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G:\CIL\CIL Ventures\Organization\Equity Partners (possible)\Data Room\Uploaded 2024-3-xx\"/>
    </mc:Choice>
  </mc:AlternateContent>
  <xr:revisionPtr revIDLastSave="0" documentId="13_ncr:1_{0B3E147A-7037-467A-B36B-4562B4B32CCA}" xr6:coauthVersionLast="47" xr6:coauthVersionMax="47" xr10:uidLastSave="{00000000-0000-0000-0000-000000000000}"/>
  <bookViews>
    <workbookView xWindow="-120" yWindow="-120" windowWidth="25440" windowHeight="15390" xr2:uid="{16C1A276-803A-4ED1-9754-D01C5011557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1" l="1"/>
  <c r="B11" i="1"/>
  <c r="D6" i="1"/>
  <c r="D7" i="1"/>
  <c r="D8" i="1"/>
  <c r="D9" i="1"/>
  <c r="D10" i="1"/>
  <c r="D5" i="1"/>
  <c r="D12" i="1" l="1"/>
</calcChain>
</file>

<file path=xl/sharedStrings.xml><?xml version="1.0" encoding="utf-8"?>
<sst xmlns="http://schemas.openxmlformats.org/spreadsheetml/2006/main" count="29" uniqueCount="29">
  <si>
    <t>Project B</t>
  </si>
  <si>
    <t>Project C</t>
  </si>
  <si>
    <t>Project D</t>
  </si>
  <si>
    <t>SF</t>
  </si>
  <si>
    <t>Total Cost</t>
  </si>
  <si>
    <t>Cost/SF</t>
  </si>
  <si>
    <t>Details</t>
  </si>
  <si>
    <r>
      <t>Temp range 35 to -10</t>
    </r>
    <r>
      <rPr>
        <sz val="11"/>
        <color theme="1"/>
        <rFont val="Tahoma"/>
        <family val="2"/>
      </rPr>
      <t>℉</t>
    </r>
    <r>
      <rPr>
        <sz val="11"/>
        <color theme="1"/>
        <rFont val="Aptos Narrow"/>
        <family val="2"/>
      </rPr>
      <t>, cold dock</t>
    </r>
  </si>
  <si>
    <r>
      <t>172K sf -10</t>
    </r>
    <r>
      <rPr>
        <sz val="11"/>
        <color theme="1"/>
        <rFont val="Tahoma"/>
        <family val="2"/>
      </rPr>
      <t>℉, -10℉ blast freezer</t>
    </r>
  </si>
  <si>
    <t>50K sf cold dock w/ 42 doors, 73K sf cooler, 140K sf freezer, 12K sf office</t>
  </si>
  <si>
    <r>
      <t>50K sf 2-8</t>
    </r>
    <r>
      <rPr>
        <sz val="11"/>
        <color theme="1"/>
        <rFont val="Tahoma"/>
        <family val="2"/>
      </rPr>
      <t>℃, 70K ambient, 15K office</t>
    </r>
  </si>
  <si>
    <r>
      <t>20K sf 2-8</t>
    </r>
    <r>
      <rPr>
        <sz val="11"/>
        <color theme="1"/>
        <rFont val="Tahoma"/>
        <family val="2"/>
      </rPr>
      <t>℃</t>
    </r>
    <r>
      <rPr>
        <sz val="11"/>
        <color theme="1"/>
        <rFont val="Aptos Narrow"/>
        <family val="2"/>
      </rPr>
      <t>, 55K ambient, 5K office</t>
    </r>
  </si>
  <si>
    <r>
      <t>50K sf 2-8</t>
    </r>
    <r>
      <rPr>
        <sz val="11"/>
        <color theme="1"/>
        <rFont val="Tahoma"/>
        <family val="2"/>
      </rPr>
      <t>℃</t>
    </r>
    <r>
      <rPr>
        <sz val="11"/>
        <color theme="1"/>
        <rFont val="Aptos Narrow"/>
        <family val="2"/>
      </rPr>
      <t>, 150K ambient, 15K office, 35K shell</t>
    </r>
  </si>
  <si>
    <t>Average</t>
  </si>
  <si>
    <t>ILM Phase 1</t>
  </si>
  <si>
    <t>350K sf cold/ultra cold, 150K ambient, 20K office</t>
  </si>
  <si>
    <t>Reasons for reduced Cost/SF of ILM Phase 1:</t>
  </si>
  <si>
    <t>CONSTRUCTION COST COMPARABLES</t>
  </si>
  <si>
    <t>Project A</t>
  </si>
  <si>
    <t>Project E</t>
  </si>
  <si>
    <t>Project F</t>
  </si>
  <si>
    <t>Location</t>
  </si>
  <si>
    <t>Site Conditions</t>
  </si>
  <si>
    <t>Size</t>
  </si>
  <si>
    <t>Phase 1 is located in Wilmington, NC which is less expensive to build than large metropolitan areas.</t>
  </si>
  <si>
    <t xml:space="preserve">Note:   </t>
  </si>
  <si>
    <t>Phase 1 is a very flat site with exceptional soil that drains quickly. No additional site modifications were needed.</t>
  </si>
  <si>
    <t>Phase 1 is larger than the comparables thereby spreading the cost over more square footage.</t>
  </si>
  <si>
    <t>Comparables were provided by 2 general contracting firms which have experience building numerous cold storage facilities.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</si>
</sst>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Tahoma"/>
      <family val="2"/>
    </font>
    <font>
      <sz val="11"/>
      <color theme="1"/>
      <name val="Aptos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1" xfId="0" applyBorder="1" applyAlignment="1">
      <alignment vertical="top"/>
    </xf>
    <xf numFmtId="164" fontId="0" fillId="0" borderId="0" xfId="1" applyNumberFormat="1" applyFont="1" applyBorder="1" applyAlignment="1">
      <alignment vertical="top"/>
    </xf>
    <xf numFmtId="165" fontId="0" fillId="0" borderId="0" xfId="2" applyNumberFormat="1" applyFont="1" applyBorder="1" applyAlignment="1">
      <alignment vertical="top"/>
    </xf>
    <xf numFmtId="0" fontId="0" fillId="0" borderId="2" xfId="0" applyBorder="1" applyAlignment="1">
      <alignment vertical="top" wrapText="1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165" fontId="0" fillId="0" borderId="4" xfId="2" applyNumberFormat="1" applyFont="1" applyBorder="1"/>
    <xf numFmtId="0" fontId="2" fillId="0" borderId="0" xfId="0" applyFont="1" applyAlignment="1">
      <alignment vertical="top"/>
    </xf>
    <xf numFmtId="0" fontId="2" fillId="0" borderId="6" xfId="0" applyFont="1" applyBorder="1" applyAlignment="1">
      <alignment vertical="top"/>
    </xf>
    <xf numFmtId="164" fontId="2" fillId="0" borderId="7" xfId="1" applyNumberFormat="1" applyFont="1" applyBorder="1" applyAlignment="1">
      <alignment vertical="top"/>
    </xf>
    <xf numFmtId="165" fontId="2" fillId="0" borderId="7" xfId="2" applyNumberFormat="1" applyFont="1" applyBorder="1" applyAlignment="1">
      <alignment vertical="top"/>
    </xf>
    <xf numFmtId="0" fontId="2" fillId="0" borderId="8" xfId="0" applyFont="1" applyBorder="1" applyAlignment="1">
      <alignment vertical="top" wrapText="1"/>
    </xf>
    <xf numFmtId="0" fontId="0" fillId="2" borderId="9" xfId="0" applyFill="1" applyBorder="1"/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/>
    <xf numFmtId="0" fontId="2" fillId="0" borderId="0" xfId="0" applyFont="1" applyAlignment="1">
      <alignment horizontal="right" vertical="top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wrapText="1"/>
    </xf>
  </cellXfs>
  <cellStyles count="3">
    <cellStyle name="Comma" xfId="1" builtinId="3"/>
    <cellStyle name="Currency" xfId="2" builtinId="4"/>
    <cellStyle name="Normal" xfId="0" builtinId="0"/>
  </cellStyles>
  <dxfs count="1"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531ED9-A2AA-4497-96B3-69112B1B288B}">
  <dimension ref="A1:E22"/>
  <sheetViews>
    <sheetView tabSelected="1" workbookViewId="0">
      <selection activeCell="B23" sqref="B23"/>
    </sheetView>
  </sheetViews>
  <sheetFormatPr defaultRowHeight="15" x14ac:dyDescent="0.25"/>
  <cols>
    <col min="1" max="1" width="15.28515625" customWidth="1"/>
    <col min="2" max="2" width="11.5703125" bestFit="1" customWidth="1"/>
    <col min="3" max="3" width="12.5703125" bestFit="1" customWidth="1"/>
    <col min="4" max="4" width="8.5703125" customWidth="1"/>
    <col min="5" max="5" width="33" customWidth="1"/>
  </cols>
  <sheetData>
    <row r="1" spans="1:5" x14ac:dyDescent="0.25">
      <c r="A1" t="s">
        <v>17</v>
      </c>
    </row>
    <row r="3" spans="1:5" ht="15.75" thickBot="1" x14ac:dyDescent="0.3"/>
    <row r="4" spans="1:5" x14ac:dyDescent="0.25">
      <c r="A4" s="14"/>
      <c r="B4" s="15" t="s">
        <v>3</v>
      </c>
      <c r="C4" s="15" t="s">
        <v>4</v>
      </c>
      <c r="D4" s="15" t="s">
        <v>5</v>
      </c>
      <c r="E4" s="16" t="s">
        <v>6</v>
      </c>
    </row>
    <row r="5" spans="1:5" x14ac:dyDescent="0.25">
      <c r="A5" s="1" t="s">
        <v>18</v>
      </c>
      <c r="B5" s="2">
        <v>288000</v>
      </c>
      <c r="C5" s="3">
        <v>67224412</v>
      </c>
      <c r="D5" s="3">
        <f>ROUND(C5/B5,0)</f>
        <v>233</v>
      </c>
      <c r="E5" s="4" t="s">
        <v>8</v>
      </c>
    </row>
    <row r="6" spans="1:5" x14ac:dyDescent="0.25">
      <c r="A6" s="1" t="s">
        <v>0</v>
      </c>
      <c r="B6" s="2">
        <v>291175</v>
      </c>
      <c r="C6" s="3">
        <v>56981320</v>
      </c>
      <c r="D6" s="3">
        <f t="shared" ref="D6:D10" si="0">ROUND(C6/B6,0)</f>
        <v>196</v>
      </c>
      <c r="E6" s="4" t="s">
        <v>7</v>
      </c>
    </row>
    <row r="7" spans="1:5" ht="30" x14ac:dyDescent="0.25">
      <c r="A7" s="1" t="s">
        <v>1</v>
      </c>
      <c r="B7" s="2">
        <v>281799</v>
      </c>
      <c r="C7" s="3">
        <v>62707705</v>
      </c>
      <c r="D7" s="3">
        <f t="shared" si="0"/>
        <v>223</v>
      </c>
      <c r="E7" s="4" t="s">
        <v>9</v>
      </c>
    </row>
    <row r="8" spans="1:5" ht="29.25" x14ac:dyDescent="0.25">
      <c r="A8" s="1" t="s">
        <v>2</v>
      </c>
      <c r="B8" s="2">
        <v>135000</v>
      </c>
      <c r="C8" s="3">
        <v>30700000</v>
      </c>
      <c r="D8" s="3">
        <f t="shared" si="0"/>
        <v>227</v>
      </c>
      <c r="E8" s="4" t="s">
        <v>10</v>
      </c>
    </row>
    <row r="9" spans="1:5" x14ac:dyDescent="0.25">
      <c r="A9" s="1" t="s">
        <v>19</v>
      </c>
      <c r="B9" s="2">
        <v>80000</v>
      </c>
      <c r="C9" s="3">
        <v>18000000</v>
      </c>
      <c r="D9" s="3">
        <f t="shared" si="0"/>
        <v>225</v>
      </c>
      <c r="E9" s="4" t="s">
        <v>11</v>
      </c>
    </row>
    <row r="10" spans="1:5" ht="30" x14ac:dyDescent="0.25">
      <c r="A10" s="1" t="s">
        <v>20</v>
      </c>
      <c r="B10" s="2">
        <v>250000</v>
      </c>
      <c r="C10" s="3">
        <v>51400000</v>
      </c>
      <c r="D10" s="3">
        <f t="shared" si="0"/>
        <v>206</v>
      </c>
      <c r="E10" s="4" t="s">
        <v>12</v>
      </c>
    </row>
    <row r="11" spans="1:5" hidden="1" x14ac:dyDescent="0.25">
      <c r="A11" s="1"/>
      <c r="B11" s="2">
        <f>SUM(B5:B10)</f>
        <v>1325974</v>
      </c>
      <c r="C11" s="3"/>
      <c r="D11" s="3"/>
      <c r="E11" s="4"/>
    </row>
    <row r="12" spans="1:5" ht="15.75" thickBot="1" x14ac:dyDescent="0.3">
      <c r="A12" s="5"/>
      <c r="B12" s="6"/>
      <c r="C12" s="6" t="s">
        <v>13</v>
      </c>
      <c r="D12" s="8">
        <f>(D5*B5/$B$11)+(D6*B6/B11)+(D7*B7/B11)+(D8*B8/B11)+(D9*B9/B11)+(D10*B10/B11)</f>
        <v>216.56569208747683</v>
      </c>
      <c r="E12" s="7"/>
    </row>
    <row r="13" spans="1:5" ht="15.75" thickBot="1" x14ac:dyDescent="0.3"/>
    <row r="14" spans="1:5" ht="30.75" thickBot="1" x14ac:dyDescent="0.3">
      <c r="A14" s="10" t="s">
        <v>14</v>
      </c>
      <c r="B14" s="11">
        <v>520000</v>
      </c>
      <c r="C14" s="12">
        <v>82713786</v>
      </c>
      <c r="D14" s="12">
        <f>ROUND(C14/B14,0)</f>
        <v>159</v>
      </c>
      <c r="E14" s="13" t="s">
        <v>15</v>
      </c>
    </row>
    <row r="17" spans="1:5" x14ac:dyDescent="0.25">
      <c r="A17" t="s">
        <v>16</v>
      </c>
    </row>
    <row r="18" spans="1:5" ht="38.25" customHeight="1" x14ac:dyDescent="0.25">
      <c r="A18" s="9" t="s">
        <v>21</v>
      </c>
      <c r="B18" s="18" t="s">
        <v>24</v>
      </c>
      <c r="C18" s="18"/>
      <c r="D18" s="18"/>
      <c r="E18" s="18"/>
    </row>
    <row r="19" spans="1:5" ht="38.25" customHeight="1" x14ac:dyDescent="0.25">
      <c r="A19" s="9" t="s">
        <v>22</v>
      </c>
      <c r="B19" s="18" t="s">
        <v>26</v>
      </c>
      <c r="C19" s="18"/>
      <c r="D19" s="18"/>
      <c r="E19" s="18"/>
    </row>
    <row r="20" spans="1:5" ht="38.25" customHeight="1" x14ac:dyDescent="0.25">
      <c r="A20" s="9" t="s">
        <v>23</v>
      </c>
      <c r="B20" s="18" t="s">
        <v>27</v>
      </c>
      <c r="C20" s="18"/>
      <c r="D20" s="18"/>
      <c r="E20" s="18"/>
    </row>
    <row r="22" spans="1:5" ht="30" customHeight="1" x14ac:dyDescent="0.25">
      <c r="A22" s="17" t="s">
        <v>25</v>
      </c>
      <c r="B22" s="19" t="s">
        <v>28</v>
      </c>
      <c r="C22" s="19"/>
      <c r="D22" s="19"/>
      <c r="E22" s="19"/>
    </row>
  </sheetData>
  <mergeCells count="4">
    <mergeCell ref="B18:E18"/>
    <mergeCell ref="B19:E19"/>
    <mergeCell ref="B20:E20"/>
    <mergeCell ref="B22:E22"/>
  </mergeCells>
  <conditionalFormatting sqref="A5:E10">
    <cfRule type="expression" dxfId="0" priority="1">
      <formula>MOD(ROW(),2)=0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Daily</dc:creator>
  <cp:lastModifiedBy>Mike Daily</cp:lastModifiedBy>
  <cp:lastPrinted>2024-03-12T22:31:36Z</cp:lastPrinted>
  <dcterms:created xsi:type="dcterms:W3CDTF">2024-03-12T21:51:09Z</dcterms:created>
  <dcterms:modified xsi:type="dcterms:W3CDTF">2024-03-22T15:07:29Z</dcterms:modified>
</cp:coreProperties>
</file>