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8.xml" ContentType="application/vnd.openxmlformats-officedocument.spreadsheetml.worksheet+xml"/>
  <Override PartName="/xl/printerSettings/printerSettings29.bin" ContentType="application/vnd.openxmlformats-officedocument.spreadsheetml.printerSettings"/>
  <Override PartName="/xl/drawings/drawing30.xml" ContentType="application/vnd.openxmlformats-officedocument.drawing+xml"/>
  <Override PartName="/xl/worksheets/sheet32.xml" ContentType="application/vnd.openxmlformats-officedocument.spreadsheetml.worksheet+xml"/>
  <Override PartName="/xl/printerSettings/printerSettings33.bin" ContentType="application/vnd.openxmlformats-officedocument.spreadsheetml.printerSettings"/>
  <Override PartName="/xl/drawings/drawing34.xml" ContentType="application/vnd.openxmlformats-officedocument.drawing+xml"/>
  <Override PartName="/xl/worksheets/sheet36.xml" ContentType="application/vnd.openxmlformats-officedocument.spreadsheetml.worksheet+xml"/>
  <Override PartName="/xl/printerSettings/printerSettings37.bin" ContentType="application/vnd.openxmlformats-officedocument.spreadsheetml.printerSettings"/>
  <Override PartName="/xl/drawings/drawing38.xml" ContentType="application/vnd.openxmlformats-officedocument.drawing+xml"/>
  <Override PartName="/xl/worksheets/sheet40.xml" ContentType="application/vnd.openxmlformats-officedocument.spreadsheetml.worksheet+xml"/>
  <Override PartName="/xl/printerSettings/printerSettings41.bin" ContentType="application/vnd.openxmlformats-officedocument.spreadsheetml.printerSettings"/>
  <Override PartName="/xl/drawings/drawing42.xml" ContentType="application/vnd.openxmlformats-officedocument.drawing+xml"/>
  <Override PartName="/xl/worksheets/sheet44.xml" ContentType="application/vnd.openxmlformats-officedocument.spreadsheetml.worksheet+xml"/>
  <Override PartName="/xl/printerSettings/printerSettings45.bin" ContentType="application/vnd.openxmlformats-officedocument.spreadsheetml.printerSettings"/>
  <Override PartName="/xl/drawings/drawing46.xml" ContentType="application/vnd.openxmlformats-officedocument.drawing+xml"/>
  <Override PartName="/xl/worksheets/sheet48.xml" ContentType="application/vnd.openxmlformats-officedocument.spreadsheetml.worksheet+xml"/>
  <Override PartName="/xl/printerSettings/printerSettings49.bin" ContentType="application/vnd.openxmlformats-officedocument.spreadsheetml.printerSettings"/>
  <Override PartName="/xl/drawings/drawing50.xml" ContentType="application/vnd.openxmlformats-officedocument.drawing+xml"/>
  <Override PartName="/xl/worksheets/sheet52.xml" ContentType="application/vnd.openxmlformats-officedocument.spreadsheetml.worksheet+xml"/>
  <Override PartName="/xl/printerSettings/printerSettings53.bin" ContentType="application/vnd.openxmlformats-officedocument.spreadsheetml.printerSettings"/>
  <Override PartName="/xl/drawings/drawing54.xml" ContentType="application/vnd.openxmlformats-officedocument.drawing+xml"/>
  <Override PartName="/xl/worksheets/sheet56.xml" ContentType="application/vnd.openxmlformats-officedocument.spreadsheetml.worksheet+xml"/>
  <Override PartName="/xl/printerSettings/printerSettings57.bin" ContentType="application/vnd.openxmlformats-officedocument.spreadsheetml.printerSettings"/>
  <Override PartName="/xl/drawings/drawing58.xml" ContentType="application/vnd.openxmlformats-officedocument.drawing+xml"/>
  <Override PartName="/xl/worksheets/sheet59.xml" ContentType="application/vnd.openxmlformats-officedocument.spreadsheetml.worksheet+xml"/>
  <Override PartName="/xl/printerSettings/printerSettings60.bin" ContentType="application/vnd.openxmlformats-officedocument.spreadsheetml.printerSettings"/>
  <Override PartName="/xl/drawings/drawing61.xml" ContentType="application/vnd.openxmlformats-officedocument.drawing+xml"/>
  <Override PartName="/xl/worksheets/sheet62.xml" ContentType="application/vnd.openxmlformats-officedocument.spreadsheetml.worksheet+xml"/>
  <Override PartName="/xl/printerSettings/printerSettings63.bin" ContentType="application/vnd.openxmlformats-officedocument.spreadsheetml.printerSettings"/>
  <Override PartName="/xl/drawings/drawing64.xml" ContentType="application/vnd.openxmlformats-officedocument.drawing+xml"/>
  <Override PartName="/xl/worksheets/sheet65.xml" ContentType="application/vnd.openxmlformats-officedocument.spreadsheetml.worksheet+xml"/>
  <Override PartName="/xl/printerSettings/printerSettings66.bin" ContentType="application/vnd.openxmlformats-officedocument.spreadsheetml.printerSettings"/>
  <Override PartName="/xl/drawings/drawing67.xml" ContentType="application/vnd.openxmlformats-officedocument.drawing+xml"/>
  <Override PartName="/xl/worksheets/sheet69.xml" ContentType="application/vnd.openxmlformats-officedocument.spreadsheetml.worksheet+xml"/>
  <Override PartName="/xl/printerSettings/printerSettings70.bin" ContentType="application/vnd.openxmlformats-officedocument.spreadsheetml.printerSettings"/>
  <Override PartName="/xl/drawings/drawing71.xml" ContentType="application/vnd.openxmlformats-officedocument.drawing+xml"/>
  <Override PartName="/xl/drawings/drawing72.xml" ContentType="application/vnd.openxmlformats-officedocument.drawing+xml"/>
  <Override PartName="/xl/worksheets/sheet73.xml" ContentType="application/vnd.openxmlformats-officedocument.spreadsheetml.worksheet+xml"/>
  <Override PartName="/xl/printerSettings/printerSettings74.bin" ContentType="application/vnd.openxmlformats-officedocument.spreadsheetml.printerSettings"/>
  <Override PartName="/xl/drawings/drawing75.xml" ContentType="application/vnd.openxmlformats-officedocument.drawing+xml"/>
  <Override PartName="/xl/drawings/drawing76.xml" ContentType="application/vnd.openxmlformats-officedocument.drawing+xml"/>
  <Override PartName="/xl/worksheets/sheet77.xml" ContentType="application/vnd.openxmlformats-officedocument.spreadsheetml.worksheet+xml"/>
  <Override PartName="/xl/printerSettings/printerSettings78.bin" ContentType="application/vnd.openxmlformats-officedocument.spreadsheetml.printerSettings"/>
  <Override PartName="/xl/drawings/drawing79.xml" ContentType="application/vnd.openxmlformats-officedocument.drawing+xml"/>
  <Override PartName="/xl/worksheets/sheet80.xml" ContentType="application/vnd.openxmlformats-officedocument.spreadsheetml.worksheet+xml"/>
  <Override PartName="/xl/printerSettings/printerSettings81.bin" ContentType="application/vnd.openxmlformats-officedocument.spreadsheetml.printerSettings"/>
  <Override PartName="/xl/drawings/drawing82.xml" ContentType="application/vnd.openxmlformats-officedocument.drawing+xml"/>
  <Override PartName="/xl/drawings/drawing83.xml" ContentType="application/vnd.openxmlformats-officedocument.drawing+xml"/>
  <Override PartName="/xl/worksheets/sheet84.xml" ContentType="application/vnd.openxmlformats-officedocument.spreadsheetml.worksheet+xml"/>
  <Override PartName="/xl/printerSettings/printerSettings85.bin" ContentType="application/vnd.openxmlformats-officedocument.spreadsheetml.printerSettings"/>
  <Override PartName="/xl/drawings/drawing86.xml" ContentType="application/vnd.openxmlformats-officedocument.drawing+xml"/>
  <Override PartName="/xl/drawings/drawing87.xml" ContentType="application/vnd.openxmlformats-officedocument.drawing+xml"/>
  <Override PartName="/xl/worksheets/sheet88.xml" ContentType="application/vnd.openxmlformats-officedocument.spreadsheetml.worksheet+xml"/>
  <Override PartName="/xl/printerSettings/printerSettings89.bin" ContentType="application/vnd.openxmlformats-officedocument.spreadsheetml.printerSettings"/>
  <Override PartName="/xl/drawings/drawing90.xml" ContentType="application/vnd.openxmlformats-officedocument.drawing+xml"/>
  <Override PartName="/xl/drawings/drawing91.xml" ContentType="application/vnd.openxmlformats-officedocument.drawing+xml"/>
  <Override PartName="/xl/worksheets/sheet92.xml" ContentType="application/vnd.openxmlformats-officedocument.spreadsheetml.worksheet+xml"/>
  <Override PartName="/xl/printerSettings/printerSettings93.bin" ContentType="application/vnd.openxmlformats-officedocument.spreadsheetml.printerSettings"/>
  <Override PartName="/xl/drawings/drawing94.xml" ContentType="application/vnd.openxmlformats-officedocument.drawing+xml"/>
  <Override PartName="/xl/worksheets/sheet95.xml" ContentType="application/vnd.openxmlformats-officedocument.spreadsheetml.worksheet+xml"/>
  <Override PartName="/xl/printerSettings/printerSettings96.bin" ContentType="application/vnd.openxmlformats-officedocument.spreadsheetml.printerSettings"/>
  <Override PartName="/xl/drawings/drawing97.xml" ContentType="application/vnd.openxmlformats-officedocument.drawing+xml"/>
  <Override PartName="/xl/worksheets/sheet98.xml" ContentType="application/vnd.openxmlformats-officedocument.spreadsheetml.worksheet+xml"/>
  <Override PartName="/xl/printerSettings/printerSettings99.bin" ContentType="application/vnd.openxmlformats-officedocument.spreadsheetml.printerSettings"/>
  <Override PartName="/xl/drawings/drawing100.xml" ContentType="application/vnd.openxmlformats-officedocument.drawing+xml"/>
  <Override PartName="/xl/worksheets/sheet101.xml" ContentType="application/vnd.openxmlformats-officedocument.spreadsheetml.worksheet+xml"/>
  <Override PartName="/xl/printerSettings/printerSettings102.bin" ContentType="application/vnd.openxmlformats-officedocument.spreadsheetml.printerSettings"/>
  <Override PartName="/xl/drawings/drawing103.xml" ContentType="application/vnd.openxmlformats-officedocument.drawing+xml"/>
  <Override PartName="/xl/worksheets/sheet104.xml" ContentType="application/vnd.openxmlformats-officedocument.spreadsheetml.worksheet+xml"/>
  <Override PartName="/xl/printerSettings/printerSettings105.bin" ContentType="application/vnd.openxmlformats-officedocument.spreadsheetml.printerSettings"/>
  <Override PartName="/xl/drawings/drawing106.xml" ContentType="application/vnd.openxmlformats-officedocument.drawing+xml"/>
  <Override PartName="/xl/worksheets/sheet107.xml" ContentType="application/vnd.openxmlformats-officedocument.spreadsheetml.worksheet+xml"/>
  <Override PartName="/xl/printerSettings/printerSettings108.bin" ContentType="application/vnd.openxmlformats-officedocument.spreadsheetml.printerSettings"/>
  <Override PartName="/xl/drawings/drawing109.xml" ContentType="application/vnd.openxmlformats-officedocument.drawing+xml"/>
  <Override PartName="/xl/worksheets/sheet110.xml" ContentType="application/vnd.openxmlformats-officedocument.spreadsheetml.worksheet+xml"/>
  <Override PartName="/xl/printerSettings/printerSettings111.bin" ContentType="application/vnd.openxmlformats-officedocument.spreadsheetml.printerSettings"/>
  <Override PartName="/xl/drawings/drawing112.xml" ContentType="application/vnd.openxmlformats-officedocument.drawing+xml"/>
  <Override PartName="/xl/worksheets/sheet113.xml" ContentType="application/vnd.openxmlformats-officedocument.spreadsheetml.worksheet+xml"/>
  <Override PartName="/xl/printerSettings/printerSettings114.bin" ContentType="application/vnd.openxmlformats-officedocument.spreadsheetml.printerSettings"/>
  <Override PartName="/xl/drawings/drawing115.xml" ContentType="application/vnd.openxmlformats-officedocument.drawing+xml"/>
  <Override PartName="/xl/worksheets/sheet116.xml" ContentType="application/vnd.openxmlformats-officedocument.spreadsheetml.worksheet+xml"/>
  <Override PartName="/xl/printerSettings/printerSettings117.bin" ContentType="application/vnd.openxmlformats-officedocument.spreadsheetml.printerSettings"/>
  <Override PartName="/xl/drawings/drawing118.xml" ContentType="application/vnd.openxmlformats-officedocument.drawing+xml"/>
  <Override PartName="/xl/worksheets/sheet119.xml" ContentType="application/vnd.openxmlformats-officedocument.spreadsheetml.worksheet+xml"/>
  <Override PartName="/xl/printerSettings/printerSettings120.bin" ContentType="application/vnd.openxmlformats-officedocument.spreadsheetml.printerSettings"/>
  <Override PartName="/xl/drawings/drawing121.xml" ContentType="application/vnd.openxmlformats-officedocument.drawing+xml"/>
  <Override PartName="/xl/worksheets/sheet122.xml" ContentType="application/vnd.openxmlformats-officedocument.spreadsheetml.worksheet+xml"/>
  <Override PartName="/xl/printerSettings/printerSettings123.bin" ContentType="application/vnd.openxmlformats-officedocument.spreadsheetml.printerSettings"/>
  <Override PartName="/xl/drawings/drawing124.xml" ContentType="application/vnd.openxmlformats-officedocument.drawing+xml"/>
  <Override PartName="/xl/drawings/drawing125.xml" ContentType="application/vnd.openxmlformats-officedocument.drawing+xml"/>
  <Override PartName="/xl/worksheets/sheet126.xml" ContentType="application/vnd.openxmlformats-officedocument.spreadsheetml.worksheet+xml"/>
  <Override PartName="/xl/printerSettings/printerSettings127.bin" ContentType="application/vnd.openxmlformats-officedocument.spreadsheetml.printerSettings"/>
  <Override PartName="/xl/drawings/drawing128.xml" ContentType="application/vnd.openxmlformats-officedocument.drawing+xml"/>
  <Override PartName="/xl/drawings/drawing129.xml" ContentType="application/vnd.openxmlformats-officedocument.drawing+xml"/>
  <Override PartName="/xl/worksheets/sheet130.xml" ContentType="application/vnd.openxmlformats-officedocument.spreadsheetml.worksheet+xml"/>
  <Override PartName="/xl/printerSettings/printerSettings131.bin" ContentType="application/vnd.openxmlformats-officedocument.spreadsheetml.printerSettings"/>
  <Override PartName="/xl/drawings/drawing132.xml" ContentType="application/vnd.openxmlformats-officedocument.drawing+xml"/>
  <Override PartName="/xl/worksheets/sheet133.xml" ContentType="application/vnd.openxmlformats-officedocument.spreadsheetml.worksheet+xml"/>
  <Override PartName="/xl/printerSettings/printerSettings134.bin" ContentType="application/vnd.openxmlformats-officedocument.spreadsheetml.printerSettings"/>
  <Override PartName="/xl/drawings/drawing135.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Types>
</file>

<file path=_rels/.rels><?xml version="1.0" encoding="utf-8" standalone="yes" ?>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30"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fileVersion appName="xl" lastEdited="7" lowestEdited="6" rupBuild="23127"/>
  <workbookPr codeName="ThisWorkbook" defaultThemeVersion="124226"/>
  <bookViews>
    <workbookView xWindow="-120" yWindow="-120" windowWidth="29040" windowHeight="15840" tabRatio="966" activeTab="0"/>
  </bookViews>
  <sheets>
    <sheet name="Table of Contents" sheetId="1" r:id="rId32"/>
    <sheet name="Glance" sheetId="57" r:id="rId33"/>
    <sheet name="Summary" sheetId="55" r:id="rId34"/>
    <sheet name="Comp" sheetId="76" r:id="rId31"/>
    <sheet name="Response" sheetId="13" r:id="rId39"/>
    <sheet name="Day of Week" sheetId="60" r:id="rId35"/>
    <sheet name="Daily by Month" sheetId="47" r:id="rId36"/>
    <sheet name="Segmentation Glance" sheetId="77" r:id="rId30"/>
    <sheet name="Segmentation Occ" sheetId="78" r:id="rId29"/>
    <sheet name="Segmentation ADR" sheetId="79" r:id="rId28"/>
    <sheet name="Segmentation RevPAR" sheetId="80" r:id="rId27"/>
    <sheet name="Segmentation Indexes" sheetId="81" r:id="rId26"/>
    <sheet name="Segmentation Ranking" sheetId="82" r:id="rId25"/>
    <sheet name="Segmentation DOW Month" sheetId="83" r:id="rId24"/>
    <sheet name="Segmentation DOW YTD" sheetId="84" r:id="rId23"/>
    <sheet name="Segmentation DOW Run 3" sheetId="85" r:id="rId22"/>
    <sheet name="Segmentation DOW Run 12" sheetId="86" r:id="rId21"/>
    <sheet name="Add Rev ADR" sheetId="65" r:id="rId37"/>
    <sheet name="Add Rev RevPAR" sheetId="66" r:id="rId38"/>
    <sheet name="Segmentation Response" sheetId="87" r:id="rId20"/>
    <sheet name="Glance_2" sheetId="88" r:id="rId19"/>
    <sheet name="Summary_2" sheetId="89" r:id="rId18"/>
    <sheet name="Comp_2" sheetId="90" r:id="rId17"/>
    <sheet name="Response_2" sheetId="91" r:id="rId16"/>
    <sheet name="Day of Week_2" sheetId="92" r:id="rId15"/>
    <sheet name="Daily by Month_2" sheetId="93" r:id="rId14"/>
    <sheet name="Segmentation Glance_2" sheetId="94" r:id="rId13"/>
    <sheet name="Segmentation Occ_2" sheetId="95" r:id="rId12"/>
    <sheet name="Segmentation ADR_2" sheetId="96" r:id="rId11"/>
    <sheet name="Segmentation RevPAR_2" sheetId="97" r:id="rId10"/>
    <sheet name="Segmentation Indexes_2" sheetId="98" r:id="rId9"/>
    <sheet name="Segmentation Ranking_2" sheetId="99" r:id="rId8"/>
    <sheet name="Segmentation DOW Month_2" sheetId="100" r:id="rId7"/>
    <sheet name="Segmentation DOW YTD_2" sheetId="101" r:id="rId6"/>
    <sheet name="Segmentation DOW Run 3_2" sheetId="102" r:id="rId5"/>
    <sheet name="Segmentation DOW Run 12_2" sheetId="103" r:id="rId4"/>
    <sheet name="Add Rev ADR_2" sheetId="104" r:id="rId3"/>
    <sheet name="Add Rev RevPAR_2" sheetId="105" r:id="rId2"/>
    <sheet name="Segmentation Response_2" sheetId="106" r:id="rId1"/>
    <sheet name="Help" sheetId="74" r:id="rId40"/>
  </sheets>
  <definedNames>
    <definedName name="_xlnm.Print_Area" localSheetId="17">'Add Rev ADR'!$A$1:$AH$46</definedName>
    <definedName name="_xlnm.Print_Area" localSheetId="18">'Add Rev RevPAR'!$A$1:$AH$45</definedName>
    <definedName name="_xlnm.Print_Area" localSheetId="6">'Daily by Month'!$A$1:$AH$57</definedName>
    <definedName name="_xlnm.Print_Area" localSheetId="5">'Day of Week'!$A$1:$V$78</definedName>
    <definedName name="_xlnm.Print_Area" localSheetId="1">Glance!$A$1:$T$34</definedName>
    <definedName name="_xlnm.Print_Area" localSheetId="39">Help!$A$1:$J$16</definedName>
    <definedName name="_xlnm.Print_Area" localSheetId="4">Response!$A$1:$AR$106</definedName>
    <definedName name="_xlnm.Print_Area" localSheetId="2">Summary!$A$1:$U$45</definedName>
    <definedName name="_xlnm.Print_Area" localSheetId="0">'Table of Contents'!$A$1:$H$63</definedName>
    <definedName name="_xlnm.Print_Area" localSheetId="3">Comp!$A$1:$AG$57</definedName>
    <definedName name="_xlnm.Print_Area" localSheetId="7">'Segmentation Glance'!$A$1:$T$41</definedName>
    <definedName name="_xlnm.Print_Area" localSheetId="8">'Segmentation Occ'!$A$1:$AB$45</definedName>
    <definedName name="_xlnm.Print_Area" localSheetId="9">'Segmentation ADR'!$A$1:$AB$44</definedName>
    <definedName name="_xlnm.Print_Area" localSheetId="10">'Segmentation RevPAR'!$A$1:$AB$44</definedName>
    <definedName name="_xlnm.Print_Area" localSheetId="11">'Segmentation Indexes'!$A$1:$AB$44</definedName>
    <definedName name="_xlnm.Print_Area" localSheetId="12">'Segmentation Ranking'!$A$1:$AB$44</definedName>
    <definedName name="_xlnm.Print_Area" localSheetId="13">'Segmentation DOW Month'!$A$1:$AB$53</definedName>
    <definedName name="_xlnm.Print_Area" localSheetId="14">'Segmentation DOW YTD'!$A$1:$AB$53</definedName>
    <definedName name="_xlnm.Print_Area" localSheetId="15">'Segmentation DOW Run 3'!$A$1:$AB$53</definedName>
    <definedName name="_xlnm.Print_Area" localSheetId="16">'Segmentation DOW Run 12'!$A$1:$AB$53</definedName>
    <definedName name="_xlnm.Print_Area" localSheetId="19">'Segmentation Response'!$A$1:$AR$106</definedName>
    <definedName name="_xlnm.Print_Area" localSheetId="20">Glance_2!$A$1:$T$34</definedName>
    <definedName name="_xlnm.Print_Area" localSheetId="21">Summary_2!$A$1:$U$45</definedName>
    <definedName name="_xlnm.Print_Area" localSheetId="22">'Comp_2'!$A$1:$AG$57</definedName>
    <definedName name="_xlnm.Print_Area" localSheetId="23">'Response_2'!$A$1:$AR$106</definedName>
    <definedName name="_xlnm.Print_Area" localSheetId="24">'Day of Week_2'!$A$1:$V$78</definedName>
    <definedName name="_xlnm.Print_Area" localSheetId="25">'Daily by Month_2'!$A$1:$AH$57</definedName>
    <definedName name="_xlnm.Print_Area" localSheetId="26">'Segmentation Glance_2'!$A$1:$T$41</definedName>
    <definedName name="_xlnm.Print_Area" localSheetId="27">'Segmentation Occ_2'!$A$1:$AB$45</definedName>
    <definedName name="_xlnm.Print_Area" localSheetId="28">'Segmentation ADR_2'!$A$1:$AB$44</definedName>
    <definedName name="_xlnm.Print_Area" localSheetId="29">'Segmentation RevPAR_2'!$A$1:$AB$44</definedName>
    <definedName name="_xlnm.Print_Area" localSheetId="30">'Segmentation Indexes_2'!$A$1:$AB$44</definedName>
    <definedName name="_xlnm.Print_Area" localSheetId="31">'Segmentation Ranking_2'!$A$1:$AB$44</definedName>
    <definedName name="_xlnm.Print_Area" localSheetId="32">'Segmentation DOW Month_2'!$A$1:$AB$53</definedName>
    <definedName name="_xlnm.Print_Area" localSheetId="33">'Segmentation DOW YTD_2'!$A$1:$AB$53</definedName>
    <definedName name="_xlnm.Print_Area" localSheetId="34">'Segmentation DOW Run 3_2'!$A$1:$AB$53</definedName>
    <definedName name="_xlnm.Print_Area" localSheetId="35">'Segmentation DOW Run 12_2'!$A$1:$AB$53</definedName>
    <definedName name="_xlnm.Print_Area" localSheetId="36">'Add Rev ADR_2'!$A$1:$AH$46</definedName>
    <definedName name="_xlnm.Print_Area" localSheetId="37">'Add Rev RevPAR_2'!$A$1:$AH$45</definedName>
    <definedName name="_xlnm.Print_Area" localSheetId="38">'Segmentation Response_2'!$A$1:$AR$106</definedName>
  </definedNames>
  <calcPr calcId="152511"/>
</workbook>
</file>

<file path=xl/sharedStrings.xml><?xml version="1.0" encoding="utf-8"?>
<sst xmlns="http://schemas.openxmlformats.org/spreadsheetml/2006/main" xmlns:r="http://schemas.openxmlformats.org/officeDocument/2006/relationships" xmlns:xdr="http://schemas.openxmlformats.org/drawingml/2006/spreadsheetDrawing" xmlns:s="http://schemas.openxmlformats.org/officeDocument/2006/sharedTypes" xmlns:vt="http://schemas.openxmlformats.org/officeDocument/2006/docPropsVTypes" xmlns:a="http://schemas.openxmlformats.org/drawingml/2006/main" xmlns:cdr="http://schemas.openxmlformats.org/drawingml/2006/chartDrawing" count="1023" uniqueCount="126">
  <si>
    <t>Sun</t>
  </si>
  <si>
    <t>Mon</t>
  </si>
  <si>
    <t>Tue</t>
  </si>
  <si>
    <t>Wed</t>
  </si>
  <si>
    <t>Thu</t>
  </si>
  <si>
    <t>Fri</t>
  </si>
  <si>
    <t>Sat</t>
  </si>
  <si>
    <t>This Year</t>
  </si>
  <si>
    <t>Last Year</t>
  </si>
  <si>
    <t>ADR</t>
  </si>
  <si>
    <t>RevPAR</t>
  </si>
  <si>
    <t>Transient</t>
  </si>
  <si>
    <t>Total</t>
  </si>
  <si>
    <t>Group</t>
  </si>
  <si>
    <t>Contract</t>
  </si>
  <si>
    <t>Comp Set</t>
  </si>
  <si>
    <t>Comp set</t>
  </si>
  <si>
    <t>Other</t>
  </si>
  <si>
    <t>F&amp;B</t>
  </si>
  <si>
    <t>My Property</t>
  </si>
  <si>
    <t>Room</t>
  </si>
  <si>
    <t>Name</t>
  </si>
  <si>
    <t>Occupancy (%)</t>
  </si>
  <si>
    <t>Rank</t>
  </si>
  <si>
    <t>% Chg</t>
  </si>
  <si>
    <t>My Prop</t>
  </si>
  <si>
    <t>Market Scale</t>
  </si>
  <si>
    <t xml:space="preserve"> </t>
  </si>
  <si>
    <t>Supply</t>
  </si>
  <si>
    <t>Demand</t>
  </si>
  <si>
    <t>Census/Sample - Properties &amp; Rooms</t>
  </si>
  <si>
    <t>Census</t>
  </si>
  <si>
    <t>Sample</t>
  </si>
  <si>
    <t>Properties</t>
  </si>
  <si>
    <t>Rooms</t>
  </si>
  <si>
    <t>Competitive Set</t>
  </si>
  <si>
    <t>Sample %</t>
  </si>
  <si>
    <t>Year to Date</t>
  </si>
  <si>
    <t>Revenue</t>
  </si>
  <si>
    <t>Day of Week</t>
  </si>
  <si>
    <t>Weekday</t>
  </si>
  <si>
    <t>Time Period</t>
  </si>
  <si>
    <t>Current Month</t>
  </si>
  <si>
    <t>Sunday</t>
  </si>
  <si>
    <t>Running 3 Month</t>
  </si>
  <si>
    <t>Running 12 Month</t>
  </si>
  <si>
    <t>Monday</t>
  </si>
  <si>
    <t>Tuesday</t>
  </si>
  <si>
    <t>Wednesday</t>
  </si>
  <si>
    <t>Thursday</t>
  </si>
  <si>
    <t>Friday</t>
  </si>
  <si>
    <t>Saturday</t>
  </si>
  <si>
    <t>Weekend</t>
  </si>
  <si>
    <t>Occ</t>
  </si>
  <si>
    <t>Indexes</t>
  </si>
  <si>
    <t>(Fri-Sat)</t>
  </si>
  <si>
    <t xml:space="preserve">Pipeline </t>
  </si>
  <si>
    <t>Weekday/Weekend</t>
  </si>
  <si>
    <t>Year To Date</t>
  </si>
  <si>
    <t xml:space="preserve">  Year To Date</t>
  </si>
  <si>
    <t>Zip</t>
  </si>
  <si>
    <t>Phone</t>
  </si>
  <si>
    <t>Open Date</t>
  </si>
  <si>
    <t>Month % Chg</t>
  </si>
  <si>
    <t>YTD % Chg</t>
  </si>
  <si>
    <t>Run 3 Mon % Chg</t>
  </si>
  <si>
    <t>Run 12 Mon % Chg</t>
  </si>
  <si>
    <t>(Sun-Thu)</t>
  </si>
  <si>
    <t xml:space="preserve">     % Chg</t>
  </si>
  <si>
    <t>Percent of Total Revenue (%)</t>
  </si>
  <si>
    <t>Percent Change (%)</t>
  </si>
  <si>
    <t>STR#</t>
  </si>
  <si>
    <t>Occupancy</t>
  </si>
  <si>
    <t>Property</t>
  </si>
  <si>
    <t>Competitive Set: Competitors</t>
  </si>
  <si>
    <t xml:space="preserve">     Weekday</t>
  </si>
  <si>
    <t xml:space="preserve">     Weekend</t>
  </si>
  <si>
    <t>Ranking</t>
  </si>
  <si>
    <t>My Prop vs. Comp Set</t>
  </si>
  <si>
    <t xml:space="preserve">This Year </t>
  </si>
  <si>
    <t xml:space="preserve">Last Year  </t>
  </si>
  <si>
    <t>Date</t>
  </si>
  <si>
    <t>Total Sundays</t>
  </si>
  <si>
    <t>Total Mondays</t>
  </si>
  <si>
    <t>Total Tuesdays</t>
  </si>
  <si>
    <t>Total Wednesdays</t>
  </si>
  <si>
    <t>Total Thursdays</t>
  </si>
  <si>
    <t>Total Fridays</t>
  </si>
  <si>
    <t>Total Saturdays</t>
  </si>
  <si>
    <t>Exchange Rate*</t>
  </si>
  <si>
    <t>Average Daily Rate</t>
  </si>
  <si>
    <t>Revenue Per Rooms Sold</t>
  </si>
  <si>
    <t>Revenue Per Rooms Available</t>
  </si>
  <si>
    <t>Revenue Per Room Sold</t>
  </si>
  <si>
    <t>City, State Country</t>
  </si>
  <si>
    <t xml:space="preserve">City, State </t>
  </si>
  <si>
    <t>December LYTD</t>
  </si>
  <si>
    <t>Index (MPI)</t>
  </si>
  <si>
    <t>Index (ARI)</t>
  </si>
  <si>
    <t>Index (RGI)</t>
  </si>
  <si>
    <t>Exchange Rate</t>
  </si>
  <si>
    <t>Total (TrevPOR**)</t>
  </si>
  <si>
    <t xml:space="preserve">** TrevPOR = Total revenue per occupied room (sum of Room, F&amp;B, and Other revenue divided by total occupied rooms).  </t>
  </si>
  <si>
    <t>Total (TrevPAR**)</t>
  </si>
  <si>
    <t xml:space="preserve">** TrevPAR = Total revenue per available room (sum of Room, F&amp;B, and Other revenue divided by total available rooms).  </t>
  </si>
  <si>
    <t>Job #</t>
  </si>
  <si>
    <t>Title</t>
  </si>
  <si>
    <t>Options</t>
  </si>
  <si>
    <t>Table Of Contents</t>
  </si>
  <si>
    <t>Occupancy Index</t>
  </si>
  <si>
    <t>ADR Index</t>
  </si>
  <si>
    <t>RevPAR Index</t>
  </si>
  <si>
    <t>support@str.com     www.str.com</t>
  </si>
  <si>
    <t>Period</t>
  </si>
  <si>
    <t>Glossary:</t>
  </si>
  <si>
    <t>Frequently Asked Questions (FAQ):</t>
  </si>
  <si>
    <r>
      <t xml:space="preserve">For the latest in industry news, visit </t>
    </r>
    <r>
      <rPr>
        <u/>
        <sz val="11"/>
        <rFont val="Arial"/>
        <family val="2"/>
      </rPr>
      <t xml:space="preserve">HotelNewsNow.com</t>
    </r>
    <r>
      <rPr>
        <sz val="11"/>
        <rFont val="Arial"/>
        <family val="2"/>
      </rPr>
      <t xml:space="preserve">.</t>
    </r>
  </si>
  <si>
    <r>
      <t xml:space="preserve">To learn more about the Hotel Data Conference, visit </t>
    </r>
    <r>
      <rPr>
        <u/>
        <sz val="11"/>
        <rFont val="Arial"/>
        <family val="2"/>
      </rPr>
      <t xml:space="preserve">HotelDataConference.com</t>
    </r>
    <r>
      <rPr>
        <sz val="11"/>
        <rFont val="Arial"/>
        <family val="2"/>
      </rPr>
      <t xml:space="preserve">.</t>
    </r>
  </si>
  <si>
    <t>Corporate North American Headquarters</t>
  </si>
  <si>
    <t>International Headquarters</t>
  </si>
  <si>
    <t>T: +44 (0) 207 922 1930</t>
  </si>
  <si>
    <r>
      <t xml:space="preserve">For all STR definitions, please click here or visit </t>
    </r>
    <r>
      <rPr>
        <u/>
        <sz val="11"/>
        <rFont val="Arial"/>
        <family val="2"/>
      </rPr>
      <t xml:space="preserve">www.str.com/data-insights/resources/glossary</t>
    </r>
  </si>
  <si>
    <r>
      <t xml:space="preserve">For all STR FAQs, please click here or visit </t>
    </r>
    <r>
      <rPr>
        <u/>
        <sz val="11"/>
        <rFont val="Arial"/>
        <family val="2"/>
      </rPr>
      <t xml:space="preserve">www.str.com/data-insights/resources/FAQ</t>
    </r>
  </si>
  <si>
    <r>
      <t xml:space="preserve">For additional support, please </t>
    </r>
    <r>
      <rPr>
        <u/>
        <sz val="11"/>
        <rFont val="Arial"/>
        <family val="2"/>
      </rPr>
      <t xml:space="preserve">contact</t>
    </r>
    <r>
      <rPr>
        <sz val="11"/>
        <rFont val="Arial"/>
        <family val="2"/>
      </rPr>
      <t xml:space="preserve"> your regional office.</t>
    </r>
  </si>
  <si>
    <t>T: +1 (615) 824 8664</t>
  </si>
  <si>
    <t>hotelinfo@str.com     www.str.com</t>
  </si>
  <si>
    <t>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2022 STR, LLC / STR Global, Ltd. trading as “STR”. © CoStar Realty Information, Inc.</t>
  </si>
  <si>
    <t>Tab 2 - Monthly Performance at a Glance - My Property vs. Competitive Set</t>
  </si>
  <si>
    <t>Monthly Performance at a Glance</t>
  </si>
  <si>
    <t>Tab 3 - STAR Summary - My Property vs. Comp Set and Industry Segments</t>
  </si>
  <si>
    <t>STAR Summary</t>
  </si>
  <si>
    <t>Tab 4 - Competitive Set Report</t>
  </si>
  <si>
    <t>Competitive Set Report</t>
  </si>
  <si>
    <t>Tab 5 - Response Report</t>
  </si>
  <si>
    <t>Response Report</t>
  </si>
  <si>
    <t>Tab 6 - Day of Week and Weekday/Weekend Report</t>
  </si>
  <si>
    <t>Day of Week &amp; Weekday/Weekend</t>
  </si>
  <si>
    <t>Tab 7 - Daily Data for the Month</t>
  </si>
  <si>
    <t>Daily Data for the Month</t>
  </si>
  <si>
    <t>Tab 8 - Segmentation at a Glance - My Property vs. Competitive Set</t>
  </si>
  <si>
    <t>Segmentation at a Glance</t>
  </si>
  <si>
    <t>Tab 9 - Segmentation Occupancy Analysis</t>
  </si>
  <si>
    <t>Segmentation Occupancy Analysis</t>
  </si>
  <si>
    <t>Tab 10 - Segmentation ADR Analysis</t>
  </si>
  <si>
    <t>Segmentation ADR Analysis</t>
  </si>
  <si>
    <t>Tab 11 - Segmentation RevPAR Analysis</t>
  </si>
  <si>
    <t>Segmentation RevPAR Analysis</t>
  </si>
  <si>
    <t>Tab 12 - Segmentation Index Analysis</t>
  </si>
  <si>
    <t>Segmentation Index Analysis</t>
  </si>
  <si>
    <t>Tab 13 - Segmentation Ranking Analysis</t>
  </si>
  <si>
    <t>Segmentation Ranking Analysis</t>
  </si>
  <si>
    <t>Tab 14 - Segmentation Day Of Week - Current Month</t>
  </si>
  <si>
    <t>Segmentation Day Of Week - Current Month</t>
  </si>
  <si>
    <t>Tab 15 - Segmentation Day Of Week - Year to Date</t>
  </si>
  <si>
    <t>Segmentation Day Of Week - Year to Date</t>
  </si>
  <si>
    <t>Tab 16 - Segmentation Day Of Week - Running 3 Month</t>
  </si>
  <si>
    <t>Segmentation Day Of Week - Running 3 Month</t>
  </si>
  <si>
    <t>Tab 17 - Segmentation Day Of Week - Running 12 Month</t>
  </si>
  <si>
    <t>Segmentation Day Of Week - Running 12 Month</t>
  </si>
  <si>
    <t>Tab 18 - Additional Revenue ADR Analysis (TrevPOR)</t>
  </si>
  <si>
    <t>Additional Revenue ADR Analysis (TrevPOR)</t>
  </si>
  <si>
    <t>Tab 19 - Additional Revenue RevPAR Analysis (TrevPAR)</t>
  </si>
  <si>
    <t>Additional Revenue RevPAR Analysis (TrevPAR)</t>
  </si>
  <si>
    <t>Tab 20 - Segmentation Response Report</t>
  </si>
  <si>
    <t>Segmentation Response Report</t>
  </si>
  <si>
    <t>Tab 21 - Monthly Performance at a Glance - My Property vs. Competitive Set - Comp Set 2</t>
  </si>
  <si>
    <t>Monthly Performance at a Glance - 2nd Comp</t>
  </si>
  <si>
    <t>Tab 22 - STAR Summary - My Property vs. Comp Set and Industry Segments - Comp Set 2</t>
  </si>
  <si>
    <t>STAR Summary - 2nd Comp</t>
  </si>
  <si>
    <t>Tab 23 - Competitive Set Report - Comp Set 2</t>
  </si>
  <si>
    <t>Competitive Set Report - 2nd Comp</t>
  </si>
  <si>
    <t>Tab 24 - Response Report - Comp Set 2</t>
  </si>
  <si>
    <t>Response Report - 2nd Comp</t>
  </si>
  <si>
    <t>Tab 25 - Day of Week and Weekday/Weekend Report - Comp Set 2</t>
  </si>
  <si>
    <t>Day of Week &amp; Weekday/Weekend - 2nd Comp</t>
  </si>
  <si>
    <t>Tab 26 - Daily Data for the Month - Comp Set 2</t>
  </si>
  <si>
    <t>Daily Data for the Month - 2nd Comp</t>
  </si>
  <si>
    <t>Tab 27 - Segmentation at a Glance - My Property vs. Competitive Set - Comp Set 2</t>
  </si>
  <si>
    <t>Segmentation at a Glance - 2nd Comp</t>
  </si>
  <si>
    <t>Tab 28 - Segmentation Occupancy Analysis - Comp Set 2</t>
  </si>
  <si>
    <t>Segmentation Occupancy Analysis - 2nd Comp</t>
  </si>
  <si>
    <t>Tab 29 - Segmentation ADR Analysis - Comp Set 2</t>
  </si>
  <si>
    <t>Segmentation ADR Analysis - 2nd Comp</t>
  </si>
  <si>
    <t>Tab 30 - Segmentation RevPAR Analysis - Comp Set 2</t>
  </si>
  <si>
    <t>Segmentation RevPAR Analysis - 2nd Comp</t>
  </si>
  <si>
    <t>Tab 31 - Segmentation Index Analysis - Comp Set 2</t>
  </si>
  <si>
    <t>Segmentation Index Analysis - 2nd Comp</t>
  </si>
  <si>
    <t>Tab 32 - Segmentation Ranking Analysis - Comp Set 2</t>
  </si>
  <si>
    <t>Segmentation Ranking Analysis - 2nd Comp</t>
  </si>
  <si>
    <t>Tab 33 - Segmentation Day Of Week - Current Month - Comp Set 2</t>
  </si>
  <si>
    <t>Segmentation Day Of Week - Current Month - 2nd Comp</t>
  </si>
  <si>
    <t>Tab 34 - Segmentation Day Of Week - Year to Date - Comp Set 2</t>
  </si>
  <si>
    <t>Segmentation Day Of Week - Year to Date - 2nd Comp</t>
  </si>
  <si>
    <t>Tab 35 - Segmentation Day Of Week - Running 3 Month - Comp Set 2</t>
  </si>
  <si>
    <t>Segmentation Day Of Week - Running 3 Month - 2nd Comp</t>
  </si>
  <si>
    <t>Tab 36 - Segmentation Day Of Week - Running 12 Month - Comp Set 2</t>
  </si>
  <si>
    <t>Segmentation Day Of Week - Running 12 Month - 2nd Comp</t>
  </si>
  <si>
    <t>Tab 37 - Additional Revenue ADR Analysis (TrevPOR) - Comp Set 2</t>
  </si>
  <si>
    <t>Additional Revenue ADR Analysis (TrevPOR) - 2nd Comp</t>
  </si>
  <si>
    <t>Tab 38 - Additional Revenue RevPAR Analysis (TrevPAR) - Comp Set 2</t>
  </si>
  <si>
    <t>Additional Revenue RevPAR Analysis (TrevPAR) - 2nd Comp</t>
  </si>
  <si>
    <t>Tab 39 - Segmentation Response Report - Comp Set 2</t>
  </si>
  <si>
    <t>Segmentation Response Report - 2nd Comp</t>
  </si>
  <si>
    <t>Help</t>
  </si>
  <si>
    <t>Monthly STAR Report : Renaissance Newark Airport Hotel</t>
  </si>
  <si>
    <t>STR # 1605 / Created January 19, 2022</t>
  </si>
  <si>
    <t>For the Month of: December 2021</t>
  </si>
  <si>
    <t>Currency: US Dollar  /  Competitive Set Data Excludes Subject Property</t>
  </si>
  <si>
    <t>Renaissance Newark Airport Hotel        1000 Spring St        Elizabeth, NJ 07201        Phone: (908) 436-4600</t>
  </si>
  <si>
    <t>STR # 1605        ChainID: EWRNR        MgtCo: MCR Hotels        Owner: MCR Hotels</t>
  </si>
  <si>
    <t>For the Month of: December 2021        Date Created: January 19, 2022        Monthly Competitive Set Data Excludes Subject Property</t>
  </si>
  <si>
    <t>December 2021</t>
  </si>
  <si>
    <t>December 2021 vs. 2020 Percent Change (%)</t>
  </si>
  <si>
    <t>Renaissance Newark Airport Hotel</t>
  </si>
  <si>
    <t>Market: Newark, NJ</t>
  </si>
  <si>
    <t>Market Class: Upper Upscale Class</t>
  </si>
  <si>
    <t>Submarket: Newark/Union County, NJ</t>
  </si>
  <si>
    <t>Submarket Scale: Upscale Chains</t>
  </si>
  <si>
    <t>Jul</t>
  </si>
  <si>
    <t>2 of 6</t>
  </si>
  <si>
    <t>4 of 6</t>
  </si>
  <si>
    <t>3 of 6</t>
  </si>
  <si>
    <t>Aug</t>
  </si>
  <si>
    <t>5 of 6</t>
  </si>
  <si>
    <t>Sep</t>
  </si>
  <si>
    <t>Oct</t>
  </si>
  <si>
    <t>Nov</t>
  </si>
  <si>
    <t>Dec</t>
  </si>
  <si>
    <t>2 of 5</t>
  </si>
  <si>
    <t>3 of 5</t>
  </si>
  <si>
    <t>Jan</t>
  </si>
  <si>
    <t>1 of 5</t>
  </si>
  <si>
    <t>Feb</t>
  </si>
  <si>
    <t>Mar</t>
  </si>
  <si>
    <t>Apr</t>
  </si>
  <si>
    <t>May</t>
  </si>
  <si>
    <t>4 of 5</t>
  </si>
  <si>
    <t>Jun</t>
  </si>
  <si>
    <t>5 of 5</t>
  </si>
  <si>
    <t>1 of 6</t>
  </si>
  <si>
    <t>For the Month of: December 2021        Date Created: January 19, 2022</t>
  </si>
  <si>
    <t>City, State</t>
  </si>
  <si>
    <t>December 2021 (This Year)</t>
  </si>
  <si>
    <t>December 2020 (Last Year)</t>
  </si>
  <si>
    <t>Friday, Dec 24th</t>
  </si>
  <si>
    <t>Dec 24th - Christmas Eve</t>
  </si>
  <si>
    <t>Saturday, Dec 25th</t>
  </si>
  <si>
    <t>Dec 25th - Christmas Day</t>
  </si>
  <si>
    <t>Sunday, Dec 26th</t>
  </si>
  <si>
    <t>Dec 26th - First Day of Kwanzaa</t>
  </si>
  <si>
    <t>Friday, Dec 31st</t>
  </si>
  <si>
    <t>Dec 31st - New Year's Eve</t>
  </si>
  <si>
    <t>Friday, Dec 11th</t>
  </si>
  <si>
    <t>Dec 11th - First Day of Hanukkah</t>
  </si>
  <si>
    <t>Thursday, Dec 24th</t>
  </si>
  <si>
    <t>Friday, Dec 25th</t>
  </si>
  <si>
    <t>Saturday, Dec 26th</t>
  </si>
  <si>
    <t>Thursday, Dec 31st</t>
  </si>
  <si>
    <t>Elizabeth, NJ</t>
  </si>
  <si>
    <t>07201</t>
  </si>
  <si>
    <t>(908) 436-4600</t>
  </si>
  <si>
    <t>396</t>
  </si>
  <si>
    <t>197506</t>
  </si>
  <si>
    <t>●</t>
  </si>
  <si>
    <t>Closed - Ramada Newark International Airport EWR</t>
  </si>
  <si>
    <t>Newark, NJ</t>
  </si>
  <si>
    <t>07114</t>
  </si>
  <si>
    <t/>
  </si>
  <si>
    <t>0</t>
  </si>
  <si>
    <t>197103</t>
  </si>
  <si>
    <t>Crowne Plaza Newark Airport</t>
  </si>
  <si>
    <t>(908) 527-1600</t>
  </si>
  <si>
    <t>259</t>
  </si>
  <si>
    <t>197306</t>
  </si>
  <si>
    <t>Marriott Newark Liberty International Airport</t>
  </si>
  <si>
    <t>(973) 623-0006</t>
  </si>
  <si>
    <t>591</t>
  </si>
  <si>
    <t>198412</t>
  </si>
  <si>
    <t>DoubleTree by Hilton Hotel Newark Airport</t>
  </si>
  <si>
    <t>(973) 690-5500</t>
  </si>
  <si>
    <t>503</t>
  </si>
  <si>
    <t>198901</t>
  </si>
  <si>
    <t>Hilton Newark Airport</t>
  </si>
  <si>
    <t>(908) 351-3900</t>
  </si>
  <si>
    <t>378</t>
  </si>
  <si>
    <t>198808</t>
  </si>
  <si>
    <t>Holiday Inn Newark Int'l Airport - North</t>
  </si>
  <si>
    <t>07114-3712</t>
  </si>
  <si>
    <t>(973) 589-1000</t>
  </si>
  <si>
    <t>201001</t>
  </si>
  <si>
    <t>○</t>
  </si>
  <si>
    <t xml:space="preserve">Data received: </t>
  </si>
  <si>
    <t>= Monthly Only</t>
  </si>
  <si>
    <t>= Monthly &amp; Daily</t>
  </si>
  <si>
    <t>For the Month of: December 2021        Date Created: January 19, 2022        Daily Competitive Set Data Excludes Subject Property</t>
  </si>
  <si>
    <t>We</t>
  </si>
  <si>
    <t>December</t>
  </si>
  <si>
    <t>Th</t>
  </si>
  <si>
    <t>Fr</t>
  </si>
  <si>
    <t>Sa</t>
  </si>
  <si>
    <t>Su</t>
  </si>
  <si>
    <t>Mo</t>
  </si>
  <si>
    <t>Tu</t>
  </si>
  <si>
    <t>Market Scale: Newark, NJ Upper Upscale Chains</t>
  </si>
  <si>
    <t>2 of 4</t>
  </si>
  <si>
    <t>4 of 4</t>
  </si>
  <si>
    <t>1 of 4</t>
  </si>
  <si>
    <t>3 of 4</t>
  </si>
  <si>
    <t>s</t>
  </si>
  <si>
    <t>B</t>
  </si>
  <si>
    <t>= Segmentation (Transient, Group, Contract) Only</t>
  </si>
  <si>
    <t>r</t>
  </si>
  <si>
    <t>= Additional Revenue Only</t>
  </si>
  <si>
    <t>= Both Segmentation &amp; Additional Revenue</t>
  </si>
</sst>
</file>

<file path=xl/styles.xml><?xml version="1.0" encoding="utf-8"?>
<style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0.0"/>
    <numFmt numFmtId="167" formatCode="&quot;$&quot;#,##0.00"/>
    <numFmt numFmtId="168" formatCode="#,##0.0_);\(#,##0.0\);_(* &quot;&quot;??_);"/>
    <numFmt numFmtId="169" formatCode="0.00_);\(0.00\)"/>
    <numFmt numFmtId="170" formatCode="mm/dd/yy;@"/>
    <numFmt numFmtId="171" formatCode="00000"/>
  </numFmts>
  <fonts count="112">
    <font>
      <sz val="10"/>
      <name val="Arial"/>
    </font>
    <font>
      <sz val="10"/>
      <name val="Arial"/>
      <family val="2"/>
    </font>
    <font>
      <sz val="24"/>
      <color indexed="9"/>
      <name val="Arial"/>
      <family val="2"/>
    </font>
    <font>
      <b/>
      <sz val="11"/>
      <color indexed="9"/>
      <name val="Arial"/>
      <family val="2"/>
    </font>
    <font>
      <sz val="10"/>
      <name val="Arial"/>
      <family val="2"/>
    </font>
    <font>
      <sz val="11"/>
      <name val="Arial"/>
      <family val="2"/>
    </font>
    <font>
      <b/>
      <sz val="12"/>
      <name val="Arial"/>
      <family val="2"/>
    </font>
    <font>
      <sz val="16"/>
      <name val="Arial"/>
      <family val="2"/>
    </font>
    <font>
      <sz val="14"/>
      <name val="Arial"/>
      <family val="2"/>
    </font>
    <font>
      <sz val="9"/>
      <name val="Arial"/>
      <family val="2"/>
    </font>
    <font>
      <b/>
      <sz val="9"/>
      <name val="Arial"/>
      <family val="2"/>
    </font>
    <font>
      <b/>
      <sz val="10"/>
      <name val="Arial"/>
      <family val="2"/>
    </font>
    <font>
      <sz val="8"/>
      <name val="Arial"/>
      <family val="2"/>
    </font>
    <font>
      <sz val="18"/>
      <name val="Arial"/>
      <family val="2"/>
    </font>
    <font>
      <sz val="12"/>
      <name val="Arial"/>
      <family val="2"/>
    </font>
    <font>
      <b/>
      <sz val="13"/>
      <name val="Arial"/>
      <family val="2"/>
    </font>
    <font>
      <sz val="7"/>
      <name val="Arial"/>
      <family val="2"/>
    </font>
    <font>
      <sz val="10"/>
      <color indexed="8"/>
      <name val="Arial"/>
      <family val="2"/>
    </font>
    <font>
      <b/>
      <sz val="12"/>
      <color indexed="9"/>
      <name val="Arial"/>
      <family val="2"/>
    </font>
    <font>
      <b/>
      <sz val="14"/>
      <name val="Arial"/>
      <family val="2"/>
    </font>
    <font>
      <b/>
      <sz val="12"/>
      <color indexed="8"/>
      <name val="Arial"/>
      <family val="2"/>
    </font>
    <font>
      <b/>
      <sz val="14"/>
      <color indexed="8"/>
      <name val="Arial"/>
      <family val="2"/>
    </font>
    <font>
      <b/>
      <sz val="9"/>
      <color indexed="8"/>
      <name val="Arial"/>
      <family val="2"/>
    </font>
    <font>
      <sz val="13"/>
      <name val="Arial"/>
      <family val="2"/>
    </font>
    <font>
      <sz val="8"/>
      <name val="Wingdings"/>
      <charset val="2"/>
    </font>
    <font>
      <b/>
      <sz val="14"/>
      <color indexed="9"/>
      <name val="Arial"/>
      <family val="2"/>
    </font>
    <font>
      <sz val="10"/>
      <color indexed="9"/>
      <name val="Arial"/>
      <family val="2"/>
    </font>
    <font>
      <b/>
      <sz val="8"/>
      <name val="Arial"/>
      <family val="2"/>
    </font>
    <font>
      <sz val="14"/>
      <name val="Arial"/>
      <family val="2"/>
    </font>
    <font>
      <b/>
      <sz val="9"/>
      <name val="Arial"/>
      <family val="2"/>
    </font>
    <font>
      <sz val="9"/>
      <name val="Arial"/>
      <family val="2"/>
    </font>
    <font>
      <sz val="18"/>
      <name val="Arial"/>
      <family val="2"/>
    </font>
    <font>
      <b/>
      <sz val="10"/>
      <name val="Arial"/>
      <family val="2"/>
    </font>
    <font>
      <sz val="7"/>
      <name val="Webdings"/>
      <family val="1"/>
      <charset val="2"/>
    </font>
    <font>
      <sz val="10"/>
      <name val="Webdings"/>
      <family val="1"/>
      <charset val="2"/>
    </font>
    <font>
      <sz val="24"/>
      <name val="Arial"/>
      <family val="2"/>
    </font>
    <font>
      <u/>
      <sz val="10"/>
      <color indexed="36"/>
      <name val="Arial"/>
      <family val="2"/>
    </font>
    <font>
      <u/>
      <sz val="10"/>
      <color indexed="39"/>
      <name val="Arial"/>
      <family val="2"/>
    </font>
    <font>
      <b/>
      <sz val="13"/>
      <name val="Arial"/>
      <family val="2"/>
    </font>
    <font>
      <sz val="14"/>
      <name val="Arial"/>
      <family val="2"/>
    </font>
    <font>
      <sz val="16"/>
      <name val="Arial"/>
      <family val="2"/>
    </font>
    <font>
      <b/>
      <sz val="10"/>
      <color indexed="8"/>
      <name val="Arial"/>
      <family val="2"/>
    </font>
    <font>
      <b/>
      <sz val="12"/>
      <color indexed="9"/>
      <name val="Arial"/>
      <family val="2"/>
    </font>
    <font>
      <b/>
      <sz val="10"/>
      <name val="Arial"/>
      <family val="2"/>
    </font>
    <font>
      <sz val="12"/>
      <name val="Arial"/>
      <family val="2"/>
    </font>
    <font>
      <b/>
      <i/>
      <sz val="10"/>
      <name val="Arial"/>
      <family val="2"/>
    </font>
    <font>
      <b/>
      <i/>
      <sz val="10"/>
      <color indexed="9"/>
      <name val="Arial"/>
      <family val="2"/>
    </font>
    <font>
      <sz val="10"/>
      <name val="Arial"/>
      <family val="2"/>
    </font>
    <font>
      <b/>
      <sz val="10"/>
      <color indexed="9"/>
      <name val="Arial"/>
      <family val="2"/>
    </font>
    <font>
      <sz val="18"/>
      <name val="Arial"/>
      <family val="2"/>
    </font>
    <font>
      <b/>
      <sz val="12"/>
      <name val="Arial"/>
      <family val="2"/>
    </font>
    <font>
      <b/>
      <sz val="11"/>
      <color indexed="9"/>
      <name val="Arial"/>
      <family val="2"/>
    </font>
    <font>
      <sz val="10"/>
      <color indexed="9"/>
      <name val="Arial"/>
      <family val="2"/>
    </font>
    <font>
      <b/>
      <sz val="14"/>
      <name val="Arial"/>
      <family val="2"/>
    </font>
    <font>
      <sz val="10"/>
      <color indexed="8"/>
      <name val="Arial"/>
      <family val="2"/>
    </font>
    <font>
      <sz val="9"/>
      <color indexed="9"/>
      <name val="Arial"/>
      <family val="2"/>
    </font>
    <font>
      <b/>
      <sz val="16"/>
      <name val="Arial"/>
      <family val="2"/>
    </font>
    <font>
      <b/>
      <sz val="11"/>
      <name val="Arial"/>
      <family val="2"/>
    </font>
    <font>
      <b/>
      <sz val="16"/>
      <name val="Arial"/>
      <family val="2"/>
    </font>
    <font>
      <b/>
      <sz val="12"/>
      <color indexed="39"/>
      <name val="Arial"/>
      <family val="2"/>
    </font>
    <font>
      <sz val="12"/>
      <color indexed="39"/>
      <name val="Arial"/>
      <family val="2"/>
    </font>
    <font>
      <sz val="10"/>
      <color indexed="39"/>
      <name val="Arial"/>
      <family val="2"/>
    </font>
    <font>
      <sz val="10"/>
      <color indexed="33"/>
      <name val="Arial"/>
      <family val="2"/>
    </font>
    <font>
      <sz val="10"/>
      <name val="Arial"/>
      <family val="2"/>
    </font>
    <font>
      <sz val="14"/>
      <color indexed="9"/>
      <name val="Arial"/>
      <family val="2"/>
    </font>
    <font>
      <sz val="11"/>
      <color indexed="8"/>
      <name val="Calibri"/>
      <family val="2"/>
    </font>
    <font>
      <sz val="11"/>
      <color indexed="9"/>
      <name val="Calibri"/>
      <family val="2"/>
    </font>
    <font>
      <sz val="11"/>
      <color indexed="3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28"/>
      <name val="Calibri"/>
      <family val="2"/>
    </font>
    <font>
      <b/>
      <sz val="18"/>
      <color indexed="62"/>
      <name val="Cambria"/>
      <family val="2"/>
    </font>
    <font>
      <b/>
      <sz val="11"/>
      <color indexed="8"/>
      <name val="Calibri"/>
      <family val="2"/>
    </font>
    <font>
      <sz val="11"/>
      <color indexed="10"/>
      <name val="Calibri"/>
      <family val="2"/>
    </font>
    <font>
      <sz val="9"/>
      <name val="Arial"/>
      <family val="2"/>
    </font>
    <font>
      <sz val="8"/>
      <name val="Arial"/>
      <family val="2"/>
    </font>
    <font>
      <sz val="8"/>
      <color indexed="9"/>
      <name val="Arial"/>
      <family val="2"/>
    </font>
    <font>
      <sz val="19"/>
      <color indexed="9"/>
      <name val="Arial"/>
      <family val="2"/>
    </font>
    <font>
      <u/>
      <sz val="11"/>
      <name val="Arial"/>
      <family val="2"/>
    </font>
    <font>
      <sz val="8"/>
      <color indexed="8"/>
      <name val="Arial"/>
      <family val="2"/>
    </font>
    <font>
      <sz val="10"/>
      <name val="Arial"/>
      <family val="2"/>
    </font>
    <font>
      <sz val="10"/>
      <color indexed="57"/>
      <name val="Arial"/>
      <family val="2"/>
    </font>
    <font>
      <u/>
      <sz val="10"/>
      <color indexed="60"/>
      <name val="Arial"/>
      <family val="2"/>
    </font>
    <font>
      <u/>
      <sz val="10"/>
      <color indexed="62"/>
      <name val="Arial"/>
      <family val="2"/>
    </font>
    <font>
      <sz val="11"/>
      <color indexed="55"/>
      <name val="Calibri"/>
      <family val="2"/>
    </font>
    <font>
      <b/>
      <sz val="11"/>
      <color indexed="53"/>
      <name val="Calibri"/>
      <family val="2"/>
    </font>
    <font>
      <b/>
      <sz val="18"/>
      <color indexed="62"/>
      <name val="Cambria"/>
      <family val="1"/>
    </font>
    <font>
      <u/>
      <sz val="11"/>
      <color theme="10"/>
      <name val="Calibri"/>
      <family val="2"/>
      <scheme val="minor"/>
    </font>
    <font>
      <sz val="11"/>
      <color theme="1"/>
      <name val="Calibri"/>
      <family val="2"/>
      <scheme val="minor"/>
    </font>
    <font>
      <b/>
      <sz val="18"/>
      <color theme="1"/>
      <name val="Arial"/>
      <family val="2"/>
    </font>
    <font>
      <sz val="18"/>
      <color theme="1"/>
      <name val="Arial"/>
      <family val="2"/>
    </font>
    <font>
      <sz val="11"/>
      <color rgb="FFFF0000"/>
      <name val="Calibri"/>
      <family val="2"/>
      <scheme val="minor"/>
    </font>
    <font>
      <b/>
      <sz val="11"/>
      <color theme="1"/>
      <name val="Arial"/>
      <family val="2"/>
    </font>
    <font>
      <sz val="11"/>
      <color theme="1"/>
      <name val="Arial"/>
      <family val="2"/>
    </font>
    <font>
      <u/>
      <color rgb="FF0000FF"/>
    </font>
    <font>
      <b/>
      <sz val="12"/>
      <color rgb="FFFFFFFF"/>
      <name val="Arial"/>
    </font>
    <font>
      <b/>
    </font>
    <font>
      <b/>
      <sz val="10"/>
      <name val="Arial"/>
    </font>
    <font>
      <color rgb="FFFFFFFF"/>
    </font>
    <font>
      <color rgb="FFA0A0A0"/>
    </font>
    <font/>
    <font>
      <sz val="18"/>
    </font>
    <font>
      <b val="0"/>
      <sz val="10"/>
      <color rgb="FF000000"/>
      <name val="Arial"/>
    </font>
    <font>
      <sz val="10"/>
    </font>
  </fonts>
  <fills count="41">
    <fill>
      <patternFill patternType="none"/>
    </fill>
    <fill>
      <patternFill patternType="gray125"/>
    </fill>
    <fill>
      <patternFill patternType="solid">
        <fgColor indexed="22"/>
      </patternFill>
    </fill>
    <fill>
      <patternFill patternType="solid">
        <fgColor indexed="56"/>
      </patternFill>
    </fill>
    <fill>
      <patternFill patternType="solid">
        <fgColor indexed="29"/>
      </patternFill>
    </fill>
    <fill>
      <patternFill patternType="solid">
        <fgColor indexed="54"/>
      </patternFill>
    </fill>
    <fill>
      <patternFill patternType="solid">
        <fgColor indexed="41"/>
      </patternFill>
    </fill>
    <fill>
      <patternFill patternType="solid">
        <fgColor indexed="41"/>
      </patternFill>
    </fill>
    <fill>
      <patternFill patternType="solid">
        <fgColor indexed="47"/>
      </patternFill>
    </fill>
    <fill>
      <patternFill patternType="solid">
        <fgColor indexed="47"/>
      </patternFill>
    </fill>
    <fill>
      <patternFill patternType="solid">
        <fgColor indexed="44"/>
      </patternFill>
    </fill>
    <fill>
      <patternFill patternType="solid">
        <fgColor indexed="44"/>
      </patternFill>
    </fill>
    <fill>
      <patternFill patternType="solid">
        <fgColor indexed="49"/>
      </patternFill>
    </fill>
    <fill>
      <patternFill patternType="solid">
        <fgColor indexed="49"/>
      </patternFill>
    </fill>
    <fill>
      <patternFill patternType="solid">
        <fgColor indexed="33"/>
      </patternFill>
    </fill>
    <fill>
      <patternFill patternType="solid">
        <fgColor indexed="57"/>
      </patternFill>
    </fill>
    <fill>
      <patternFill patternType="solid">
        <fgColor indexed="37"/>
      </patternFill>
    </fill>
    <fill>
      <patternFill patternType="solid">
        <fgColor indexed="61"/>
      </patternFill>
    </fill>
    <fill>
      <patternFill patternType="solid">
        <fgColor indexed="36"/>
      </patternFill>
    </fill>
    <fill>
      <patternFill patternType="solid">
        <fgColor indexed="60"/>
      </patternFill>
    </fill>
    <fill>
      <patternFill patternType="solid">
        <fgColor indexed="54"/>
      </patternFill>
    </fill>
    <fill>
      <patternFill patternType="solid">
        <fgColor indexed="53"/>
      </patternFill>
    </fill>
    <fill>
      <patternFill patternType="solid">
        <fgColor indexed="53"/>
      </patternFill>
    </fill>
    <fill>
      <patternFill patternType="solid">
        <fgColor indexed="45"/>
      </patternFill>
    </fill>
    <fill>
      <patternFill patternType="solid">
        <fgColor indexed="63"/>
      </patternFill>
    </fill>
    <fill>
      <patternFill patternType="solid">
        <fgColor indexed="42"/>
      </patternFill>
    </fill>
    <fill>
      <patternFill patternType="solid">
        <fgColor indexed="42"/>
      </patternFill>
    </fill>
    <fill>
      <patternFill patternType="solid">
        <fgColor indexed="43"/>
      </patternFill>
    </fill>
    <fill>
      <patternFill patternType="solid">
        <fgColor indexed="43"/>
      </patternFill>
    </fill>
    <fill>
      <patternFill patternType="solid">
        <fgColor indexed="59"/>
      </patternFill>
    </fill>
    <fill>
      <patternFill patternType="solid">
        <fgColor indexed="9"/>
      </patternFill>
    </fill>
    <fill>
      <patternFill patternType="solid">
        <fgColor indexed="37"/>
      </patternFill>
    </fill>
    <fill>
      <patternFill patternType="solid">
        <fgColor indexed="55"/>
      </patternFill>
    </fill>
    <fill>
      <patternFill patternType="solid">
        <fgColor indexed="22"/>
      </patternFill>
    </fill>
    <fill>
      <patternFill patternType="solid">
        <fgColor indexed="31"/>
      </patternFill>
    </fill>
    <fill>
      <patternFill patternType="solid">
        <fgColor indexed="33"/>
      </patternFill>
    </fill>
    <fill>
      <patternFill patternType="solid">
        <fgColor indexed="45"/>
      </patternFill>
    </fill>
    <fill>
      <patternFill patternType="solid">
        <fgColor theme="0"/>
      </patternFill>
    </fill>
    <fill>
      <patternFill patternType="solid">
        <fgColor rgb="FFFFFFFF"/>
      </patternFill>
    </fill>
    <fill>
      <patternFill patternType="solid">
        <fgColor rgb="FFA0A0A0"/>
      </patternFill>
    </fill>
    <fill>
      <patternFill patternType="solid">
        <fgColor rgb="FFEAEAEA"/>
      </patternFill>
    </fill>
  </fills>
  <borders count="84">
    <border>
      <left>
        <color/>
      </left>
      <right>
        <color/>
      </right>
      <top>
        <color/>
      </top>
      <bottom>
        <color/>
      </bottom>
      <diagonal>
        <color/>
      </diagonal>
    </border>
    <border>
      <left style="thin">
        <color indexed="23"/>
      </left>
      <right style="thin">
        <color indexed="23"/>
      </right>
      <top style="thin">
        <color indexed="23"/>
      </top>
      <bottom style="thin">
        <color indexed="23"/>
      </bottom>
      <diagonal>
        <color/>
      </diagonal>
    </border>
    <border>
      <left style="double">
        <color indexed="28"/>
      </left>
      <right style="double">
        <color indexed="28"/>
      </right>
      <top style="double">
        <color indexed="28"/>
      </top>
      <bottom style="double">
        <color indexed="28"/>
      </bottom>
      <diagonal>
        <color/>
      </diagonal>
    </border>
    <border>
      <left style="double">
        <color indexed="53"/>
      </left>
      <right style="double">
        <color indexed="53"/>
      </right>
      <top style="double">
        <color indexed="53"/>
      </top>
      <bottom style="double">
        <color indexed="53"/>
      </bottom>
      <diagonal>
        <color/>
      </diagonal>
    </border>
    <border>
      <left>
        <color/>
      </left>
      <right>
        <color/>
      </right>
      <top>
        <color/>
      </top>
      <bottom style="thick">
        <color indexed="49"/>
      </bottom>
      <diagonal>
        <color/>
      </diagonal>
    </border>
    <border>
      <left>
        <color/>
      </left>
      <right>
        <color/>
      </right>
      <top>
        <color/>
      </top>
      <bottom style="medium">
        <color indexed="49"/>
      </bottom>
      <diagonal>
        <color/>
      </diagonal>
    </border>
    <border>
      <left>
        <color/>
      </left>
      <right>
        <color/>
      </right>
      <top>
        <color/>
      </top>
      <bottom style="double">
        <color indexed="52"/>
      </bottom>
      <diagonal>
        <color/>
      </diagonal>
    </border>
    <border>
      <left style="thin">
        <color indexed="33"/>
      </left>
      <right style="thin">
        <color indexed="33"/>
      </right>
      <top style="thin">
        <color indexed="33"/>
      </top>
      <bottom style="thin">
        <color indexed="33"/>
      </bottom>
      <diagonal>
        <color/>
      </diagonal>
    </border>
    <border>
      <left style="thin">
        <color indexed="57"/>
      </left>
      <right style="thin">
        <color indexed="57"/>
      </right>
      <top style="thin">
        <color indexed="57"/>
      </top>
      <bottom style="thin">
        <color indexed="57"/>
      </bottom>
      <diagonal>
        <color/>
      </diagonal>
    </border>
    <border>
      <left style="thin">
        <color indexed="28"/>
      </left>
      <right style="thin">
        <color indexed="28"/>
      </right>
      <top style="thin">
        <color indexed="28"/>
      </top>
      <bottom style="thin">
        <color indexed="28"/>
      </bottom>
      <diagonal>
        <color/>
      </diagonal>
    </border>
    <border>
      <left style="thin">
        <color indexed="53"/>
      </left>
      <right style="thin">
        <color indexed="53"/>
      </right>
      <top style="thin">
        <color indexed="53"/>
      </top>
      <bottom style="thin">
        <color indexed="53"/>
      </bottom>
      <diagonal>
        <color/>
      </diagonal>
    </border>
    <border>
      <left style="thin">
        <color indexed="55"/>
      </left>
      <right style="thin">
        <color indexed="55"/>
      </right>
      <top style="thin">
        <color indexed="55"/>
      </top>
      <bottom style="thin">
        <color indexed="55"/>
      </bottom>
      <diagonal>
        <color/>
      </diagonal>
    </border>
    <border>
      <left>
        <color/>
      </left>
      <right>
        <color/>
      </right>
      <top style="thin">
        <color indexed="55"/>
      </top>
      <bottom style="thin">
        <color indexed="55"/>
      </bottom>
      <diagonal>
        <color/>
      </diagonal>
    </border>
    <border>
      <left style="thin">
        <color indexed="55"/>
      </left>
      <right>
        <color/>
      </right>
      <top style="thin">
        <color indexed="55"/>
      </top>
      <bottom style="thin">
        <color indexed="55"/>
      </bottom>
      <diagonal>
        <color/>
      </diagonal>
    </border>
    <border>
      <left>
        <color/>
      </left>
      <right style="thin">
        <color indexed="55"/>
      </right>
      <top style="thin">
        <color indexed="55"/>
      </top>
      <bottom style="thin">
        <color indexed="55"/>
      </bottom>
      <diagonal>
        <color/>
      </diagonal>
    </border>
    <border>
      <left>
        <color/>
      </left>
      <right>
        <color/>
      </right>
      <top style="thin">
        <color indexed="57"/>
      </top>
      <bottom style="thin">
        <color indexed="57"/>
      </bottom>
      <diagonal>
        <color/>
      </diagonal>
    </border>
    <border>
      <left style="thin">
        <color indexed="57"/>
      </left>
      <right>
        <color/>
      </right>
      <top style="thin">
        <color indexed="57"/>
      </top>
      <bottom style="thin">
        <color indexed="57"/>
      </bottom>
      <diagonal>
        <color/>
      </diagonal>
    </border>
    <border>
      <left>
        <color/>
      </left>
      <right style="thin">
        <color indexed="57"/>
      </right>
      <top style="thin">
        <color indexed="57"/>
      </top>
      <bottom style="thin">
        <color indexed="57"/>
      </bottom>
      <diagonal>
        <color/>
      </diagonal>
    </border>
    <border>
      <left>
        <color/>
      </left>
      <right>
        <color/>
      </right>
      <top style="thin">
        <color indexed="49"/>
      </top>
      <bottom style="double">
        <color indexed="49"/>
      </bottom>
      <diagonal>
        <color/>
      </diagonal>
    </border>
    <border>
      <left>
        <color/>
      </left>
      <right style="thin">
        <color indexed="55"/>
      </right>
      <top>
        <color/>
      </top>
      <bottom>
        <color/>
      </bottom>
      <diagonal>
        <color/>
      </diagonal>
    </border>
    <border>
      <left>
        <color/>
      </left>
      <right style="thin">
        <color indexed="55"/>
      </right>
      <top style="thin">
        <color indexed="55"/>
      </top>
      <bottom>
        <color/>
      </bottom>
      <diagonal>
        <color/>
      </diagonal>
    </border>
    <border>
      <left>
        <color/>
      </left>
      <right>
        <color/>
      </right>
      <top style="thin">
        <color indexed="55"/>
      </top>
      <bottom>
        <color/>
      </bottom>
      <diagonal>
        <color/>
      </diagonal>
    </border>
    <border>
      <left style="thin">
        <color indexed="22"/>
      </left>
      <right>
        <color/>
      </right>
      <top style="thin">
        <color indexed="22"/>
      </top>
      <bottom>
        <color/>
      </bottom>
      <diagonal>
        <color/>
      </diagonal>
    </border>
    <border>
      <left style="thin">
        <color indexed="22"/>
      </left>
      <right>
        <color/>
      </right>
      <top>
        <color/>
      </top>
      <bottom>
        <color/>
      </bottom>
      <diagonal>
        <color/>
      </diagonal>
    </border>
    <border>
      <left style="thin">
        <color indexed="22"/>
      </left>
      <right>
        <color/>
      </right>
      <top>
        <color/>
      </top>
      <bottom style="thin">
        <color indexed="22"/>
      </bottom>
      <diagonal>
        <color/>
      </diagonal>
    </border>
    <border>
      <left>
        <color/>
      </left>
      <right>
        <color/>
      </right>
      <top>
        <color/>
      </top>
      <bottom style="thin">
        <color indexed="55"/>
      </bottom>
      <diagonal>
        <color/>
      </diagonal>
    </border>
    <border>
      <left style="thin">
        <color indexed="33"/>
      </left>
      <right>
        <color/>
      </right>
      <top style="thin">
        <color indexed="33"/>
      </top>
      <bottom>
        <color/>
      </bottom>
      <diagonal>
        <color/>
      </diagonal>
    </border>
    <border>
      <left>
        <color/>
      </left>
      <right style="thin">
        <color indexed="33"/>
      </right>
      <top style="thin">
        <color indexed="33"/>
      </top>
      <bottom>
        <color/>
      </bottom>
      <diagonal>
        <color/>
      </diagonal>
    </border>
    <border>
      <left style="thin">
        <color indexed="33"/>
      </left>
      <right>
        <color/>
      </right>
      <top>
        <color/>
      </top>
      <bottom>
        <color/>
      </bottom>
      <diagonal>
        <color/>
      </diagonal>
    </border>
    <border>
      <left>
        <color/>
      </left>
      <right style="thin">
        <color indexed="33"/>
      </right>
      <top>
        <color/>
      </top>
      <bottom>
        <color/>
      </bottom>
      <diagonal>
        <color/>
      </diagonal>
    </border>
    <border>
      <left style="thin">
        <color indexed="33"/>
      </left>
      <right>
        <color/>
      </right>
      <top>
        <color/>
      </top>
      <bottom style="thin">
        <color indexed="33"/>
      </bottom>
      <diagonal>
        <color/>
      </diagonal>
    </border>
    <border>
      <left>
        <color/>
      </left>
      <right style="thin">
        <color indexed="33"/>
      </right>
      <top>
        <color/>
      </top>
      <bottom style="thin">
        <color indexed="33"/>
      </bottom>
      <diagonal>
        <color/>
      </diagonal>
    </border>
    <border>
      <left>
        <color/>
      </left>
      <right>
        <color/>
      </right>
      <top style="thin">
        <color indexed="33"/>
      </top>
      <bottom>
        <color/>
      </bottom>
      <diagonal>
        <color/>
      </diagonal>
    </border>
    <border>
      <left>
        <color/>
      </left>
      <right>
        <color/>
      </right>
      <top>
        <color/>
      </top>
      <bottom style="thin">
        <color indexed="33"/>
      </bottom>
      <diagonal>
        <color/>
      </diagonal>
    </border>
    <border>
      <left style="thin">
        <color indexed="33"/>
      </left>
      <right>
        <color/>
      </right>
      <top style="thin">
        <color indexed="33"/>
      </top>
      <bottom style="thin">
        <color indexed="33"/>
      </bottom>
      <diagonal>
        <color/>
      </diagonal>
    </border>
    <border>
      <left>
        <color/>
      </left>
      <right>
        <color/>
      </right>
      <top style="thin">
        <color indexed="33"/>
      </top>
      <bottom style="thin">
        <color indexed="33"/>
      </bottom>
      <diagonal>
        <color/>
      </diagonal>
    </border>
    <border>
      <left>
        <color/>
      </left>
      <right style="thin">
        <color indexed="33"/>
      </right>
      <top style="thin">
        <color indexed="33"/>
      </top>
      <bottom style="thin">
        <color indexed="33"/>
      </bottom>
      <diagonal>
        <color/>
      </diagonal>
    </border>
    <border>
      <left style="thin">
        <color indexed="33"/>
      </left>
      <right style="thin">
        <color indexed="33"/>
      </right>
      <top style="thin">
        <color indexed="33"/>
      </top>
      <bottom>
        <color/>
      </bottom>
      <diagonal>
        <color/>
      </diagonal>
    </border>
    <border>
      <left style="thin">
        <color indexed="33"/>
      </left>
      <right style="thin">
        <color indexed="33"/>
      </right>
      <top>
        <color/>
      </top>
      <bottom>
        <color/>
      </bottom>
      <diagonal>
        <color/>
      </diagonal>
    </border>
    <border>
      <left style="thin">
        <color indexed="33"/>
      </left>
      <right style="thin">
        <color indexed="33"/>
      </right>
      <top>
        <color/>
      </top>
      <bottom style="thin">
        <color indexed="33"/>
      </bottom>
      <diagonal>
        <color/>
      </diagonal>
    </border>
    <border>
      <left style="thin">
        <color indexed="22"/>
      </left>
      <right>
        <color/>
      </right>
      <top style="thin">
        <color indexed="22"/>
      </top>
      <bottom style="thin">
        <color indexed="22"/>
      </bottom>
      <diagonal>
        <color/>
      </diagonal>
    </border>
    <border>
      <left>
        <color/>
      </left>
      <right style="thin">
        <color indexed="23"/>
      </right>
      <top>
        <color/>
      </top>
      <bottom>
        <color/>
      </bottom>
      <diagonal>
        <color/>
      </diagonal>
    </border>
    <border>
      <left style="thin">
        <color indexed="55"/>
      </left>
      <right>
        <color/>
      </right>
      <top>
        <color/>
      </top>
      <bottom>
        <color/>
      </bottom>
      <diagonal>
        <color/>
      </diagonal>
    </border>
    <border>
      <left style="thin">
        <color indexed="23"/>
      </left>
      <right>
        <color/>
      </right>
      <top>
        <color/>
      </top>
      <bottom>
        <color/>
      </bottom>
      <diagonal>
        <color/>
      </diagonal>
    </border>
    <border>
      <left style="thin">
        <color indexed="33"/>
      </left>
      <right>
        <color/>
      </right>
      <top>
        <color/>
      </top>
      <bottom style="thin">
        <color indexed="55"/>
      </bottom>
      <diagonal>
        <color/>
      </diagonal>
    </border>
    <border>
      <left>
        <color/>
      </left>
      <right style="thin">
        <color indexed="33"/>
      </right>
      <top>
        <color/>
      </top>
      <bottom style="thin">
        <color indexed="55"/>
      </bottom>
      <diagonal>
        <color/>
      </diagonal>
    </border>
    <border>
      <left>
        <color/>
      </left>
      <right>
        <color/>
      </right>
      <top style="thin">
        <color indexed="55"/>
      </top>
      <bottom style="thin">
        <color indexed="33"/>
      </bottom>
      <diagonal>
        <color/>
      </diagonal>
    </border>
    <border>
      <left style="thin">
        <color indexed="33"/>
      </left>
      <right style="dashed">
        <color indexed="33"/>
      </right>
      <top style="thin">
        <color indexed="33"/>
      </top>
      <bottom>
        <color/>
      </bottom>
      <diagonal>
        <color/>
      </diagonal>
    </border>
    <border>
      <left style="thin">
        <color indexed="33"/>
      </left>
      <right style="dashed">
        <color indexed="33"/>
      </right>
      <top>
        <color/>
      </top>
      <bottom style="thin">
        <color indexed="33"/>
      </bottom>
      <diagonal>
        <color/>
      </diagonal>
    </border>
    <border>
      <left style="thin">
        <color indexed="33"/>
      </left>
      <right style="thin">
        <color indexed="55"/>
      </right>
      <top style="thin">
        <color indexed="33"/>
      </top>
      <bottom style="thin">
        <color indexed="33"/>
      </bottom>
      <diagonal>
        <color/>
      </diagonal>
    </border>
    <border>
      <left style="thin">
        <color indexed="55"/>
      </left>
      <right style="thin">
        <color indexed="55"/>
      </right>
      <top style="thin">
        <color indexed="33"/>
      </top>
      <bottom style="thin">
        <color indexed="33"/>
      </bottom>
      <diagonal>
        <color/>
      </diagonal>
    </border>
    <border>
      <left style="thin">
        <color indexed="55"/>
      </left>
      <right style="thin">
        <color indexed="33"/>
      </right>
      <top style="thin">
        <color indexed="33"/>
      </top>
      <bottom style="thin">
        <color indexed="33"/>
      </bottom>
      <diagonal>
        <color/>
      </diagonal>
    </border>
    <border>
      <left>
        <color/>
      </left>
      <right style="thin">
        <color indexed="64"/>
      </right>
      <top>
        <color/>
      </top>
      <bottom>
        <color/>
      </bottom>
      <diagonal>
        <color/>
      </diagonal>
    </border>
    <border>
      <left>
        <color/>
      </left>
      <right style="thin">
        <color indexed="55"/>
      </right>
      <top>
        <color/>
      </top>
      <bottom style="thin">
        <color indexed="55"/>
      </bottom>
      <diagonal>
        <color/>
      </diagonal>
    </border>
    <border>
      <left style="thin">
        <color indexed="33"/>
      </left>
      <right style="dashed">
        <color indexed="33"/>
      </right>
      <top style="thin">
        <color indexed="33"/>
      </top>
      <bottom style="thin">
        <color indexed="33"/>
      </bottom>
      <diagonal>
        <color/>
      </diagonal>
    </border>
    <border diagonalUp="0" diagonalDown="0">
      <left style="thin">
        <color indexed="33"/>
      </left>
      <right>
        <color rgb="FFA0A0A0"/>
      </right>
      <top style="thin">
        <color indexed="33"/>
      </top>
      <bottom style="thin">
        <color indexed="33"/>
      </bottom>
      <diagonal>
        <color/>
      </diagonal>
    </border>
    <border diagonalUp="0" diagonalDown="0">
      <left style="thin">
        <color indexed="33"/>
      </left>
      <right style="thin">
        <color rgb="FFA0A0A0"/>
      </right>
      <top style="thin">
        <color indexed="33"/>
      </top>
      <bottom style="thin">
        <color indexed="33"/>
      </bottom>
      <diagonal>
        <color/>
      </diagonal>
    </border>
    <border diagonalUp="0" diagonalDown="0">
      <left>
        <color auto="1" indexed="64"/>
      </left>
      <right>
        <color rgb="FFA0A0A0"/>
      </right>
      <top style="thin">
        <color indexed="33"/>
      </top>
      <bottom style="thin">
        <color indexed="33"/>
      </bottom>
      <diagonal>
        <color/>
      </diagonal>
    </border>
    <border diagonalUp="0" diagonalDown="0">
      <left>
        <color auto="1" indexed="64"/>
      </left>
      <right style="thin">
        <color rgb="FFA0A0A0"/>
      </right>
      <top style="thin">
        <color indexed="33"/>
      </top>
      <bottom style="thin">
        <color indexed="33"/>
      </bottom>
      <diagonal>
        <color/>
      </diagonal>
    </border>
    <border diagonalUp="0" diagonalDown="0">
      <left>
        <color auto="1" indexed="64"/>
      </left>
      <right>
        <color auto="1" indexed="64"/>
      </right>
      <top>
        <color auto="1" indexed="64"/>
      </top>
      <bottom>
        <color auto="1" indexed="64"/>
      </bottom>
      <diagonal>
        <color/>
      </diagonal>
    </border>
    <border diagonalUp="1" diagonalDown="1">
      <left style="thin">
        <color rgb="FFA0A0A0"/>
      </left>
      <right style="thin">
        <color rgb="FFA0A0A0"/>
      </right>
      <top style="thin">
        <color rgb="FFA0A0A0"/>
      </top>
      <bottom style="thin">
        <color rgb="FFA0A0A0"/>
      </bottom>
      <diagonal>
        <color rgb="FFA0A0A0"/>
      </diagonal>
    </border>
    <border diagonalUp="0" diagonalDown="0">
      <left>
        <color auto="1" indexed="64"/>
      </left>
      <right style="thin">
        <color rgb="FFA0A0A0"/>
      </right>
      <top style="thin">
        <color indexed="33"/>
      </top>
      <bottom>
        <color auto="1" indexed="64"/>
      </bottom>
      <diagonal>
        <color/>
      </diagonal>
    </border>
    <border diagonalUp="0" diagonalDown="0">
      <left style="thin">
        <color indexed="33"/>
      </left>
      <right style="thin">
        <color indexed="33"/>
      </right>
      <top style="thin">
        <color indexed="33"/>
      </top>
      <bottom>
        <color auto="1" indexed="64"/>
      </bottom>
      <diagonal>
        <color/>
      </diagonal>
    </border>
    <border>
      <left>
        <color/>
      </left>
      <right style="thin">
        <color rgb="FFA0A0A0"/>
      </right>
      <top>
        <color/>
      </top>
      <bottom style="thin">
        <color indexed="33"/>
      </bottom>
      <diagonal>
        <color/>
      </diagonal>
    </border>
    <border>
      <left>
        <color/>
      </left>
      <right style="thin">
        <color rgb="FFA0A0A0"/>
      </right>
      <top style="thin">
        <color indexed="33"/>
      </top>
      <bottom>
        <color/>
      </bottom>
      <diagonal>
        <color/>
      </diagonal>
    </border>
    <border>
      <left>
        <color/>
      </left>
      <right style="thin">
        <color rgb="FFA0A0A0"/>
      </right>
      <top>
        <color/>
      </top>
      <bottom>
        <color/>
      </bottom>
      <diagonal>
        <color/>
      </diagonal>
    </border>
    <border diagonalUp="1" diagonalDown="1">
      <left>
        <color rgb="FFFFFFFF"/>
      </left>
      <right>
        <color rgb="FFFFFFFF"/>
      </right>
      <top>
        <color rgb="FFFFFFFF"/>
      </top>
      <bottom>
        <color rgb="FFFFFFFF"/>
      </bottom>
      <diagonal>
        <color rgb="FFFFFFFF"/>
      </diagonal>
    </border>
    <border>
      <left>
        <color/>
      </left>
      <right style="thin">
        <color rgb="FFA0A0A0"/>
      </right>
      <top style="thin">
        <color indexed="33"/>
      </top>
      <bottom style="thin">
        <color indexed="33"/>
      </bottom>
      <diagonal>
        <color/>
      </diagonal>
    </border>
    <border diagonalUp="1" diagonalDown="1">
      <left style="thin">
        <color rgb="FFA0A0A0"/>
      </left>
      <right>
        <color rgb="FFA0A0A0"/>
      </right>
      <top style="thin">
        <color rgb="FFA0A0A0"/>
      </top>
      <bottom style="thin">
        <color rgb="FFA0A0A0"/>
      </bottom>
      <diagonal>
        <color rgb="FFA0A0A0"/>
      </diagonal>
    </border>
    <border diagonalUp="1" diagonalDown="1">
      <left>
        <color rgb="FFA0A0A0"/>
      </left>
      <right>
        <color rgb="FFA0A0A0"/>
      </right>
      <top style="thin">
        <color rgb="FFA0A0A0"/>
      </top>
      <bottom style="thin">
        <color rgb="FFA0A0A0"/>
      </bottom>
      <diagonal>
        <color rgb="FFA0A0A0"/>
      </diagonal>
    </border>
    <border diagonalUp="1" diagonalDown="1">
      <left>
        <color rgb="FFA0A0A0"/>
      </left>
      <right style="thin">
        <color rgb="FFA0A0A0"/>
      </right>
      <top style="thin">
        <color rgb="FFA0A0A0"/>
      </top>
      <bottom style="thin">
        <color rgb="FFA0A0A0"/>
      </bottom>
      <diagonal>
        <color rgb="FFA0A0A0"/>
      </diagonal>
    </border>
    <border diagonalUp="0" diagonalDown="0">
      <left>
        <color auto="1" indexed="64"/>
      </left>
      <right style="thin">
        <color indexed="55"/>
      </right>
      <top>
        <color auto="1" indexed="64"/>
      </top>
      <bottom>
        <color auto="1" indexed="64"/>
      </bottom>
      <diagonal>
        <color/>
      </diagonal>
    </border>
    <border diagonalUp="0" diagonalDown="0">
      <left style="thin">
        <color indexed="33"/>
      </left>
      <right style="thin">
        <color indexed="33"/>
      </right>
      <top>
        <color auto="1" indexed="64"/>
      </top>
      <bottom>
        <color auto="1" indexed="64"/>
      </bottom>
      <diagonal>
        <color/>
      </diagonal>
    </border>
    <border diagonalUp="0" diagonalDown="0">
      <left style="thin">
        <color indexed="33"/>
      </left>
      <right style="thin">
        <color indexed="33"/>
      </right>
      <top>
        <color auto="1" indexed="64"/>
      </top>
      <bottom style="thin">
        <color indexed="33"/>
      </bottom>
      <diagonal>
        <color/>
      </diagonal>
    </border>
    <border diagonalUp="0" diagonalDown="0">
      <left style="thin">
        <color indexed="33"/>
      </left>
      <right>
        <color auto="1" indexed="64"/>
      </right>
      <top style="thin">
        <color indexed="33"/>
      </top>
      <bottom>
        <color auto="1" indexed="64"/>
      </bottom>
      <diagonal>
        <color/>
      </diagonal>
    </border>
    <border diagonalUp="0" diagonalDown="0">
      <left>
        <color auto="1" indexed="64"/>
      </left>
      <right>
        <color auto="1" indexed="64"/>
      </right>
      <top style="thin">
        <color indexed="33"/>
      </top>
      <bottom>
        <color auto="1" indexed="64"/>
      </bottom>
      <diagonal>
        <color/>
      </diagonal>
    </border>
    <border diagonalUp="0" diagonalDown="0">
      <left>
        <color auto="1" indexed="64"/>
      </left>
      <right style="thin">
        <color indexed="33"/>
      </right>
      <top style="thin">
        <color indexed="33"/>
      </top>
      <bottom>
        <color auto="1" indexed="64"/>
      </bottom>
      <diagonal>
        <color/>
      </diagonal>
    </border>
    <border diagonalUp="0" diagonalDown="0">
      <left style="thin">
        <color indexed="33"/>
      </left>
      <right>
        <color auto="1" indexed="64"/>
      </right>
      <top>
        <color auto="1" indexed="64"/>
      </top>
      <bottom>
        <color auto="1" indexed="64"/>
      </bottom>
      <diagonal>
        <color/>
      </diagonal>
    </border>
    <border diagonalUp="0" diagonalDown="0">
      <left>
        <color auto="1" indexed="64"/>
      </left>
      <right style="thin">
        <color indexed="33"/>
      </right>
      <top>
        <color auto="1" indexed="64"/>
      </top>
      <bottom>
        <color auto="1" indexed="64"/>
      </bottom>
      <diagonal>
        <color/>
      </diagonal>
    </border>
    <border diagonalUp="0" diagonalDown="0">
      <left style="thin">
        <color indexed="33"/>
      </left>
      <right>
        <color auto="1" indexed="64"/>
      </right>
      <top>
        <color auto="1" indexed="64"/>
      </top>
      <bottom style="thin">
        <color indexed="33"/>
      </bottom>
      <diagonal>
        <color/>
      </diagonal>
    </border>
    <border diagonalUp="0" diagonalDown="0">
      <left>
        <color auto="1" indexed="64"/>
      </left>
      <right>
        <color auto="1" indexed="64"/>
      </right>
      <top>
        <color auto="1" indexed="64"/>
      </top>
      <bottom style="thin">
        <color indexed="33"/>
      </bottom>
      <diagonal>
        <color/>
      </diagonal>
    </border>
    <border diagonalUp="0" diagonalDown="0">
      <left>
        <color auto="1" indexed="64"/>
      </left>
      <right style="thin">
        <color indexed="33"/>
      </right>
      <top>
        <color auto="1" indexed="64"/>
      </top>
      <bottom style="thin">
        <color indexed="33"/>
      </bottom>
      <diagonal>
        <color/>
      </diagonal>
    </border>
    <border diagonalUp="0" diagonalDown="0">
      <left>
        <color auto="1" indexed="64"/>
      </left>
      <right style="thin">
        <color auto="1" indexed="64"/>
      </right>
      <top>
        <color auto="1" indexed="64"/>
      </top>
      <bottom>
        <color auto="1" indexed="64"/>
      </bottom>
      <diagonal>
        <color/>
      </diagonal>
    </border>
    <border diagonalUp="0" diagonalDown="0">
      <left>
        <color auto="1" indexed="64"/>
      </left>
      <right style="thin">
        <color indexed="33"/>
      </right>
      <top style="thin">
        <color indexed="33"/>
      </top>
      <bottom style="thin">
        <color indexed="33"/>
      </bottom>
      <diagonal>
        <color/>
      </diagonal>
    </border>
  </borders>
  <cellStyleXfs count="788">
    <xf numFmtId="0" fontId="0" fillId="0" borderId="0" applyFont="1" applyFill="1"/>
    <xf numFmtId="0" fontId="65" fillId="2" borderId="0" applyNumberFormat="0" applyFont="1" applyFill="1" applyBorder="0"/>
    <xf numFmtId="0" fontId="65" fillId="3"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2" borderId="0" applyNumberFormat="0" applyFont="1" applyFill="1" applyBorder="0"/>
    <xf numFmtId="0" fontId="65" fillId="3" borderId="0" applyNumberFormat="0" applyFont="1" applyFill="1" applyBorder="0"/>
    <xf numFmtId="0" fontId="65" fillId="6" borderId="0" applyNumberFormat="0" applyFont="1" applyFill="1" applyBorder="0"/>
    <xf numFmtId="0" fontId="65" fillId="7" borderId="0" applyNumberFormat="0" applyFont="1" applyFill="1" applyBorder="0"/>
    <xf numFmtId="0" fontId="65" fillId="8" borderId="0" applyNumberFormat="0" applyFont="1" applyFill="1" applyBorder="0"/>
    <xf numFmtId="0" fontId="65" fillId="9" borderId="0" applyNumberFormat="0" applyFont="1" applyFill="1" applyBorder="0"/>
    <xf numFmtId="0" fontId="65" fillId="2" borderId="0" applyNumberFormat="0" applyFont="1" applyFill="1" applyBorder="0"/>
    <xf numFmtId="0" fontId="65" fillId="3"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2" borderId="0" applyNumberFormat="0" applyFont="1" applyFill="1" applyBorder="0"/>
    <xf numFmtId="0" fontId="65" fillId="3" borderId="0" applyNumberFormat="0" applyFont="1" applyFill="1" applyBorder="0"/>
    <xf numFmtId="0" fontId="65" fillId="10" borderId="0" applyNumberFormat="0" applyFont="1" applyFill="1" applyBorder="0"/>
    <xf numFmtId="0" fontId="65" fillId="11" borderId="0" applyNumberFormat="0" applyFont="1" applyFill="1" applyBorder="0"/>
    <xf numFmtId="0" fontId="65" fillId="8" borderId="0" applyNumberFormat="0" applyFont="1" applyFill="1" applyBorder="0"/>
    <xf numFmtId="0" fontId="65" fillId="9"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4" borderId="0" applyNumberFormat="0" applyFont="1" applyFill="1" applyBorder="0"/>
    <xf numFmtId="0" fontId="66" fillId="5" borderId="0" applyNumberFormat="0" applyFont="1" applyFill="1" applyBorder="0"/>
    <xf numFmtId="0" fontId="66" fillId="4" borderId="0" applyNumberFormat="0" applyFont="1" applyFill="1" applyBorder="0"/>
    <xf numFmtId="0" fontId="66" fillId="5" borderId="0" applyNumberFormat="0" applyFont="1" applyFill="1" applyBorder="0"/>
    <xf numFmtId="0" fontId="66" fillId="14" borderId="0" applyNumberFormat="0" applyFont="1" applyFill="1" applyBorder="0"/>
    <xf numFmtId="0" fontId="66" fillId="15"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8" borderId="0" applyNumberFormat="0" applyFont="1" applyFill="1" applyBorder="0"/>
    <xf numFmtId="0" fontId="66" fillId="9"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16" borderId="0" applyNumberFormat="0" applyFont="1" applyFill="1" applyBorder="0"/>
    <xf numFmtId="0" fontId="66" fillId="17" borderId="0" applyNumberFormat="0" applyFont="1" applyFill="1" applyBorder="0"/>
    <xf numFmtId="0" fontId="66" fillId="18" borderId="0" applyNumberFormat="0" applyFont="1" applyFill="1" applyBorder="0"/>
    <xf numFmtId="0" fontId="66" fillId="19" borderId="0" applyNumberFormat="0" applyFont="1" applyFill="1" applyBorder="0"/>
    <xf numFmtId="0" fontId="66" fillId="20" borderId="0" applyNumberFormat="0" applyFont="1" applyFill="1" applyBorder="0"/>
    <xf numFmtId="0" fontId="66" fillId="5"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21" borderId="0" applyNumberFormat="0" applyFont="1" applyFill="1" applyBorder="0"/>
    <xf numFmtId="0" fontId="66" fillId="22" borderId="0" applyNumberFormat="0" applyFont="1" applyFill="1" applyBorder="0"/>
    <xf numFmtId="0" fontId="67" fillId="23" borderId="0" applyNumberFormat="0" applyFont="1" applyFill="1" applyBorder="0"/>
    <xf numFmtId="0" fontId="92" fillId="24" borderId="0" applyNumberFormat="0" applyFont="1" applyFill="1" applyBorder="0"/>
    <xf numFmtId="0" fontId="68" fillId="2" borderId="1" applyNumberFormat="0" applyFont="1" applyFill="1" applyBorder="1"/>
    <xf numFmtId="0" fontId="68" fillId="3" borderId="1" applyNumberFormat="0" applyFont="1" applyFill="1" applyBorder="1"/>
    <xf numFmtId="0" fontId="69" fillId="14" borderId="2" applyNumberFormat="0" applyFont="1" applyFill="1" applyBorder="1"/>
    <xf numFmtId="0" fontId="69" fillId="15" borderId="3" applyNumberFormat="0" applyFont="1" applyFill="1" applyBorder="1"/>
    <xf numFmtId="43" fontId="88" fillId="0" borderId="0" applyNumberFormat="1" applyFont="1" applyFill="1" applyBorder="0"/>
    <xf numFmtId="43" fontId="88" fillId="0" borderId="0" applyNumberFormat="1" applyFont="1" applyFill="1" applyBorder="0"/>
    <xf numFmtId="43"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0" fontId="70" fillId="0" borderId="0" applyNumberFormat="0" applyFont="1" applyFill="1" applyBorder="0"/>
    <xf numFmtId="0" fontId="70" fillId="0" borderId="0" applyNumberFormat="0" applyFont="1" applyFill="1" applyBorder="0"/>
    <xf numFmtId="0" fontId="88" fillId="0" borderId="0" applyFont="1" applyFill="1"/>
    <xf numFmtId="0" fontId="88" fillId="0" borderId="0" applyFont="1" applyFill="1"/>
    <xf numFmtId="0" fontId="88" fillId="0" borderId="0" applyFont="1" applyFill="1"/>
    <xf numFmtId="0" fontId="88" fillId="0" borderId="0" applyFont="1" applyFill="1"/>
    <xf numFmtId="43" fontId="88" fillId="0" borderId="0" applyNumberFormat="1" applyFont="1" applyFill="1" applyBorder="0"/>
    <xf numFmtId="43" fontId="88" fillId="0" borderId="0" applyNumberFormat="1" applyFont="1" applyFill="1" applyBorder="0"/>
    <xf numFmtId="43" fontId="88" fillId="0" borderId="0" applyNumberFormat="1" applyFont="1" applyFill="1" applyBorder="0"/>
    <xf numFmtId="43" fontId="88" fillId="0" borderId="0" applyNumberFormat="1" applyFont="1" applyFill="1" applyBorder="0"/>
    <xf numFmtId="41" fontId="88" fillId="0" borderId="0" applyNumberFormat="1" applyFont="1" applyFill="1" applyBorder="0"/>
    <xf numFmtId="41" fontId="88" fillId="0" borderId="0" applyNumberFormat="1" applyFont="1" applyFill="1" applyBorder="0"/>
    <xf numFmtId="41" fontId="88" fillId="0" borderId="0" applyNumberFormat="1" applyFont="1" applyFill="1" applyBorder="0"/>
    <xf numFmtId="41"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42" fontId="88" fillId="0" borderId="0" applyNumberFormat="1" applyFont="1" applyFill="1" applyBorder="0"/>
    <xf numFmtId="42" fontId="88" fillId="0" borderId="0" applyNumberFormat="1" applyFont="1" applyFill="1" applyBorder="0"/>
    <xf numFmtId="42" fontId="88" fillId="0" borderId="0" applyNumberFormat="1" applyFont="1" applyFill="1" applyBorder="0"/>
    <xf numFmtId="42"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43" fontId="88" fillId="0" borderId="0" applyNumberFormat="1" applyFont="1" applyFill="1" applyBorder="0"/>
    <xf numFmtId="41" fontId="88" fillId="0" borderId="0" applyNumberFormat="1" applyFont="1" applyFill="1" applyBorder="0"/>
    <xf numFmtId="44" fontId="88" fillId="0" borderId="0" applyNumberFormat="1" applyFont="1" applyFill="1" applyBorder="0"/>
    <xf numFmtId="42" fontId="88" fillId="0" borderId="0" applyNumberFormat="1" applyFont="1" applyFill="1" applyBorder="0"/>
    <xf numFmtId="0" fontId="36" fillId="0" borderId="0" applyNumberFormat="0" applyFont="1" applyFill="1" applyBorder="0"/>
    <xf numFmtId="0" fontId="37" fillId="0" borderId="0" applyNumberFormat="0" applyFont="1" applyFill="1" applyBorder="0"/>
    <xf numFmtId="9" fontId="88" fillId="0" borderId="0" applyNumberFormat="1" applyFont="1" applyFill="1" applyBorder="0"/>
    <xf numFmtId="0" fontId="71" fillId="25" borderId="0" applyNumberFormat="0" applyFont="1" applyFill="1" applyBorder="0"/>
    <xf numFmtId="0" fontId="71" fillId="26" borderId="0" applyNumberFormat="0" applyFont="1" applyFill="1" applyBorder="0"/>
    <xf numFmtId="0" fontId="72" fillId="0" borderId="4" applyNumberFormat="0" applyFont="1" applyFill="1" applyBorder="1"/>
    <xf numFmtId="0" fontId="72" fillId="0" borderId="4" applyNumberFormat="0" applyFont="1" applyFill="1" applyBorder="1"/>
    <xf numFmtId="0" fontId="73" fillId="0" borderId="4" applyNumberFormat="0" applyFont="1" applyFill="1" applyBorder="1"/>
    <xf numFmtId="0" fontId="73" fillId="0" borderId="4" applyNumberFormat="0" applyFont="1" applyFill="1" applyBorder="1"/>
    <xf numFmtId="0" fontId="74" fillId="0" borderId="5" applyNumberFormat="0" applyFont="1" applyFill="1" applyBorder="1"/>
    <xf numFmtId="0" fontId="74" fillId="0" borderId="5" applyNumberFormat="0" applyFont="1" applyFill="1" applyBorder="1"/>
    <xf numFmtId="0" fontId="74" fillId="0" borderId="0" applyNumberFormat="0" applyFont="1" applyFill="1" applyBorder="0"/>
    <xf numFmtId="0" fontId="74" fillId="0" borderId="0" applyNumberFormat="0" applyFont="1" applyFill="1" applyBorder="0"/>
    <xf numFmtId="0" fontId="95" fillId="0" borderId="0" applyNumberFormat="0" applyFont="1" applyFill="1" applyBorder="0"/>
    <xf numFmtId="0" fontId="75" fillId="8" borderId="1" applyNumberFormat="0" applyFont="1" applyFill="1" applyBorder="1"/>
    <xf numFmtId="0" fontId="75" fillId="9" borderId="1" applyNumberFormat="0" applyFont="1" applyFill="1" applyBorder="1"/>
    <xf numFmtId="0" fontId="76" fillId="0" borderId="6" applyNumberFormat="0" applyFont="1" applyFill="1" applyBorder="1"/>
    <xf numFmtId="0" fontId="76" fillId="0" borderId="6" applyNumberFormat="0" applyFont="1" applyFill="1" applyBorder="1"/>
    <xf numFmtId="0" fontId="77" fillId="27" borderId="0" applyNumberFormat="0" applyFont="1" applyFill="1" applyBorder="0"/>
    <xf numFmtId="0" fontId="77" fillId="28" borderId="0" applyNumberFormat="0" applyFont="1" applyFill="1" applyBorder="0"/>
    <xf numFmtId="0" fontId="96" fillId="0" borderId="0" applyFont="1" applyFill="1"/>
    <xf numFmtId="0" fontId="96" fillId="0" borderId="0" applyFont="1" applyFill="1"/>
    <xf numFmtId="0" fontId="88" fillId="27" borderId="7" applyNumberFormat="0" applyFont="1" applyFill="1" applyBorder="1"/>
    <xf numFmtId="0" fontId="88" fillId="28" borderId="8" applyNumberFormat="0" applyFont="1" applyFill="1" applyBorder="1"/>
    <xf numFmtId="0" fontId="88" fillId="27" borderId="7" applyNumberFormat="0" applyFont="1" applyFill="1" applyBorder="1"/>
    <xf numFmtId="0" fontId="88" fillId="27" borderId="7" applyNumberFormat="0" applyFont="1" applyFill="1" applyBorder="1"/>
    <xf numFmtId="0" fontId="78" fillId="2" borderId="9" applyNumberFormat="0" applyFont="1" applyFill="1" applyBorder="1"/>
    <xf numFmtId="0" fontId="93" fillId="3" borderId="10" applyNumberFormat="0" applyFont="1" applyFill="1" applyBorder="1"/>
    <xf numFmtId="9" fontId="88" fillId="0" borderId="0" applyNumberFormat="1" applyFont="1" applyFill="1" applyBorder="0"/>
    <xf numFmtId="9" fontId="88" fillId="0" borderId="0" applyNumberFormat="1" applyFont="1" applyFill="1" applyBorder="0"/>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52" fillId="30" borderId="0" applyNumberFormat="0" applyFont="1" applyFill="1"/>
    <xf numFmtId="0" fontId="52" fillId="30" borderId="0" applyNumberFormat="0" applyFont="1" applyFill="1"/>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31"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 borderId="0" applyNumberFormat="0" applyFont="1" applyFill="1" applyBorder="0" applyAlignment="1">
      <alignment horizontal="center"/>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52" fillId="30" borderId="0" applyNumberFormat="0" applyFont="1" applyFill="1"/>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31"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52" fillId="30" borderId="0" applyNumberFormat="0" applyFont="1" applyFill="1"/>
    <xf numFmtId="0" fontId="52" fillId="30" borderId="0" applyNumberFormat="0" applyFont="1" applyFill="1"/>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9" fillId="15" borderId="0" applyNumberFormat="0" applyFont="1" applyFill="1" applyBorder="0"/>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 borderId="0" applyNumberFormat="0" applyFont="1" applyFill="1" applyBorder="0" applyAlignment="1">
      <alignment horizontal="center"/>
    </xf>
    <xf numFmtId="0" fontId="52" fillId="30" borderId="0" applyNumberFormat="0" applyFont="1" applyFill="1"/>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 borderId="0" applyNumberFormat="0" applyFont="1" applyFill="1" applyBorder="0" applyAlignment="1">
      <alignment horizontal="center"/>
    </xf>
    <xf numFmtId="0" fontId="52" fillId="30" borderId="0" applyNumberFormat="0" applyFont="1" applyFill="1"/>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9" fillId="15" borderId="0" applyNumberFormat="0" applyFont="1" applyFill="1" applyBorder="0"/>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0" borderId="12" applyNumberFormat="0" applyFont="1" applyFill="1" applyBorder="1"/>
    <xf numFmtId="0" fontId="88" fillId="30" borderId="12" applyNumberFormat="0" applyFont="1" applyFill="1" applyBorder="1"/>
    <xf numFmtId="0" fontId="88" fillId="33" borderId="12" applyNumberFormat="0" applyFont="1" applyFill="1" applyBorder="1"/>
    <xf numFmtId="0" fontId="88" fillId="3" borderId="12" applyNumberFormat="0" applyFont="1" applyFill="1" applyBorder="1"/>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88" fillId="30" borderId="11" applyNumberFormat="0" applyFont="1" applyFill="1" applyBorder="1"/>
    <xf numFmtId="0" fontId="88" fillId="30" borderId="11"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4" applyNumberFormat="0" applyFont="1" applyFill="1" applyBorder="1"/>
    <xf numFmtId="0" fontId="88" fillId="30" borderId="14" applyNumberFormat="0" applyFont="1" applyFill="1" applyBorder="1"/>
    <xf numFmtId="0" fontId="88" fillId="33" borderId="11" applyNumberFormat="0" applyFont="1" applyFill="1" applyBorder="1"/>
    <xf numFmtId="0" fontId="88" fillId="3" borderId="11" applyNumberFormat="0" applyFont="1" applyFill="1" applyBorder="1"/>
    <xf numFmtId="0" fontId="88" fillId="33" borderId="12" applyNumberFormat="0" applyFont="1" applyFill="1" applyBorder="1"/>
    <xf numFmtId="0" fontId="88" fillId="3" borderId="12" applyNumberFormat="0" applyFont="1" applyFill="1" applyBorder="1"/>
    <xf numFmtId="0" fontId="88" fillId="33" borderId="13" applyNumberFormat="0" applyFont="1" applyFill="1" applyBorder="1"/>
    <xf numFmtId="0" fontId="88" fillId="3" borderId="13" applyNumberFormat="0" applyFont="1" applyFill="1" applyBorder="1"/>
    <xf numFmtId="0" fontId="88" fillId="33" borderId="14" applyNumberFormat="0" applyFont="1" applyFill="1" applyBorder="1"/>
    <xf numFmtId="0" fontId="88" fillId="3" borderId="14" applyNumberFormat="0" applyFont="1" applyFill="1" applyBorder="1"/>
    <xf numFmtId="0" fontId="88" fillId="30" borderId="11" applyNumberFormat="0" applyFont="1" applyFill="1" applyBorder="1"/>
    <xf numFmtId="0" fontId="88" fillId="30" borderId="11" applyNumberFormat="0" applyFont="1" applyFill="1" applyBorder="1"/>
    <xf numFmtId="0" fontId="88" fillId="30" borderId="11" applyNumberFormat="0" applyFont="1" applyFill="1" applyBorder="1"/>
    <xf numFmtId="0" fontId="88" fillId="30" borderId="11"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24" borderId="11" applyNumberFormat="0" applyFont="1" applyFill="1" applyBorder="1"/>
    <xf numFmtId="0" fontId="88" fillId="31" borderId="11" applyNumberFormat="0" applyFont="1" applyFill="1" applyBorder="1"/>
    <xf numFmtId="0" fontId="88" fillId="24" borderId="11" applyNumberFormat="0" applyFont="1" applyFill="1" applyBorder="1"/>
    <xf numFmtId="0" fontId="88" fillId="24" borderId="11" applyNumberFormat="0" applyFont="1" applyFill="1" applyBorder="1"/>
    <xf numFmtId="0" fontId="88" fillId="24" borderId="12" applyNumberFormat="0" applyFont="1" applyFill="1" applyBorder="1"/>
    <xf numFmtId="0" fontId="88" fillId="31" borderId="12" applyNumberFormat="0" applyFont="1" applyFill="1" applyBorder="1"/>
    <xf numFmtId="0" fontId="88" fillId="24" borderId="12" applyNumberFormat="0" applyFont="1" applyFill="1" applyBorder="1"/>
    <xf numFmtId="0" fontId="88" fillId="24" borderId="12" applyNumberFormat="0" applyFont="1" applyFill="1" applyBorder="1"/>
    <xf numFmtId="0" fontId="88" fillId="24" borderId="13" applyNumberFormat="0" applyFont="1" applyFill="1" applyBorder="1"/>
    <xf numFmtId="0" fontId="88" fillId="31" borderId="13" applyNumberFormat="0" applyFont="1" applyFill="1" applyBorder="1"/>
    <xf numFmtId="0" fontId="88" fillId="24" borderId="13" applyNumberFormat="0" applyFont="1" applyFill="1" applyBorder="1"/>
    <xf numFmtId="0" fontId="88" fillId="24" borderId="13" applyNumberFormat="0" applyFont="1" applyFill="1" applyBorder="1"/>
    <xf numFmtId="0" fontId="88" fillId="24" borderId="14" applyNumberFormat="0" applyFont="1" applyFill="1" applyBorder="1"/>
    <xf numFmtId="0" fontId="88" fillId="31" borderId="14" applyNumberFormat="0" applyFont="1" applyFill="1" applyBorder="1"/>
    <xf numFmtId="0" fontId="88" fillId="24" borderId="14" applyNumberFormat="0" applyFont="1" applyFill="1" applyBorder="1"/>
    <xf numFmtId="0" fontId="88" fillId="24" borderId="14" applyNumberFormat="0" applyFont="1" applyFill="1" applyBorder="1"/>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88" fillId="30" borderId="11" applyNumberFormat="0" applyFont="1" applyFill="1" applyBorder="1" applyAlignment="1">
      <alignment horizontal="left"/>
    </xf>
    <xf numFmtId="0" fontId="88" fillId="30" borderId="11" applyNumberFormat="0" applyFont="1" applyFill="1" applyBorder="1" applyAlignment="1">
      <alignment horizontal="left"/>
    </xf>
    <xf numFmtId="0" fontId="88" fillId="30" borderId="11" applyNumberFormat="0" applyFont="1" applyFill="1" applyBorder="1" applyAlignment="1">
      <alignment horizontal="left"/>
    </xf>
    <xf numFmtId="0" fontId="88" fillId="30" borderId="11" applyNumberFormat="0" applyFont="1" applyFill="1" applyBorder="1" applyAlignment="1">
      <alignment horizontal="left"/>
    </xf>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24" borderId="11" applyNumberFormat="0" applyFont="1" applyFill="1" applyBorder="1" applyAlignment="1">
      <alignment horizontal="left"/>
    </xf>
    <xf numFmtId="0" fontId="88" fillId="31" borderId="11" applyNumberFormat="0" applyFont="1" applyFill="1" applyBorder="1" applyAlignment="1">
      <alignment horizontal="left"/>
    </xf>
    <xf numFmtId="0" fontId="88" fillId="24" borderId="11" applyNumberFormat="0" applyFont="1" applyFill="1" applyBorder="1" applyAlignment="1">
      <alignment horizontal="left"/>
    </xf>
    <xf numFmtId="0" fontId="88" fillId="24" borderId="11" applyNumberFormat="0" applyFont="1" applyFill="1" applyBorder="1" applyAlignment="1">
      <alignment horizontal="left"/>
    </xf>
    <xf numFmtId="0" fontId="88" fillId="24" borderId="12" applyNumberFormat="0" applyFont="1" applyFill="1" applyBorder="1"/>
    <xf numFmtId="0" fontId="88" fillId="31" borderId="12" applyNumberFormat="0" applyFont="1" applyFill="1" applyBorder="1"/>
    <xf numFmtId="0" fontId="88" fillId="24" borderId="12" applyNumberFormat="0" applyFont="1" applyFill="1" applyBorder="1"/>
    <xf numFmtId="0" fontId="88" fillId="24" borderId="12" applyNumberFormat="0" applyFont="1" applyFill="1" applyBorder="1"/>
    <xf numFmtId="0" fontId="88" fillId="24" borderId="13" applyNumberFormat="0" applyFont="1" applyFill="1" applyBorder="1"/>
    <xf numFmtId="0" fontId="88" fillId="31" borderId="13" applyNumberFormat="0" applyFont="1" applyFill="1" applyBorder="1"/>
    <xf numFmtId="0" fontId="88" fillId="24" borderId="13" applyNumberFormat="0" applyFont="1" applyFill="1" applyBorder="1"/>
    <xf numFmtId="0" fontId="88" fillId="24" borderId="13" applyNumberFormat="0" applyFont="1" applyFill="1" applyBorder="1"/>
    <xf numFmtId="0" fontId="88" fillId="24" borderId="14" applyNumberFormat="0" applyFont="1" applyFill="1" applyBorder="1"/>
    <xf numFmtId="0" fontId="88" fillId="31" borderId="14" applyNumberFormat="0" applyFont="1" applyFill="1" applyBorder="1"/>
    <xf numFmtId="0" fontId="88" fillId="24" borderId="14" applyNumberFormat="0" applyFont="1" applyFill="1" applyBorder="1"/>
    <xf numFmtId="0" fontId="88" fillId="24" borderId="14" applyNumberFormat="0" applyFont="1" applyFill="1" applyBorder="1"/>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52" fillId="30" borderId="0" applyNumberFormat="0" applyFont="1" applyFill="1"/>
    <xf numFmtId="0" fontId="52" fillId="30" borderId="0" applyNumberFormat="0" applyFont="1" applyFill="1"/>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79" fillId="0" borderId="0" applyNumberFormat="0" applyFont="1" applyFill="1" applyBorder="0"/>
    <xf numFmtId="0" fontId="94" fillId="0" borderId="0" applyNumberFormat="0" applyFont="1" applyFill="1" applyBorder="0"/>
    <xf numFmtId="0" fontId="80" fillId="0" borderId="18" applyNumberFormat="0" applyFont="1" applyFill="1" applyBorder="1"/>
    <xf numFmtId="0" fontId="80" fillId="0" borderId="18" applyNumberFormat="0" applyFont="1" applyFill="1" applyBorder="1"/>
    <xf numFmtId="0" fontId="81" fillId="0" borderId="0" applyNumberFormat="0" applyFont="1" applyFill="1" applyBorder="0"/>
    <xf numFmtId="0" fontId="81" fillId="0" borderId="0" applyNumberFormat="0" applyFont="1" applyFill="1" applyBorder="0"/>
    <xf numFmtId="0" fontId="102" borderId="0" applyFont="1" applyAlignment="1">
      <alignment vertical="top"/>
    </xf>
  </cellStyleXfs>
  <cellXfs count="1115">
    <xf numFmtId="0" fontId="0" fillId="0" borderId="0" applyFont="1" applyFill="1"/>
    <xf numFmtId="0" fontId="0" fillId="32" borderId="0" applyFont="1" applyFill="1"/>
    <xf numFmtId="0" fontId="0" fillId="30" borderId="0" applyFont="1" applyFill="1"/>
    <xf numFmtId="0" fontId="0" fillId="30" borderId="0" applyFont="1" applyFill="1" applyAlignment="1">
      <alignment horizontal="centerContinuous"/>
    </xf>
    <xf numFmtId="0" fontId="0" fillId="0" borderId="0" applyFont="1" applyFill="1" applyBorder="1"/>
    <xf numFmtId="0" fontId="88" fillId="0" borderId="0" applyFont="1" applyFill="1"/>
    <xf numFmtId="0" fontId="49" fillId="0" borderId="0" applyFont="1" applyFill="1"/>
    <xf numFmtId="0" fontId="44" fillId="0" borderId="0" applyFont="1" applyFill="1"/>
    <xf numFmtId="0" fontId="50" fillId="0" borderId="0" applyFont="1" applyFill="1"/>
    <xf numFmtId="0" fontId="0" fillId="30" borderId="0" applyFont="1" applyFill="1" applyBorder="1"/>
    <xf numFmtId="0" fontId="43" fillId="0" borderId="0" applyFont="1" applyFill="1"/>
    <xf numFmtId="164" fontId="88" fillId="30" borderId="0" applyNumberFormat="1" applyFont="1" applyFill="1" applyAlignment="1">
      <alignment horizontal="left"/>
    </xf>
    <xf numFmtId="0" fontId="38" fillId="30" borderId="0" applyFont="1" applyFill="1" applyAlignment="1">
      <alignment horizontal="left"/>
    </xf>
    <xf numFmtId="0" fontId="0" fillId="30" borderId="0" applyFont="1" applyFill="1" applyAlignment="1">
      <alignment horizontal="right"/>
    </xf>
    <xf numFmtId="0" fontId="16" fillId="30" borderId="0" applyFont="1" applyFill="1"/>
    <xf numFmtId="0" fontId="39" fillId="30" borderId="0" applyFont="1" applyFill="1" applyAlignment="1">
      <alignment horizontal="centerContinuous"/>
    </xf>
    <xf numFmtId="0" fontId="39" fillId="30" borderId="0" applyFont="1" applyFill="1" applyAlignment="1">
      <alignment horizontal="right"/>
    </xf>
    <xf numFmtId="0" fontId="40" fillId="30" borderId="0" applyFont="1" applyFill="1" applyAlignment="1">
      <alignment horizontal="right"/>
    </xf>
    <xf numFmtId="0" fontId="5" fillId="30" borderId="0" applyFont="1" applyFill="1" applyAlignment="1">
      <alignment horizontal="left"/>
    </xf>
    <xf numFmtId="17" fontId="5" fillId="30" borderId="0" applyNumberFormat="1" applyFont="1" applyFill="1" applyAlignment="1">
      <alignment horizontal="left"/>
    </xf>
    <xf numFmtId="0" fontId="49" fillId="30" borderId="0" applyFont="1" applyFill="1" applyAlignment="1">
      <alignment horizontal="left"/>
    </xf>
    <xf numFmtId="0" fontId="0" fillId="0" borderId="0" applyFont="1" applyFill="1" applyAlignment="1">
      <alignment horizontal="center"/>
    </xf>
    <xf numFmtId="0" fontId="0" fillId="30" borderId="0" applyFont="1" applyFill="1" applyAlignment="1">
      <alignment horizontal="center"/>
    </xf>
    <xf numFmtId="0" fontId="29" fillId="30" borderId="0" applyFont="1" applyFill="1" applyBorder="1" applyAlignment="1">
      <alignment horizontal="right"/>
    </xf>
    <xf numFmtId="0" fontId="0" fillId="0" borderId="0" applyFont="1" applyFill="1" applyBorder="1" applyAlignment="1">
      <alignment horizontal="centerContinuous"/>
    </xf>
    <xf numFmtId="0" fontId="53" fillId="0" borderId="0" applyFont="1" applyFill="1"/>
    <xf numFmtId="0" fontId="0" fillId="0" borderId="0" applyFont="1" applyFill="1" applyAlignment="1">
      <alignment horizontal="left"/>
    </xf>
    <xf numFmtId="166" fontId="5" fillId="0" borderId="19" applyNumberFormat="1" applyFont="1" applyFill="1" applyBorder="1" applyAlignment="1">
      <alignment horizontal="center"/>
    </xf>
    <xf numFmtId="166" fontId="5" fillId="33" borderId="19" applyNumberFormat="1" applyFont="1" applyFill="1" applyBorder="1" applyAlignment="1">
      <alignment horizontal="center"/>
    </xf>
    <xf numFmtId="166" fontId="5" fillId="0" borderId="20" applyNumberFormat="1" applyFont="1" applyFill="1" applyBorder="1" applyAlignment="1">
      <alignment horizontal="center"/>
    </xf>
    <xf numFmtId="166" fontId="5" fillId="0" borderId="0" applyNumberFormat="1" applyFont="1" applyFill="1" applyBorder="1" applyAlignment="1">
      <alignment horizontal="center"/>
    </xf>
    <xf numFmtId="166" fontId="5" fillId="33" borderId="0" applyNumberFormat="1" applyFont="1" applyFill="1" applyBorder="1" applyAlignment="1">
      <alignment horizontal="center"/>
    </xf>
    <xf numFmtId="166" fontId="5" fillId="0" borderId="21" applyNumberFormat="1" applyFont="1" applyFill="1" applyBorder="1" applyAlignment="1">
      <alignment horizontal="center"/>
    </xf>
    <xf numFmtId="0" fontId="0" fillId="0" borderId="0" applyFont="1" applyFill="1" applyAlignment="1">
      <alignment horizontal="center"/>
    </xf>
    <xf numFmtId="0" fontId="0" fillId="0" borderId="0" applyFont="1" applyFill="1"/>
    <xf numFmtId="0" fontId="21" fillId="0" borderId="0" applyFont="1" applyFill="1"/>
    <xf numFmtId="0" fontId="22" fillId="0" borderId="0" applyFont="1" applyFill="1" applyAlignment="1">
      <alignment horizontal="center"/>
    </xf>
    <xf numFmtId="0" fontId="5" fillId="0" borderId="22" applyFont="1" applyFill="1" applyBorder="1" applyAlignment="1">
      <alignment horizontal="right"/>
    </xf>
    <xf numFmtId="0" fontId="5" fillId="33" borderId="23" applyFont="1" applyFill="1" applyBorder="1" applyAlignment="1">
      <alignment horizontal="right"/>
    </xf>
    <xf numFmtId="0" fontId="5" fillId="33" borderId="24" applyFont="1" applyFill="1" applyBorder="1" applyAlignment="1">
      <alignment horizontal="right"/>
    </xf>
    <xf numFmtId="0" fontId="5" fillId="0" borderId="24" applyFont="1" applyFill="1" applyBorder="1" applyAlignment="1">
      <alignment horizontal="right"/>
    </xf>
    <xf numFmtId="0" fontId="23" fillId="0" borderId="0" applyFont="1" applyFill="1" applyBorder="1" applyAlignment="1">
      <alignment horizontal="center"/>
    </xf>
    <xf numFmtId="0" fontId="23" fillId="0" borderId="0" applyFont="1" applyFill="1" applyBorder="1" applyAlignment="1">
      <alignment horizontal="center"/>
    </xf>
    <xf numFmtId="1" fontId="5" fillId="0" borderId="0" applyNumberFormat="1" applyFont="1" applyFill="1" applyAlignment="1">
      <alignment horizontal="left"/>
    </xf>
    <xf numFmtId="0" fontId="39" fillId="30" borderId="0" applyFont="1" applyFill="1" applyAlignment="1">
      <alignment horizontal="right" vertical="center"/>
    </xf>
    <xf numFmtId="0" fontId="0" fillId="30" borderId="0" applyFont="1" applyFill="1" applyAlignment="1">
      <alignment horizontal="center" vertical="center"/>
    </xf>
    <xf numFmtId="166" fontId="24" fillId="0" borderId="0" applyNumberFormat="1" applyFont="1" applyFill="1" applyBorder="1" applyAlignment="1">
      <alignment horizontal="right"/>
    </xf>
    <xf numFmtId="0" fontId="0" fillId="0" borderId="0" applyFont="1" applyFill="1"/>
    <xf numFmtId="166" fontId="24" fillId="30" borderId="0" applyNumberFormat="1" applyFont="1" applyFill="1" applyBorder="1" applyAlignment="1">
      <alignment horizontal="center"/>
    </xf>
    <xf numFmtId="0" fontId="0" fillId="30" borderId="0" applyFont="1" applyFill="1"/>
    <xf numFmtId="0" fontId="39" fillId="30" borderId="0" applyFont="1" applyFill="1" applyAlignment="1">
      <alignment horizontal="center"/>
    </xf>
    <xf numFmtId="166" fontId="0" fillId="30" borderId="0" applyNumberFormat="1" applyFont="1" applyFill="1"/>
    <xf numFmtId="166" fontId="5" fillId="30" borderId="0" applyNumberFormat="1" applyFont="1" applyFill="1" applyAlignment="1">
      <alignment horizontal="left"/>
    </xf>
    <xf numFmtId="167" fontId="5" fillId="30" borderId="0" applyNumberFormat="1" applyFont="1" applyFill="1" applyAlignment="1">
      <alignment horizontal="left"/>
    </xf>
    <xf numFmtId="0" fontId="0" fillId="0" borderId="0" applyFont="1" applyFill="1" applyBorder="1"/>
    <xf numFmtId="0" fontId="50" fillId="30" borderId="0" applyFont="1" applyFill="1" applyBorder="1" applyAlignment="1">
      <alignment horizontal="centerContinuous"/>
    </xf>
    <xf numFmtId="166" fontId="88" fillId="0" borderId="0" applyNumberFormat="1" applyFont="1" applyFill="1"/>
    <xf numFmtId="0" fontId="53" fillId="0" borderId="0" applyFont="1" applyFill="1" applyAlignment="1">
      <alignment horizontal="right"/>
    </xf>
    <xf numFmtId="0" fontId="39" fillId="0" borderId="0" applyFont="1" applyFill="1"/>
    <xf numFmtId="0" fontId="39" fillId="0" borderId="0" applyFont="1" applyFill="1" applyBorder="1"/>
    <xf numFmtId="0" fontId="53" fillId="0" borderId="0" applyFont="1" applyFill="1" applyBorder="1" applyAlignment="1">
      <alignment horizontal="right" vertical="top"/>
    </xf>
    <xf numFmtId="0" fontId="27" fillId="0" borderId="12" applyFont="1" applyFill="1" applyBorder="1" applyAlignment="1">
      <alignment horizontal="center" wrapText="1"/>
    </xf>
    <xf numFmtId="0" fontId="27" fillId="0" borderId="14" applyFont="1" applyFill="1" applyBorder="1" applyAlignment="1">
      <alignment horizontal="center" wrapText="1"/>
    </xf>
    <xf numFmtId="0" fontId="83" fillId="0" borderId="0" applyFont="1" applyFill="1"/>
    <xf numFmtId="0" fontId="82" fillId="0" borderId="0" applyFont="1" applyFill="1" applyAlignment="1">
      <alignment horizontal="right"/>
    </xf>
    <xf numFmtId="0" fontId="49" fillId="0" borderId="0" applyFont="1" applyFill="1"/>
    <xf numFmtId="164" fontId="88" fillId="30" borderId="0" applyNumberFormat="1" applyFont="1" applyFill="1" applyAlignment="1">
      <alignment horizontal="left"/>
    </xf>
    <xf numFmtId="0" fontId="82" fillId="0" borderId="0" applyFont="1" applyFill="1"/>
    <xf numFmtId="0" fontId="43" fillId="0" borderId="0" applyFont="1" applyFill="1" applyAlignment="1">
      <alignment horizontal="left"/>
    </xf>
    <xf numFmtId="0" fontId="43" fillId="0" borderId="0" applyFont="1" applyFill="1" applyAlignment="1">
      <alignment horizontal="center"/>
    </xf>
    <xf numFmtId="0" fontId="88" fillId="0" borderId="0" applyFont="1" applyFill="1" applyBorder="1" applyAlignment="1">
      <alignment horizontal="left"/>
    </xf>
    <xf numFmtId="49" fontId="88" fillId="0" borderId="0" applyNumberFormat="1" applyFont="1" applyFill="1" applyAlignment="1">
      <alignment horizontal="left"/>
    </xf>
    <xf numFmtId="0" fontId="88" fillId="0" borderId="0" applyFont="1" applyFill="1" applyAlignment="1">
      <alignment horizontal="left"/>
    </xf>
    <xf numFmtId="49" fontId="88" fillId="0" borderId="0" applyNumberFormat="1" applyFont="1" applyFill="1"/>
    <xf numFmtId="16" fontId="88" fillId="0" borderId="0" applyNumberFormat="1" applyFont="1" applyFill="1" applyAlignment="1">
      <alignment horizontal="left"/>
    </xf>
    <xf numFmtId="0" fontId="88" fillId="0" borderId="0" applyFont="1" applyFill="1"/>
    <xf numFmtId="0" fontId="88" fillId="0" borderId="0" applyFont="1" applyFill="1" applyAlignment="1">
      <alignment horizontal="left" textRotation="90"/>
    </xf>
    <xf numFmtId="0" fontId="43" fillId="0" borderId="0" applyFont="1" applyFill="1" applyBorder="1" applyAlignment="1">
      <alignment horizontal="left"/>
    </xf>
    <xf numFmtId="16" fontId="82" fillId="30" borderId="0" applyNumberFormat="1" applyFont="1" applyFill="1" applyBorder="1" applyAlignment="1">
      <alignment horizontal="left" textRotation="90" wrapText="1"/>
    </xf>
    <xf numFmtId="166" fontId="33" fillId="30" borderId="0" applyNumberFormat="1" applyFont="1" applyFill="1" applyBorder="1" applyAlignment="1">
      <alignment horizontal="center"/>
    </xf>
    <xf numFmtId="166" fontId="88" fillId="0" borderId="0" applyNumberFormat="1" applyFont="1" applyFill="1" applyBorder="1" applyAlignment="1">
      <alignment horizontal="left"/>
    </xf>
    <xf numFmtId="166" fontId="33" fillId="0" borderId="0" applyNumberFormat="1" applyFont="1" applyFill="1" applyBorder="1" applyAlignment="1">
      <alignment horizontal="right"/>
    </xf>
    <xf numFmtId="0" fontId="88" fillId="0" borderId="0" applyFont="1" applyFill="1" applyAlignment="1">
      <alignment horizontal="center"/>
    </xf>
    <xf numFmtId="0" fontId="82" fillId="0" borderId="0" applyFont="1" applyFill="1"/>
    <xf numFmtId="0" fontId="34" fillId="0" borderId="0" applyFont="1" applyFill="1"/>
    <xf numFmtId="0" fontId="34" fillId="0" borderId="0" applyFont="1" applyFill="1"/>
    <xf numFmtId="0" fontId="0" fillId="0" borderId="0" applyFont="1" applyFill="1" applyBorder="1"/>
    <xf numFmtId="166" fontId="33" fillId="0" borderId="0" applyNumberFormat="1" applyFont="1" applyFill="1" applyBorder="1"/>
    <xf numFmtId="0" fontId="88" fillId="0" borderId="0" applyFont="1" applyFill="1"/>
    <xf numFmtId="0" fontId="35" fillId="0" borderId="0" applyFont="1" applyFill="1" applyAlignment="1">
      <alignment vertical="center"/>
    </xf>
    <xf numFmtId="0" fontId="0" fillId="0" borderId="0" applyFont="1" applyFill="1" applyBorder="1"/>
    <xf numFmtId="166" fontId="88" fillId="0" borderId="0" applyNumberFormat="1" applyFont="1" applyFill="1" applyBorder="1" applyAlignment="1">
      <alignment horizontal="center"/>
    </xf>
    <xf numFmtId="166" fontId="88" fillId="33" borderId="0" applyNumberFormat="1" applyFont="1" applyFill="1" applyBorder="1" applyAlignment="1">
      <alignment horizontal="center"/>
    </xf>
    <xf numFmtId="0" fontId="88" fillId="0" borderId="0" applyFont="1" applyFill="1" applyBorder="1"/>
    <xf numFmtId="2" fontId="88" fillId="33" borderId="0" applyNumberFormat="1" applyFont="1" applyFill="1" applyBorder="1" applyAlignment="1">
      <alignment horizontal="center"/>
    </xf>
    <xf numFmtId="2" fontId="88" fillId="0" borderId="0" applyNumberFormat="1" applyFont="1" applyFill="1" applyBorder="1" applyAlignment="1">
      <alignment horizontal="center"/>
    </xf>
    <xf numFmtId="0" fontId="88" fillId="0" borderId="0" applyFont="1" applyFill="1" applyBorder="1"/>
    <xf numFmtId="166" fontId="88" fillId="33" borderId="0" applyNumberFormat="1" applyFont="1" applyFill="1" applyBorder="1" applyAlignment="1">
      <alignment horizontal="center"/>
    </xf>
    <xf numFmtId="0" fontId="0" fillId="0" borderId="25" applyFont="1" applyFill="1" applyBorder="1"/>
    <xf numFmtId="0" fontId="88" fillId="0" borderId="0" applyFont="1" applyFill="1" applyBorder="1" applyAlignment="1">
      <alignment horizontal="right"/>
    </xf>
    <xf numFmtId="0" fontId="88" fillId="0" borderId="0" applyNumberFormat="1" applyFont="1" applyFill="1" applyBorder="1" applyAlignment="1">
      <alignment horizontal="center"/>
    </xf>
    <xf numFmtId="2" fontId="88" fillId="33" borderId="0" applyNumberFormat="1" applyFont="1" applyFill="1" applyBorder="1" applyAlignment="1">
      <alignment horizontal="center"/>
    </xf>
    <xf numFmtId="0" fontId="44" fillId="0" borderId="25" applyFont="1" applyFill="1" applyBorder="1" applyAlignment="1">
      <alignment horizontal="center"/>
    </xf>
    <xf numFmtId="0" fontId="38" fillId="30" borderId="0" applyFont="1" applyFill="1" applyAlignment="1">
      <alignment horizontal="left"/>
    </xf>
    <xf numFmtId="166" fontId="38" fillId="30" borderId="0" applyNumberFormat="1" applyFont="1" applyFill="1" applyAlignment="1">
      <alignment horizontal="left"/>
    </xf>
    <xf numFmtId="0" fontId="39" fillId="30" borderId="0" applyFont="1" applyFill="1" applyAlignment="1">
      <alignment horizontal="right"/>
    </xf>
    <xf numFmtId="17" fontId="39" fillId="30" borderId="0" applyNumberFormat="1" applyFont="1" applyFill="1" applyAlignment="1">
      <alignment horizontal="right"/>
    </xf>
    <xf numFmtId="166" fontId="39" fillId="30" borderId="0" applyNumberFormat="1" applyFont="1" applyFill="1" applyAlignment="1">
      <alignment horizontal="right"/>
    </xf>
    <xf numFmtId="0" fontId="39" fillId="30" borderId="0" applyFont="1" applyFill="1" applyAlignment="1">
      <alignment horizontal="left"/>
    </xf>
    <xf numFmtId="0" fontId="40" fillId="30" borderId="0" applyFont="1" applyFill="1" applyAlignment="1">
      <alignment horizontal="right"/>
    </xf>
    <xf numFmtId="0" fontId="0" fillId="0" borderId="0" applyFont="1" applyFill="1" applyAlignment="1">
      <alignment horizontal="right"/>
    </xf>
    <xf numFmtId="0" fontId="0" fillId="33" borderId="0" applyFont="1" applyFill="1"/>
    <xf numFmtId="0" fontId="53" fillId="30" borderId="0" applyFont="1" applyFill="1" applyBorder="1" applyAlignment="1">
      <alignment horizontal="right" vertical="top"/>
    </xf>
    <xf numFmtId="166" fontId="88" fillId="30" borderId="0" applyNumberFormat="1" applyFont="1" applyFill="1" applyBorder="1" applyAlignment="1">
      <alignment horizontal="center"/>
    </xf>
    <xf numFmtId="0" fontId="5" fillId="30" borderId="0" applyFont="1" applyFill="1" applyBorder="1" applyAlignment="1">
      <alignment horizontal="center"/>
    </xf>
    <xf numFmtId="0" fontId="88" fillId="30" borderId="0" applyFont="1" applyFill="1" applyBorder="1"/>
    <xf numFmtId="0" fontId="44" fillId="30" borderId="0" applyFont="1" applyFill="1" applyBorder="1" applyAlignment="1">
      <alignment horizontal="center"/>
    </xf>
    <xf numFmtId="0" fontId="41" fillId="0" borderId="0" applyFont="1" applyFill="1"/>
    <xf numFmtId="0" fontId="41" fillId="0" borderId="0" applyFont="1" applyFill="1" applyAlignment="1">
      <alignment horizontal="center"/>
    </xf>
    <xf numFmtId="0" fontId="41" fillId="30" borderId="0" applyFont="1" applyFill="1" applyBorder="1"/>
    <xf numFmtId="0" fontId="0" fillId="33" borderId="0" applyFont="1" applyFill="1" applyBorder="1"/>
    <xf numFmtId="166" fontId="0" fillId="33" borderId="0" applyNumberFormat="1" applyFont="1" applyFill="1" applyBorder="1"/>
    <xf numFmtId="0" fontId="0" fillId="0" borderId="0" applyFont="1" applyFill="1" applyAlignment="1">
      <alignment vertical="center"/>
    </xf>
    <xf numFmtId="166" fontId="88" fillId="30" borderId="0" applyNumberFormat="1" applyFont="1" applyFill="1" applyAlignment="1">
      <alignment horizontal="center"/>
    </xf>
    <xf numFmtId="166" fontId="88" fillId="30" borderId="0" applyNumberFormat="1" applyFont="1" applyFill="1" applyBorder="1" applyAlignment="1">
      <alignment horizontal="center"/>
    </xf>
    <xf numFmtId="166" fontId="88" fillId="30" borderId="0" applyNumberFormat="1" applyFont="1" applyFill="1" applyAlignment="1">
      <alignment horizontal="center"/>
    </xf>
    <xf numFmtId="0" fontId="0" fillId="33" borderId="0" applyFont="1" applyFill="1" applyBorder="1"/>
    <xf numFmtId="0" fontId="44" fillId="30" borderId="0" applyFont="1" applyFill="1" applyAlignment="1">
      <alignment horizontal="left"/>
    </xf>
    <xf numFmtId="0" fontId="16" fillId="30" borderId="0" applyFont="1" applyFill="1"/>
    <xf numFmtId="0" fontId="88" fillId="30" borderId="0" applyFont="1" applyFill="1" applyAlignment="1">
      <alignment horizontal="left"/>
    </xf>
    <xf numFmtId="0" fontId="0" fillId="30" borderId="0" applyFont="1" applyFill="1" applyAlignment="1">
      <alignment horizontal="left"/>
    </xf>
    <xf numFmtId="0" fontId="88" fillId="30" borderId="0" applyFont="1" applyFill="1"/>
    <xf numFmtId="0" fontId="82" fillId="30" borderId="0" applyFont="1" applyFill="1" applyBorder="1" applyAlignment="1">
      <alignment horizontal="left" vertical="top" wrapText="1"/>
    </xf>
    <xf numFmtId="17" fontId="5" fillId="33" borderId="0" applyNumberFormat="1" applyFont="1" applyFill="1" applyAlignment="1">
      <alignment horizontal="left"/>
    </xf>
    <xf numFmtId="166" fontId="0" fillId="33" borderId="0" applyNumberFormat="1" applyFont="1" applyFill="1" applyBorder="1" applyAlignment="1">
      <alignment horizontal="right"/>
    </xf>
    <xf numFmtId="2" fontId="0" fillId="33" borderId="0" applyNumberFormat="1" applyFont="1" applyFill="1" applyBorder="1" applyAlignment="1">
      <alignment horizontal="right"/>
    </xf>
    <xf numFmtId="2" fontId="0" fillId="33" borderId="0" applyNumberFormat="1" applyFont="1" applyFill="1" applyBorder="1"/>
    <xf numFmtId="0" fontId="44" fillId="0" borderId="0" applyFont="1" applyFill="1" applyAlignment="1">
      <alignment horizontal="right"/>
    </xf>
    <xf numFmtId="169" fontId="39" fillId="0" borderId="0" applyNumberFormat="1" applyFont="1" applyFill="1"/>
    <xf numFmtId="17" fontId="39" fillId="0" borderId="0" applyNumberFormat="1" applyFont="1" applyFill="1" applyAlignment="1">
      <alignment horizontal="right"/>
    </xf>
    <xf numFmtId="166" fontId="39" fillId="0" borderId="0" applyNumberFormat="1" applyFont="1" applyFill="1" applyAlignment="1">
      <alignment horizontal="right"/>
    </xf>
    <xf numFmtId="0" fontId="44" fillId="0" borderId="0" applyFont="1" applyFill="1" applyAlignment="1">
      <alignment horizontal="left"/>
    </xf>
    <xf numFmtId="166" fontId="39" fillId="0" borderId="0" applyNumberFormat="1" applyFont="1" applyFill="1"/>
    <xf numFmtId="167" fontId="5" fillId="33" borderId="0" applyNumberFormat="1" applyFont="1" applyFill="1" applyAlignment="1">
      <alignment horizontal="left"/>
    </xf>
    <xf numFmtId="0" fontId="41" fillId="30" borderId="0" applyFont="1" applyFill="1" applyBorder="1" applyAlignment="1">
      <alignment horizontal="center"/>
    </xf>
    <xf numFmtId="0" fontId="50" fillId="0" borderId="0" applyFont="1" applyFill="1" applyAlignment="1">
      <alignment horizontal="centerContinuous"/>
    </xf>
    <xf numFmtId="0" fontId="5" fillId="0" borderId="0" applyFont="1" applyFill="1" applyBorder="1" applyAlignment="1">
      <alignment horizontal="right"/>
    </xf>
    <xf numFmtId="2" fontId="88" fillId="33" borderId="0" applyNumberFormat="1" applyFont="1" applyFill="1" applyBorder="1" applyAlignment="1">
      <alignment horizontal="center"/>
    </xf>
    <xf numFmtId="166" fontId="88" fillId="33" borderId="0" applyNumberFormat="1" applyFont="1" applyFill="1" applyBorder="1" applyAlignment="1">
      <alignment horizontal="center"/>
    </xf>
    <xf numFmtId="2" fontId="88" fillId="0" borderId="0" applyNumberFormat="1" applyFont="1" applyFill="1" applyBorder="1" applyAlignment="1">
      <alignment horizontal="center"/>
    </xf>
    <xf numFmtId="166" fontId="88" fillId="0" borderId="0" applyNumberFormat="1" applyFont="1" applyFill="1" applyBorder="1" applyAlignment="1">
      <alignment horizontal="center"/>
    </xf>
    <xf numFmtId="166" fontId="88" fillId="30" borderId="0" applyNumberFormat="1" applyFont="1" applyFill="1" applyBorder="1" applyAlignment="1">
      <alignment horizontal="center"/>
    </xf>
    <xf numFmtId="0" fontId="88" fillId="30" borderId="0" applyFont="1" applyFill="1" applyBorder="1"/>
    <xf numFmtId="166" fontId="88" fillId="0" borderId="0" applyNumberFormat="1" applyFont="1" applyFill="1"/>
    <xf numFmtId="2" fontId="0" fillId="0" borderId="0" applyNumberFormat="1" applyFont="1" applyFill="1" applyBorder="1" applyAlignment="1">
      <alignment horizontal="center"/>
    </xf>
    <xf numFmtId="0" fontId="39" fillId="30" borderId="0" applyFont="1" applyFill="1" applyBorder="1" applyAlignment="1">
      <alignment horizontal="right" vertical="center"/>
    </xf>
    <xf numFmtId="166" fontId="0" fillId="0" borderId="0" applyNumberFormat="1" applyFont="1" applyFill="1" applyBorder="1"/>
    <xf numFmtId="17" fontId="49" fillId="0" borderId="0" applyNumberFormat="1" applyFont="1" applyFill="1" applyAlignment="1">
      <alignment horizontal="right"/>
    </xf>
    <xf numFmtId="0" fontId="43" fillId="0" borderId="0" applyFont="1" applyFill="1"/>
    <xf numFmtId="166" fontId="0" fillId="0" borderId="0" applyNumberFormat="1" applyFont="1" applyFill="1" applyBorder="1" applyAlignment="1">
      <alignment horizontal="right"/>
    </xf>
    <xf numFmtId="2" fontId="0" fillId="0" borderId="0" applyNumberFormat="1" applyFont="1" applyFill="1" applyBorder="1" applyAlignment="1">
      <alignment horizontal="right"/>
    </xf>
    <xf numFmtId="166" fontId="88" fillId="0" borderId="0" applyNumberFormat="1" applyFont="1" applyFill="1" applyBorder="1"/>
    <xf numFmtId="2" fontId="88" fillId="0" borderId="0" applyNumberFormat="1" applyFont="1" applyFill="1" applyBorder="1"/>
    <xf numFmtId="0" fontId="45" fillId="0" borderId="0" applyFont="1" applyFill="1" applyBorder="1" applyAlignment="1">
      <alignment vertical="center"/>
    </xf>
    <xf numFmtId="0" fontId="39" fillId="0" borderId="0" applyFont="1" applyFill="1" applyAlignment="1">
      <alignment horizontal="right"/>
    </xf>
    <xf numFmtId="0" fontId="40" fillId="0" borderId="0" applyFont="1" applyFill="1" applyAlignment="1">
      <alignment horizontal="right"/>
    </xf>
    <xf numFmtId="0" fontId="0" fillId="0" borderId="0" applyFont="1" applyFill="1" applyAlignment="1">
      <alignment horizontal="right" vertical="center"/>
    </xf>
    <xf numFmtId="0" fontId="44" fillId="0" borderId="0" applyFont="1" applyFill="1"/>
    <xf numFmtId="0" fontId="49" fillId="0" borderId="0" applyFont="1" applyFill="1" applyAlignment="1">
      <alignment horizontal="right" vertical="center"/>
    </xf>
    <xf numFmtId="0" fontId="44" fillId="33" borderId="0" applyFont="1" applyFill="1" applyAlignment="1">
      <alignment horizontal="right"/>
    </xf>
    <xf numFmtId="0" fontId="44" fillId="33" borderId="0" applyFont="1" applyFill="1" applyAlignment="1">
      <alignment horizontal="left"/>
    </xf>
    <xf numFmtId="0" fontId="82" fillId="30" borderId="0" applyFont="1" applyFill="1" applyAlignment="1">
      <alignment horizontal="center"/>
    </xf>
    <xf numFmtId="166" fontId="88" fillId="30" borderId="0" applyNumberFormat="1" applyFont="1" applyFill="1" applyAlignment="1">
      <alignment horizontal="right"/>
    </xf>
    <xf numFmtId="0" fontId="50" fillId="30" borderId="0" applyFont="1" applyFill="1" applyAlignment="1">
      <alignment horizontal="right" vertical="center"/>
    </xf>
    <xf numFmtId="0" fontId="88" fillId="0" borderId="0" applyFont="1" applyFill="1" applyBorder="1"/>
    <xf numFmtId="16" fontId="88" fillId="0" borderId="0" applyNumberFormat="1" applyFont="1" applyFill="1" applyBorder="1"/>
    <xf numFmtId="165" fontId="0" fillId="0" borderId="0" applyNumberFormat="1" applyFont="1" applyFill="1"/>
    <xf numFmtId="16" fontId="43" fillId="0" borderId="0" applyNumberFormat="1" applyFont="1" applyFill="1" applyAlignment="1">
      <alignment horizontal="left"/>
    </xf>
    <xf numFmtId="166" fontId="0" fillId="0" borderId="0" applyNumberFormat="1" applyFont="1" applyFill="1" applyBorder="1"/>
    <xf numFmtId="166" fontId="0" fillId="33" borderId="0" applyNumberFormat="1" applyFont="1" applyFill="1" applyBorder="1"/>
    <xf numFmtId="0" fontId="53" fillId="30" borderId="0" applyFont="1" applyFill="1" applyAlignment="1">
      <alignment horizontal="right"/>
    </xf>
    <xf numFmtId="0" fontId="0" fillId="0" borderId="0" applyFont="1" applyFill="1" applyBorder="1" applyAlignment="1">
      <alignment horizontal="left" vertical="center"/>
    </xf>
    <xf numFmtId="0" fontId="44" fillId="0" borderId="0" applyFont="1" applyFill="1" applyBorder="1" applyAlignment="1">
      <alignment horizontal="center" vertical="center"/>
    </xf>
    <xf numFmtId="0" fontId="0" fillId="0" borderId="0" applyFont="1" applyFill="1" applyBorder="1" applyAlignment="1">
      <alignment horizontal="left" vertical="center"/>
    </xf>
    <xf numFmtId="0" fontId="88" fillId="0" borderId="19" applyFont="1" applyFill="1" applyBorder="1"/>
    <xf numFmtId="0" fontId="39" fillId="0" borderId="0" applyFont="1" applyFill="1" applyAlignment="1">
      <alignment horizontal="right"/>
    </xf>
    <xf numFmtId="2" fontId="0" fillId="0" borderId="0" applyNumberFormat="1" applyFont="1" applyFill="1" applyBorder="1"/>
    <xf numFmtId="166" fontId="44" fillId="0" borderId="0" applyNumberFormat="1" applyFont="1" applyFill="1" applyAlignment="1">
      <alignment horizontal="right"/>
    </xf>
    <xf numFmtId="0" fontId="53" fillId="33" borderId="0" applyFont="1" applyFill="1" applyAlignment="1">
      <alignment horizontal="right"/>
    </xf>
    <xf numFmtId="0" fontId="39" fillId="33" borderId="0" applyFont="1" applyFill="1" applyAlignment="1">
      <alignment horizontal="right"/>
    </xf>
    <xf numFmtId="166" fontId="44" fillId="0" borderId="0" applyNumberFormat="1" applyFont="1" applyFill="1"/>
    <xf numFmtId="169" fontId="44" fillId="0" borderId="0" applyNumberFormat="1" applyFont="1" applyFill="1"/>
    <xf numFmtId="17" fontId="44" fillId="0" borderId="0" applyNumberFormat="1" applyFont="1" applyFill="1" applyAlignment="1">
      <alignment horizontal="right"/>
    </xf>
    <xf numFmtId="166" fontId="44" fillId="0" borderId="0" applyNumberFormat="1" applyFont="1" applyFill="1" applyAlignment="1">
      <alignment horizontal="center" vertical="center"/>
    </xf>
    <xf numFmtId="0" fontId="44" fillId="0" borderId="0" applyFont="1" applyFill="1" applyAlignment="1">
      <alignment horizontal="center" vertical="center"/>
    </xf>
    <xf numFmtId="2" fontId="44" fillId="0" borderId="0" applyNumberFormat="1" applyFont="1" applyFill="1" applyAlignment="1">
      <alignment horizontal="center" vertical="center"/>
    </xf>
    <xf numFmtId="166" fontId="44" fillId="33" borderId="0" applyNumberFormat="1" applyFont="1" applyFill="1" applyAlignment="1">
      <alignment horizontal="center" vertical="center"/>
    </xf>
    <xf numFmtId="0" fontId="44" fillId="33" borderId="0" applyFont="1" applyFill="1" applyAlignment="1">
      <alignment horizontal="center" vertical="center"/>
    </xf>
    <xf numFmtId="2" fontId="44" fillId="33" borderId="0" applyNumberFormat="1" applyFont="1" applyFill="1" applyAlignment="1">
      <alignment horizontal="center" vertical="center"/>
    </xf>
    <xf numFmtId="0" fontId="0" fillId="0" borderId="0" applyFont="1" applyFill="1"/>
    <xf numFmtId="0" fontId="88" fillId="30" borderId="0" applyFont="1" applyFill="1"/>
    <xf numFmtId="49" fontId="0" fillId="0" borderId="0" applyNumberFormat="1" applyFont="1" applyFill="1" applyBorder="1" applyAlignment="1">
      <alignment horizontal="left" vertical="center"/>
    </xf>
    <xf numFmtId="49" fontId="0" fillId="0" borderId="0" applyNumberFormat="1" applyFont="1" applyFill="1"/>
    <xf numFmtId="0" fontId="43" fillId="30" borderId="0" applyFont="1" applyFill="1" applyAlignment="1">
      <alignment horizontal="center"/>
    </xf>
    <xf numFmtId="0" fontId="82" fillId="0" borderId="0" applyFont="1" applyFill="1"/>
    <xf numFmtId="0" fontId="43" fillId="0" borderId="0" applyFont="1" applyFill="1" applyAlignment="1">
      <alignment horizontal="left"/>
    </xf>
    <xf numFmtId="0" fontId="43" fillId="0" borderId="0" applyFont="1" applyFill="1" applyAlignment="1">
      <alignment horizontal="center"/>
    </xf>
    <xf numFmtId="0" fontId="82" fillId="0" borderId="0" applyFont="1" applyFill="1" applyAlignment="1">
      <alignment horizontal="right"/>
    </xf>
    <xf numFmtId="0" fontId="43" fillId="0" borderId="0" applyFont="1" applyFill="1" applyBorder="1" applyAlignment="1">
      <alignment horizontal="left"/>
    </xf>
    <xf numFmtId="16" fontId="82" fillId="30" borderId="0" applyNumberFormat="1" applyFont="1" applyFill="1" applyBorder="1" applyAlignment="1">
      <alignment horizontal="left" textRotation="90" wrapText="1"/>
    </xf>
    <xf numFmtId="0" fontId="82" fillId="0" borderId="0" applyFont="1" applyFill="1"/>
    <xf numFmtId="164" fontId="88" fillId="30" borderId="0" applyNumberFormat="1" applyFont="1" applyFill="1"/>
    <xf numFmtId="0" fontId="82" fillId="0" borderId="0" applyFont="1" applyFill="1" applyBorder="1" applyAlignment="1">
      <alignment horizontal="left" vertical="top" wrapText="1"/>
    </xf>
    <xf numFmtId="166" fontId="88" fillId="0" borderId="0" applyNumberFormat="1" applyFont="1" applyFill="1" applyBorder="1" applyAlignment="1">
      <alignment horizontal="center"/>
    </xf>
    <xf numFmtId="166" fontId="88" fillId="0" borderId="25" applyNumberFormat="1" applyFont="1" applyFill="1" applyBorder="1" applyAlignment="1">
      <alignment horizontal="center"/>
    </xf>
    <xf numFmtId="2" fontId="88" fillId="0" borderId="0" applyNumberFormat="1" applyFont="1" applyFill="1" applyBorder="1" applyAlignment="1">
      <alignment horizontal="center"/>
    </xf>
    <xf numFmtId="166" fontId="0" fillId="0" borderId="0" applyNumberFormat="1" applyFont="1" applyFill="1" applyBorder="1" applyAlignment="1">
      <alignment horizontal="center"/>
    </xf>
    <xf numFmtId="2" fontId="88" fillId="0" borderId="0" applyNumberFormat="1" applyFont="1" applyFill="1"/>
    <xf numFmtId="166" fontId="0" fillId="34" borderId="0" applyNumberFormat="1" applyFont="1" applyFill="1" applyBorder="1" applyAlignment="1">
      <alignment horizontal="right"/>
    </xf>
    <xf numFmtId="2" fontId="0" fillId="34" borderId="0" applyNumberFormat="1" applyFont="1" applyFill="1" applyBorder="1" applyAlignment="1">
      <alignment horizontal="right"/>
    </xf>
    <xf numFmtId="0" fontId="49" fillId="30" borderId="0" applyFont="1" applyFill="1" applyAlignment="1">
      <alignment horizontal="left"/>
    </xf>
    <xf numFmtId="0" fontId="88" fillId="0" borderId="0" applyFont="1" applyFill="1" applyBorder="1"/>
    <xf numFmtId="0" fontId="43" fillId="30" borderId="0" applyFont="1" applyFill="1" applyAlignment="1">
      <alignment horizontal="right"/>
    </xf>
    <xf numFmtId="0" fontId="43" fillId="33" borderId="0" applyFont="1" applyFill="1" applyBorder="1" applyAlignment="1">
      <alignment horizontal="right"/>
    </xf>
    <xf numFmtId="0" fontId="88" fillId="0" borderId="0" applyFont="1" applyFill="1"/>
    <xf numFmtId="0" fontId="0" fillId="0" borderId="0" applyFont="1" applyFill="1" applyAlignment="1">
      <alignment horizontal="center"/>
    </xf>
    <xf numFmtId="0" fontId="0" fillId="0" borderId="0" applyFont="1" applyFill="1" applyBorder="1"/>
    <xf numFmtId="0" fontId="0" fillId="0" borderId="0" applyFont="1" applyFill="1" applyBorder="1" applyAlignment="1">
      <alignment horizontal="right"/>
    </xf>
    <xf numFmtId="0" fontId="0" fillId="0" borderId="0" applyNumberFormat="1" applyFont="1" applyFill="1" applyBorder="1" applyAlignment="1">
      <alignment horizontal="center"/>
    </xf>
    <xf numFmtId="166" fontId="88" fillId="33" borderId="0" applyNumberFormat="1" applyFont="1" applyFill="1" applyBorder="1" applyAlignment="1">
      <alignment horizontal="center"/>
    </xf>
    <xf numFmtId="2" fontId="88" fillId="33" borderId="0" applyNumberFormat="1" applyFont="1" applyFill="1" applyBorder="1" applyAlignment="1">
      <alignment horizontal="center"/>
    </xf>
    <xf numFmtId="0" fontId="43" fillId="30" borderId="0" applyFont="1" applyFill="1" applyBorder="1"/>
    <xf numFmtId="0" fontId="44" fillId="0" borderId="0" applyFont="1" applyFill="1" applyAlignment="1">
      <alignment horizontal="centerContinuous"/>
    </xf>
    <xf numFmtId="0" fontId="50" fillId="0" borderId="0" applyFont="1" applyFill="1" applyAlignment="1">
      <alignment horizontal="right"/>
    </xf>
    <xf numFmtId="0" fontId="0" fillId="0" borderId="0" applyFont="1" applyFill="1" applyBorder="1" applyAlignment="1">
      <alignment horizontal="center"/>
    </xf>
    <xf numFmtId="0" fontId="0" fillId="35" borderId="0" applyFont="1" applyFill="1" applyBorder="1"/>
    <xf numFmtId="0" fontId="0" fillId="35" borderId="0" applyFont="1" applyFill="1"/>
    <xf numFmtId="0" fontId="45" fillId="0" borderId="0" applyFont="1" applyFill="1" applyBorder="1" applyAlignment="1">
      <alignment vertical="center"/>
    </xf>
    <xf numFmtId="166" fontId="0" fillId="0" borderId="26" applyNumberFormat="1" applyFont="1" applyFill="1" applyBorder="1"/>
    <xf numFmtId="166" fontId="0" fillId="0" borderId="27" applyNumberFormat="1" applyFont="1" applyFill="1" applyBorder="1"/>
    <xf numFmtId="166" fontId="0" fillId="33" borderId="28" applyNumberFormat="1" applyFont="1" applyFill="1" applyBorder="1"/>
    <xf numFmtId="166" fontId="0" fillId="33" borderId="29" applyNumberFormat="1" applyFont="1" applyFill="1" applyBorder="1"/>
    <xf numFmtId="166" fontId="0" fillId="0" borderId="28" applyNumberFormat="1" applyFont="1" applyFill="1" applyBorder="1"/>
    <xf numFmtId="166" fontId="0" fillId="0" borderId="29" applyNumberFormat="1" applyFont="1" applyFill="1" applyBorder="1"/>
    <xf numFmtId="166" fontId="0" fillId="33" borderId="30" applyNumberFormat="1" applyFont="1" applyFill="1" applyBorder="1"/>
    <xf numFmtId="166" fontId="0" fillId="33" borderId="31" applyNumberFormat="1" applyFont="1" applyFill="1" applyBorder="1"/>
    <xf numFmtId="166" fontId="0" fillId="0" borderId="32" applyNumberFormat="1" applyFont="1" applyFill="1" applyBorder="1"/>
    <xf numFmtId="166" fontId="0" fillId="0" borderId="27" applyNumberFormat="1" applyFont="1" applyFill="1" applyBorder="1"/>
    <xf numFmtId="166" fontId="0" fillId="33" borderId="29" applyNumberFormat="1" applyFont="1" applyFill="1" applyBorder="1"/>
    <xf numFmtId="166" fontId="0" fillId="0" borderId="29" applyNumberFormat="1" applyFont="1" applyFill="1" applyBorder="1"/>
    <xf numFmtId="166" fontId="0" fillId="33" borderId="33" applyNumberFormat="1" applyFont="1" applyFill="1" applyBorder="1"/>
    <xf numFmtId="166" fontId="0" fillId="33" borderId="31" applyNumberFormat="1" applyFont="1" applyFill="1" applyBorder="1"/>
    <xf numFmtId="0" fontId="39" fillId="0" borderId="0" applyFont="1" applyFill="1" applyBorder="1" applyAlignment="1">
      <alignment horizontal="right" vertical="center"/>
    </xf>
    <xf numFmtId="39" fontId="0" fillId="0" borderId="26" applyNumberFormat="1" applyFont="1" applyFill="1" applyBorder="1"/>
    <xf numFmtId="39" fontId="0" fillId="33" borderId="28" applyNumberFormat="1" applyFont="1" applyFill="1" applyBorder="1"/>
    <xf numFmtId="39" fontId="0" fillId="0" borderId="28" applyNumberFormat="1" applyFont="1" applyFill="1" applyBorder="1"/>
    <xf numFmtId="39" fontId="0" fillId="33" borderId="30" applyNumberFormat="1" applyFont="1" applyFill="1" applyBorder="1"/>
    <xf numFmtId="0" fontId="43" fillId="0" borderId="7" applyFont="1" applyFill="1" applyBorder="1" applyAlignment="1">
      <alignment horizontal="center" wrapText="1"/>
    </xf>
    <xf numFmtId="0" fontId="0" fillId="33" borderId="32" applyFont="1" applyFill="1" applyBorder="1"/>
    <xf numFmtId="0" fontId="0" fillId="33" borderId="32" applyFont="1" applyFill="1" applyBorder="1"/>
    <xf numFmtId="0" fontId="0" fillId="33" borderId="33" applyFont="1" applyFill="1" applyBorder="1"/>
    <xf numFmtId="0" fontId="43" fillId="0" borderId="7" applyFont="1" applyFill="1" applyBorder="1" applyAlignment="1">
      <alignment horizontal="center"/>
    </xf>
    <xf numFmtId="0" fontId="57" fillId="33" borderId="0" applyFont="1" applyFill="1" applyBorder="1" applyAlignment="1">
      <alignment horizontal="right"/>
    </xf>
    <xf numFmtId="0" fontId="5" fillId="0" borderId="23" applyFont="1" applyFill="1" applyBorder="1" applyAlignment="1">
      <alignment horizontal="right"/>
    </xf>
    <xf numFmtId="0" fontId="54" fillId="0" borderId="26" applyFont="1" applyFill="1" applyBorder="1" applyAlignment="1">
      <alignment vertical="center"/>
    </xf>
    <xf numFmtId="0" fontId="88" fillId="0" borderId="32" applyFont="1" applyFill="1" applyBorder="1" applyAlignment="1">
      <alignment vertical="center"/>
    </xf>
    <xf numFmtId="0" fontId="54" fillId="0" borderId="32" applyFont="1" applyFill="1" applyBorder="1" applyAlignment="1">
      <alignment vertical="center"/>
    </xf>
    <xf numFmtId="0" fontId="54" fillId="0" borderId="27" applyFont="1" applyFill="1" applyBorder="1" applyAlignment="1">
      <alignment vertical="center"/>
    </xf>
    <xf numFmtId="0" fontId="41" fillId="0" borderId="30" applyFont="1" applyFill="1" applyBorder="1" applyAlignment="1">
      <alignment horizontal="center"/>
    </xf>
    <xf numFmtId="0" fontId="41" fillId="0" borderId="33" applyFont="1" applyFill="1" applyBorder="1" applyAlignment="1">
      <alignment horizontal="center"/>
    </xf>
    <xf numFmtId="0" fontId="41" fillId="0" borderId="31" applyFont="1" applyFill="1" applyBorder="1" applyAlignment="1">
      <alignment horizontal="center"/>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0" fontId="43" fillId="33" borderId="34" applyFont="1" applyFill="1" applyBorder="1"/>
    <xf numFmtId="0" fontId="43" fillId="33" borderId="35" applyFont="1" applyFill="1" applyBorder="1"/>
    <xf numFmtId="0" fontId="43" fillId="33" borderId="36" applyFont="1" applyFill="1" applyBorder="1"/>
    <xf numFmtId="0" fontId="62" fillId="35" borderId="0" applyFont="1" applyFill="1"/>
    <xf numFmtId="168" fontId="62" fillId="35" borderId="0" applyNumberFormat="1" applyFont="1" applyFill="1"/>
    <xf numFmtId="0" fontId="20" fillId="0" borderId="7" applyFont="1" applyFill="1" applyBorder="1" applyAlignment="1">
      <alignment horizontal="center"/>
    </xf>
    <xf numFmtId="0" fontId="5" fillId="0" borderId="26" applyFont="1" applyFill="1" applyBorder="1" applyAlignment="1">
      <alignment horizontal="center"/>
    </xf>
    <xf numFmtId="0" fontId="5" fillId="0" borderId="27" applyFont="1" applyFill="1" applyBorder="1" applyAlignment="1">
      <alignment horizontal="center"/>
    </xf>
    <xf numFmtId="0" fontId="5" fillId="33" borderId="28" applyFont="1" applyFill="1" applyBorder="1" applyAlignment="1">
      <alignment horizontal="center"/>
    </xf>
    <xf numFmtId="0" fontId="5" fillId="33" borderId="29" applyFont="1" applyFill="1" applyBorder="1" applyAlignment="1">
      <alignment horizontal="center"/>
    </xf>
    <xf numFmtId="0" fontId="5" fillId="0" borderId="28" applyFont="1" applyFill="1" applyBorder="1" applyAlignment="1">
      <alignment horizontal="center"/>
    </xf>
    <xf numFmtId="0" fontId="5" fillId="0" borderId="29" applyFont="1" applyFill="1" applyBorder="1" applyAlignment="1">
      <alignment horizontal="center"/>
    </xf>
    <xf numFmtId="0" fontId="5" fillId="33" borderId="30" applyFont="1" applyFill="1" applyBorder="1" applyAlignment="1">
      <alignment horizontal="center"/>
    </xf>
    <xf numFmtId="0" fontId="5" fillId="33" borderId="31" applyFont="1" applyFill="1" applyBorder="1" applyAlignment="1">
      <alignment horizontal="center"/>
    </xf>
    <xf numFmtId="3" fontId="0" fillId="0" borderId="37" applyNumberFormat="1" applyFont="1" applyFill="1" applyBorder="1"/>
    <xf numFmtId="3" fontId="88" fillId="33" borderId="38" applyNumberFormat="1" applyFont="1" applyFill="1" applyBorder="1"/>
    <xf numFmtId="3" fontId="0" fillId="0" borderId="38" applyNumberFormat="1" applyFont="1" applyFill="1" applyBorder="1"/>
    <xf numFmtId="3" fontId="88" fillId="33" borderId="39" applyNumberFormat="1" applyFont="1" applyFill="1" applyBorder="1"/>
    <xf numFmtId="0" fontId="43" fillId="0" borderId="7" applyFont="1" applyFill="1" applyBorder="1"/>
    <xf numFmtId="0" fontId="0" fillId="0" borderId="0" applyFont="1" applyFill="1" applyBorder="1" applyAlignment="1">
      <alignment horizontal="left"/>
    </xf>
    <xf numFmtId="0" fontId="43" fillId="0" borderId="37" applyFont="1" applyFill="1" applyBorder="1" applyAlignment="1">
      <alignment horizontal="center"/>
    </xf>
    <xf numFmtId="0" fontId="43" fillId="0" borderId="37" applyFont="1" applyFill="1" applyBorder="1"/>
    <xf numFmtId="0" fontId="0" fillId="30" borderId="37" applyFont="1" applyFill="1" applyBorder="1" applyAlignment="1">
      <alignment horizontal="left"/>
    </xf>
    <xf numFmtId="0" fontId="0" fillId="30" borderId="38" applyFont="1" applyFill="1" applyBorder="1" applyAlignment="1">
      <alignment horizontal="left"/>
    </xf>
    <xf numFmtId="0" fontId="0" fillId="30" borderId="39" applyFont="1" applyFill="1" applyBorder="1" applyAlignment="1">
      <alignment horizontal="left"/>
    </xf>
    <xf numFmtId="0" fontId="0" fillId="0" borderId="37" applyFont="1" applyFill="1" applyBorder="1" applyAlignment="1">
      <alignment horizontal="left"/>
    </xf>
    <xf numFmtId="0" fontId="0" fillId="33" borderId="38" applyFont="1" applyFill="1" applyBorder="1" applyAlignment="1">
      <alignment horizontal="left"/>
    </xf>
    <xf numFmtId="0" fontId="0" fillId="0" borderId="38" applyFont="1" applyFill="1" applyBorder="1" applyAlignment="1">
      <alignment horizontal="left"/>
    </xf>
    <xf numFmtId="0" fontId="0" fillId="33" borderId="39" applyFont="1" applyFill="1" applyBorder="1" applyAlignment="1">
      <alignment horizontal="left"/>
    </xf>
    <xf numFmtId="166" fontId="0" fillId="0" borderId="26" applyNumberFormat="1" applyFont="1" applyFill="1" applyBorder="1" applyAlignment="1">
      <alignment horizontal="right"/>
    </xf>
    <xf numFmtId="166" fontId="0" fillId="0" borderId="32" applyNumberFormat="1" applyFont="1" applyFill="1" applyBorder="1" applyAlignment="1">
      <alignment horizontal="right"/>
    </xf>
    <xf numFmtId="166" fontId="0" fillId="0" borderId="27" applyNumberFormat="1" applyFont="1" applyFill="1" applyBorder="1" applyAlignment="1">
      <alignment horizontal="right"/>
    </xf>
    <xf numFmtId="166" fontId="0" fillId="33" borderId="28" applyNumberFormat="1" applyFont="1" applyFill="1" applyBorder="1" applyAlignment="1">
      <alignment horizontal="right"/>
    </xf>
    <xf numFmtId="166" fontId="0" fillId="33" borderId="29" applyNumberFormat="1" applyFont="1" applyFill="1" applyBorder="1" applyAlignment="1">
      <alignment horizontal="right"/>
    </xf>
    <xf numFmtId="166" fontId="0" fillId="0" borderId="28" applyNumberFormat="1" applyFont="1" applyFill="1" applyBorder="1" applyAlignment="1">
      <alignment horizontal="right"/>
    </xf>
    <xf numFmtId="166" fontId="0" fillId="0" borderId="29" applyNumberFormat="1" applyFont="1" applyFill="1" applyBorder="1" applyAlignment="1">
      <alignment horizontal="right"/>
    </xf>
    <xf numFmtId="166" fontId="0" fillId="33" borderId="30" applyNumberFormat="1" applyFont="1" applyFill="1" applyBorder="1" applyAlignment="1">
      <alignment horizontal="right"/>
    </xf>
    <xf numFmtId="166" fontId="0" fillId="33" borderId="33" applyNumberFormat="1" applyFont="1" applyFill="1" applyBorder="1" applyAlignment="1">
      <alignment horizontal="right"/>
    </xf>
    <xf numFmtId="166" fontId="0" fillId="33" borderId="31" applyNumberFormat="1" applyFont="1" applyFill="1" applyBorder="1" applyAlignment="1">
      <alignment horizontal="right"/>
    </xf>
    <xf numFmtId="2" fontId="0" fillId="0" borderId="26" applyNumberFormat="1" applyFont="1" applyFill="1" applyBorder="1" applyAlignment="1">
      <alignment horizontal="right"/>
    </xf>
    <xf numFmtId="2" fontId="0" fillId="0" borderId="32" applyNumberFormat="1" applyFont="1" applyFill="1" applyBorder="1" applyAlignment="1">
      <alignment horizontal="right"/>
    </xf>
    <xf numFmtId="2" fontId="0" fillId="33" borderId="28" applyNumberFormat="1" applyFont="1" applyFill="1" applyBorder="1" applyAlignment="1">
      <alignment horizontal="right"/>
    </xf>
    <xf numFmtId="2" fontId="0" fillId="0" borderId="28" applyNumberFormat="1" applyFont="1" applyFill="1" applyBorder="1" applyAlignment="1">
      <alignment horizontal="right"/>
    </xf>
    <xf numFmtId="2" fontId="0" fillId="33" borderId="30" applyNumberFormat="1" applyFont="1" applyFill="1" applyBorder="1" applyAlignment="1">
      <alignment horizontal="right"/>
    </xf>
    <xf numFmtId="2" fontId="0" fillId="33" borderId="33" applyNumberFormat="1" applyFont="1" applyFill="1" applyBorder="1" applyAlignment="1">
      <alignment horizontal="right"/>
    </xf>
    <xf numFmtId="0" fontId="0" fillId="30" borderId="37" applyFont="1" applyFill="1" applyBorder="1"/>
    <xf numFmtId="0" fontId="0" fillId="30" borderId="38" applyFont="1" applyFill="1" applyBorder="1"/>
    <xf numFmtId="0" fontId="0" fillId="30" borderId="39" applyFont="1" applyFill="1" applyBorder="1"/>
    <xf numFmtId="2" fontId="0" fillId="0" borderId="26" applyNumberFormat="1" applyFont="1" applyFill="1" applyBorder="1"/>
    <xf numFmtId="166" fontId="0" fillId="0" borderId="32" applyNumberFormat="1" applyFont="1" applyFill="1" applyBorder="1"/>
    <xf numFmtId="2" fontId="0" fillId="0" borderId="32" applyNumberFormat="1" applyFont="1" applyFill="1" applyBorder="1"/>
    <xf numFmtId="2" fontId="0" fillId="33" borderId="28" applyNumberFormat="1" applyFont="1" applyFill="1" applyBorder="1"/>
    <xf numFmtId="2" fontId="0" fillId="0" borderId="28" applyNumberFormat="1" applyFont="1" applyFill="1" applyBorder="1"/>
    <xf numFmtId="166" fontId="0" fillId="0" borderId="29" applyNumberFormat="1" applyFont="1" applyFill="1" applyBorder="1"/>
    <xf numFmtId="2" fontId="0" fillId="33" borderId="30" applyNumberFormat="1" applyFont="1" applyFill="1" applyBorder="1"/>
    <xf numFmtId="166" fontId="0" fillId="33" borderId="33" applyNumberFormat="1" applyFont="1" applyFill="1" applyBorder="1"/>
    <xf numFmtId="2" fontId="0" fillId="33" borderId="33" applyNumberFormat="1" applyFont="1" applyFill="1" applyBorder="1"/>
    <xf numFmtId="2" fontId="88" fillId="0" borderId="28" applyNumberFormat="1" applyFont="1" applyFill="1" applyBorder="1"/>
    <xf numFmtId="166" fontId="88" fillId="0" borderId="29" applyNumberFormat="1" applyFont="1" applyFill="1" applyBorder="1"/>
    <xf numFmtId="2" fontId="88" fillId="33" borderId="30" applyNumberFormat="1" applyFont="1" applyFill="1" applyBorder="1"/>
    <xf numFmtId="166" fontId="88" fillId="33" borderId="33" applyNumberFormat="1" applyFont="1" applyFill="1" applyBorder="1"/>
    <xf numFmtId="2" fontId="88" fillId="33" borderId="33" applyNumberFormat="1" applyFont="1" applyFill="1" applyBorder="1"/>
    <xf numFmtId="166" fontId="88" fillId="33" borderId="31" applyNumberFormat="1" applyFont="1" applyFill="1" applyBorder="1"/>
    <xf numFmtId="166" fontId="0" fillId="0" borderId="28" applyNumberFormat="1" applyFont="1" applyFill="1" applyBorder="1"/>
    <xf numFmtId="166" fontId="88" fillId="0" borderId="28" applyNumberFormat="1" applyFont="1" applyFill="1" applyBorder="1"/>
    <xf numFmtId="166" fontId="88" fillId="33" borderId="30" applyNumberFormat="1" applyFont="1" applyFill="1" applyBorder="1"/>
    <xf numFmtId="0" fontId="88" fillId="0" borderId="37" applyFont="1" applyFill="1" applyBorder="1" applyAlignment="1">
      <alignment wrapText="1"/>
    </xf>
    <xf numFmtId="0" fontId="0" fillId="0" borderId="38" applyFont="1" applyFill="1" applyBorder="1"/>
    <xf numFmtId="0" fontId="0" fillId="0" borderId="39" applyFont="1" applyFill="1" applyBorder="1"/>
    <xf numFmtId="0" fontId="88" fillId="0" borderId="37" applyFont="1" applyFill="1" applyBorder="1"/>
    <xf numFmtId="0" fontId="0" fillId="0" borderId="37" applyFont="1" applyFill="1" applyBorder="1"/>
    <xf numFmtId="0" fontId="0" fillId="33" borderId="39" applyFont="1" applyFill="1" applyBorder="1"/>
    <xf numFmtId="0" fontId="21" fillId="0" borderId="26" applyFont="1" applyFill="1" applyBorder="1" applyAlignment="1">
      <alignment horizontal="left"/>
    </xf>
    <xf numFmtId="0" fontId="21" fillId="0" borderId="32" applyFont="1" applyFill="1" applyBorder="1" applyAlignment="1">
      <alignment horizontal="left"/>
    </xf>
    <xf numFmtId="0" fontId="21" fillId="0" borderId="32" applyFont="1" applyFill="1" applyBorder="1"/>
    <xf numFmtId="0" fontId="21" fillId="0" borderId="27" applyFont="1" applyFill="1" applyBorder="1"/>
    <xf numFmtId="0" fontId="22" fillId="0" borderId="30" applyFont="1" applyFill="1" applyBorder="1" applyAlignment="1">
      <alignment horizontal="center"/>
    </xf>
    <xf numFmtId="0" fontId="22" fillId="0" borderId="33" applyFont="1" applyFill="1" applyBorder="1" applyAlignment="1">
      <alignment horizontal="center"/>
    </xf>
    <xf numFmtId="0" fontId="22" fillId="0" borderId="31" applyFont="1" applyFill="1" applyBorder="1" applyAlignment="1">
      <alignment horizontal="center"/>
    </xf>
    <xf numFmtId="0" fontId="43" fillId="33" borderId="34" applyNumberFormat="1" applyFont="1" applyFill="1" applyBorder="1" applyAlignment="1">
      <alignment horizontal="center"/>
    </xf>
    <xf numFmtId="0" fontId="43" fillId="33" borderId="35" applyNumberFormat="1" applyFont="1" applyFill="1" applyBorder="1" applyAlignment="1">
      <alignment horizontal="center"/>
    </xf>
    <xf numFmtId="0" fontId="43" fillId="33" borderId="36" applyNumberFormat="1" applyFont="1" applyFill="1" applyBorder="1" applyAlignment="1">
      <alignment horizontal="center"/>
    </xf>
    <xf numFmtId="0" fontId="5" fillId="0" borderId="23" applyFont="1" applyFill="1" applyBorder="1" applyAlignment="1">
      <alignment horizontal="right"/>
    </xf>
    <xf numFmtId="0" fontId="43" fillId="34" borderId="40" applyFont="1" applyFill="1" applyBorder="1" applyAlignment="1">
      <alignment horizontal="right"/>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0" fontId="43" fillId="33" borderId="34" applyNumberFormat="1" applyFont="1" applyFill="1" applyBorder="1" applyAlignment="1">
      <alignment horizontal="center"/>
    </xf>
    <xf numFmtId="0" fontId="43" fillId="33" borderId="35" applyNumberFormat="1" applyFont="1" applyFill="1" applyBorder="1" applyAlignment="1">
      <alignment horizontal="center"/>
    </xf>
    <xf numFmtId="0" fontId="43" fillId="33" borderId="36" applyNumberFormat="1" applyFont="1" applyFill="1" applyBorder="1" applyAlignment="1">
      <alignment horizontal="center"/>
    </xf>
    <xf numFmtId="0" fontId="0" fillId="0" borderId="37" applyFont="1" applyFill="1" applyBorder="1" applyAlignment="1">
      <alignment horizontal="left"/>
    </xf>
    <xf numFmtId="0" fontId="0" fillId="0" borderId="39" applyFont="1" applyFill="1" applyBorder="1" applyAlignment="1">
      <alignment horizontal="left"/>
    </xf>
    <xf numFmtId="166" fontId="0" fillId="0" borderId="26" applyNumberFormat="1" applyFont="1" applyFill="1" applyBorder="1" applyAlignment="1">
      <alignment horizontal="right"/>
    </xf>
    <xf numFmtId="166" fontId="0" fillId="0" borderId="32" applyNumberFormat="1" applyFont="1" applyFill="1" applyBorder="1" applyAlignment="1">
      <alignment horizontal="right"/>
    </xf>
    <xf numFmtId="166" fontId="0" fillId="0" borderId="27" applyNumberFormat="1" applyFont="1" applyFill="1" applyBorder="1" applyAlignment="1">
      <alignment horizontal="right"/>
    </xf>
    <xf numFmtId="166" fontId="0" fillId="0" borderId="30" applyNumberFormat="1" applyFont="1" applyFill="1" applyBorder="1" applyAlignment="1">
      <alignment horizontal="right"/>
    </xf>
    <xf numFmtId="166" fontId="0" fillId="0" borderId="33" applyNumberFormat="1" applyFont="1" applyFill="1" applyBorder="1" applyAlignment="1">
      <alignment horizontal="right"/>
    </xf>
    <xf numFmtId="166" fontId="0" fillId="0" borderId="31" applyNumberFormat="1" applyFont="1" applyFill="1" applyBorder="1" applyAlignment="1">
      <alignment horizontal="right"/>
    </xf>
    <xf numFmtId="2" fontId="0" fillId="0" borderId="26" applyNumberFormat="1" applyFont="1" applyFill="1" applyBorder="1" applyAlignment="1">
      <alignment horizontal="right"/>
    </xf>
    <xf numFmtId="2" fontId="0" fillId="0" borderId="32" applyNumberFormat="1" applyFont="1" applyFill="1" applyBorder="1" applyAlignment="1">
      <alignment horizontal="right"/>
    </xf>
    <xf numFmtId="2" fontId="0" fillId="0" borderId="30" applyNumberFormat="1" applyFont="1" applyFill="1" applyBorder="1" applyAlignment="1">
      <alignment horizontal="right"/>
    </xf>
    <xf numFmtId="2" fontId="0" fillId="0" borderId="33" applyNumberFormat="1" applyFont="1" applyFill="1" applyBorder="1" applyAlignment="1">
      <alignment horizontal="right"/>
    </xf>
    <xf numFmtId="2" fontId="0" fillId="0" borderId="34" applyNumberFormat="1" applyFont="1" applyFill="1" applyBorder="1" applyAlignment="1">
      <alignment horizontal="right"/>
    </xf>
    <xf numFmtId="166" fontId="0" fillId="0" borderId="35" applyNumberFormat="1" applyFont="1" applyFill="1" applyBorder="1" applyAlignment="1">
      <alignment horizontal="right"/>
    </xf>
    <xf numFmtId="2" fontId="0" fillId="0" borderId="35" applyNumberFormat="1" applyFont="1" applyFill="1" applyBorder="1" applyAlignment="1">
      <alignment horizontal="right"/>
    </xf>
    <xf numFmtId="166" fontId="0" fillId="0" borderId="36" applyNumberFormat="1" applyFont="1" applyFill="1" applyBorder="1" applyAlignment="1">
      <alignment horizontal="right"/>
    </xf>
    <xf numFmtId="166" fontId="0" fillId="0" borderId="34" applyNumberFormat="1" applyFont="1" applyFill="1" applyBorder="1" applyAlignment="1">
      <alignment horizontal="right"/>
    </xf>
    <xf numFmtId="0" fontId="0" fillId="34" borderId="37" applyFont="1" applyFill="1" applyBorder="1" applyAlignment="1">
      <alignment horizontal="left"/>
    </xf>
    <xf numFmtId="0" fontId="0" fillId="34" borderId="38" applyFont="1" applyFill="1" applyBorder="1" applyAlignment="1">
      <alignment horizontal="left"/>
    </xf>
    <xf numFmtId="0" fontId="0" fillId="34" borderId="39" applyFont="1" applyFill="1" applyBorder="1" applyAlignment="1">
      <alignment horizontal="left"/>
    </xf>
    <xf numFmtId="166" fontId="0" fillId="34" borderId="26" applyNumberFormat="1" applyFont="1" applyFill="1" applyBorder="1" applyAlignment="1">
      <alignment horizontal="right"/>
    </xf>
    <xf numFmtId="166" fontId="0" fillId="34" borderId="32" applyNumberFormat="1" applyFont="1" applyFill="1" applyBorder="1" applyAlignment="1">
      <alignment horizontal="right"/>
    </xf>
    <xf numFmtId="166" fontId="0" fillId="34" borderId="27" applyNumberFormat="1" applyFont="1" applyFill="1" applyBorder="1" applyAlignment="1">
      <alignment horizontal="right"/>
    </xf>
    <xf numFmtId="166" fontId="0" fillId="34" borderId="28" applyNumberFormat="1" applyFont="1" applyFill="1" applyBorder="1" applyAlignment="1">
      <alignment horizontal="right"/>
    </xf>
    <xf numFmtId="166" fontId="0" fillId="34" borderId="29" applyNumberFormat="1" applyFont="1" applyFill="1" applyBorder="1" applyAlignment="1">
      <alignment horizontal="right"/>
    </xf>
    <xf numFmtId="166" fontId="0" fillId="34" borderId="30" applyNumberFormat="1" applyFont="1" applyFill="1" applyBorder="1" applyAlignment="1">
      <alignment horizontal="right"/>
    </xf>
    <xf numFmtId="166" fontId="0" fillId="34" borderId="33" applyNumberFormat="1" applyFont="1" applyFill="1" applyBorder="1" applyAlignment="1">
      <alignment horizontal="right"/>
    </xf>
    <xf numFmtId="166" fontId="0" fillId="34" borderId="31" applyNumberFormat="1" applyFont="1" applyFill="1" applyBorder="1" applyAlignment="1">
      <alignment horizontal="right"/>
    </xf>
    <xf numFmtId="166" fontId="0" fillId="34" borderId="34" applyNumberFormat="1" applyFont="1" applyFill="1" applyBorder="1" applyAlignment="1">
      <alignment horizontal="right"/>
    </xf>
    <xf numFmtId="166" fontId="0" fillId="34" borderId="35" applyNumberFormat="1" applyFont="1" applyFill="1" applyBorder="1" applyAlignment="1">
      <alignment horizontal="right"/>
    </xf>
    <xf numFmtId="166" fontId="0" fillId="34" borderId="36" applyNumberFormat="1" applyFont="1" applyFill="1" applyBorder="1" applyAlignment="1">
      <alignment horizontal="right"/>
    </xf>
    <xf numFmtId="2" fontId="0" fillId="34" borderId="26" applyNumberFormat="1" applyFont="1" applyFill="1" applyBorder="1" applyAlignment="1">
      <alignment horizontal="right"/>
    </xf>
    <xf numFmtId="2" fontId="0" fillId="34" borderId="32" applyNumberFormat="1" applyFont="1" applyFill="1" applyBorder="1" applyAlignment="1">
      <alignment horizontal="right"/>
    </xf>
    <xf numFmtId="2" fontId="0" fillId="34" borderId="28" applyNumberFormat="1" applyFont="1" applyFill="1" applyBorder="1" applyAlignment="1">
      <alignment horizontal="right"/>
    </xf>
    <xf numFmtId="2" fontId="0" fillId="34" borderId="30" applyNumberFormat="1" applyFont="1" applyFill="1" applyBorder="1" applyAlignment="1">
      <alignment horizontal="right"/>
    </xf>
    <xf numFmtId="2" fontId="0" fillId="34" borderId="33" applyNumberFormat="1" applyFont="1" applyFill="1" applyBorder="1" applyAlignment="1">
      <alignment horizontal="right"/>
    </xf>
    <xf numFmtId="2" fontId="0" fillId="34" borderId="34" applyNumberFormat="1" applyFont="1" applyFill="1" applyBorder="1" applyAlignment="1">
      <alignment horizontal="right"/>
    </xf>
    <xf numFmtId="2" fontId="0" fillId="34" borderId="35" applyNumberFormat="1" applyFont="1" applyFill="1" applyBorder="1" applyAlignment="1">
      <alignment horizontal="right"/>
    </xf>
    <xf numFmtId="0" fontId="88" fillId="0" borderId="19" applyFont="1" applyFill="1" applyBorder="1"/>
    <xf numFmtId="0" fontId="88" fillId="30" borderId="41" applyFont="1" applyFill="1" applyBorder="1"/>
    <xf numFmtId="0" fontId="27" fillId="0" borderId="34" applyFont="1" applyFill="1" applyBorder="1" applyAlignment="1">
      <alignment horizontal="center" wrapText="1"/>
    </xf>
    <xf numFmtId="0" fontId="27" fillId="0" borderId="35" applyFont="1" applyFill="1" applyBorder="1" applyAlignment="1">
      <alignment horizontal="center" wrapText="1"/>
    </xf>
    <xf numFmtId="0" fontId="27" fillId="0" borderId="36" applyFont="1" applyFill="1" applyBorder="1" applyAlignment="1">
      <alignment horizontal="center" wrapText="1"/>
    </xf>
    <xf numFmtId="166" fontId="0" fillId="0" borderId="26" applyNumberFormat="1" applyFont="1" applyFill="1" applyBorder="1" applyAlignment="1">
      <alignment horizontal="center"/>
    </xf>
    <xf numFmtId="166" fontId="0" fillId="0" borderId="32" applyNumberFormat="1" applyFont="1" applyFill="1" applyBorder="1" applyAlignment="1">
      <alignment horizontal="center"/>
    </xf>
    <xf numFmtId="166" fontId="0" fillId="0" borderId="27" applyNumberFormat="1" applyFont="1" applyFill="1" applyBorder="1" applyAlignment="1">
      <alignment horizontal="center"/>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0" borderId="28" applyNumberFormat="1" applyFont="1" applyFill="1" applyBorder="1" applyAlignment="1">
      <alignment horizontal="center"/>
    </xf>
    <xf numFmtId="166" fontId="88" fillId="0"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0" fontId="5" fillId="0" borderId="30" applyFont="1" applyFill="1" applyBorder="1" applyAlignment="1">
      <alignment horizontal="center"/>
    </xf>
    <xf numFmtId="0" fontId="5" fillId="0" borderId="31" applyFont="1" applyFill="1" applyBorder="1" applyAlignment="1">
      <alignment horizontal="center"/>
    </xf>
    <xf numFmtId="166" fontId="88" fillId="0" borderId="26" applyNumberFormat="1" applyFont="1" applyFill="1" applyBorder="1" applyAlignment="1">
      <alignment horizontal="center"/>
    </xf>
    <xf numFmtId="166" fontId="88" fillId="0" borderId="32" applyNumberFormat="1" applyFont="1" applyFill="1" applyBorder="1" applyAlignment="1">
      <alignment horizontal="center"/>
    </xf>
    <xf numFmtId="166" fontId="88" fillId="0" borderId="27" applyNumberFormat="1" applyFont="1" applyFill="1" applyBorder="1" applyAlignment="1">
      <alignment horizontal="center"/>
    </xf>
    <xf numFmtId="166" fontId="88" fillId="0" borderId="30" applyNumberFormat="1" applyFont="1" applyFill="1" applyBorder="1" applyAlignment="1">
      <alignment horizontal="center"/>
    </xf>
    <xf numFmtId="166" fontId="88" fillId="0" borderId="33" applyNumberFormat="1" applyFont="1" applyFill="1" applyBorder="1" applyAlignment="1">
      <alignment horizontal="center"/>
    </xf>
    <xf numFmtId="166" fontId="88" fillId="0" borderId="31" applyNumberFormat="1" applyFont="1" applyFill="1" applyBorder="1" applyAlignment="1">
      <alignment horizontal="center"/>
    </xf>
    <xf numFmtId="0" fontId="88" fillId="30" borderId="41" applyFont="1" applyFill="1" applyBorder="1"/>
    <xf numFmtId="2" fontId="0" fillId="0" borderId="26" applyNumberFormat="1" applyFont="1" applyFill="1" applyBorder="1" applyAlignment="1">
      <alignment horizontal="center"/>
    </xf>
    <xf numFmtId="2" fontId="0" fillId="0" borderId="32" applyNumberFormat="1" applyFont="1" applyFill="1" applyBorder="1" applyAlignment="1">
      <alignment horizontal="center"/>
    </xf>
    <xf numFmtId="2" fontId="0" fillId="0" borderId="27" applyNumberFormat="1" applyFont="1" applyFill="1" applyBorder="1" applyAlignment="1">
      <alignment horizontal="center"/>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2" fontId="88" fillId="0" borderId="28" applyNumberFormat="1" applyFont="1" applyFill="1" applyBorder="1" applyAlignment="1">
      <alignment horizontal="center"/>
    </xf>
    <xf numFmtId="2" fontId="88" fillId="0" borderId="29" applyNumberFormat="1" applyFont="1" applyFill="1" applyBorder="1" applyAlignment="1">
      <alignment horizontal="center"/>
    </xf>
    <xf numFmtId="2" fontId="0" fillId="0" borderId="28" applyNumberFormat="1" applyFont="1" applyFill="1" applyBorder="1" applyAlignment="1">
      <alignment horizontal="center"/>
    </xf>
    <xf numFmtId="2" fontId="0" fillId="0" borderId="29" applyNumberFormat="1" applyFont="1" applyFill="1" applyBorder="1" applyAlignment="1">
      <alignment horizontal="center"/>
    </xf>
    <xf numFmtId="2" fontId="88" fillId="33" borderId="30" applyNumberFormat="1" applyFont="1" applyFill="1" applyBorder="1" applyAlignment="1">
      <alignment horizontal="center"/>
    </xf>
    <xf numFmtId="2" fontId="88" fillId="33" borderId="33" applyNumberFormat="1" applyFont="1" applyFill="1" applyBorder="1" applyAlignment="1">
      <alignment horizontal="center"/>
    </xf>
    <xf numFmtId="2" fontId="88" fillId="33" borderId="31" applyNumberFormat="1" applyFont="1" applyFill="1" applyBorder="1" applyAlignment="1">
      <alignment horizontal="center"/>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0" borderId="28" applyNumberFormat="1" applyFont="1" applyFill="1" applyBorder="1" applyAlignment="1">
      <alignment horizontal="center"/>
    </xf>
    <xf numFmtId="166" fontId="88" fillId="0"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0" fontId="88" fillId="0" borderId="42" applyFont="1" applyFill="1" applyBorder="1"/>
    <xf numFmtId="2" fontId="88" fillId="0" borderId="26" applyNumberFormat="1" applyFont="1" applyFill="1" applyBorder="1" applyAlignment="1">
      <alignment horizontal="center"/>
    </xf>
    <xf numFmtId="2" fontId="88" fillId="0" borderId="32" applyNumberFormat="1" applyFont="1" applyFill="1" applyBorder="1" applyAlignment="1">
      <alignment horizontal="center"/>
    </xf>
    <xf numFmtId="2" fontId="88" fillId="0" borderId="27" applyNumberFormat="1" applyFont="1" applyFill="1" applyBorder="1" applyAlignment="1">
      <alignment horizontal="center"/>
    </xf>
    <xf numFmtId="2" fontId="88" fillId="0" borderId="30" applyNumberFormat="1" applyFont="1" applyFill="1" applyBorder="1" applyAlignment="1">
      <alignment horizontal="center"/>
    </xf>
    <xf numFmtId="2" fontId="88" fillId="0" borderId="33" applyNumberFormat="1" applyFont="1" applyFill="1" applyBorder="1" applyAlignment="1">
      <alignment horizontal="center"/>
    </xf>
    <xf numFmtId="2" fontId="88" fillId="0" borderId="31" applyNumberFormat="1" applyFont="1" applyFill="1" applyBorder="1" applyAlignment="1">
      <alignment horizontal="center"/>
    </xf>
    <xf numFmtId="166" fontId="88" fillId="0" borderId="26" applyNumberFormat="1" applyFont="1" applyFill="1" applyBorder="1" applyAlignment="1">
      <alignment horizontal="center"/>
    </xf>
    <xf numFmtId="166" fontId="88" fillId="0" borderId="32" applyNumberFormat="1" applyFont="1" applyFill="1" applyBorder="1" applyAlignment="1">
      <alignment horizontal="center"/>
    </xf>
    <xf numFmtId="166" fontId="88" fillId="0" borderId="27" applyNumberFormat="1" applyFont="1" applyFill="1" applyBorder="1" applyAlignment="1">
      <alignment horizontal="center"/>
    </xf>
    <xf numFmtId="166" fontId="88" fillId="0" borderId="30" applyNumberFormat="1" applyFont="1" applyFill="1" applyBorder="1" applyAlignment="1">
      <alignment horizontal="center"/>
    </xf>
    <xf numFmtId="166" fontId="88" fillId="0" borderId="33" applyNumberFormat="1" applyFont="1" applyFill="1" applyBorder="1" applyAlignment="1">
      <alignment horizontal="center"/>
    </xf>
    <xf numFmtId="166" fontId="88" fillId="0" borderId="31" applyNumberFormat="1" applyFont="1" applyFill="1" applyBorder="1" applyAlignment="1">
      <alignment horizontal="center"/>
    </xf>
    <xf numFmtId="0" fontId="0" fillId="35" borderId="0" applyFont="1" applyFill="1" applyAlignment="1">
      <alignment horizontal="left"/>
    </xf>
    <xf numFmtId="0" fontId="52" fillId="30" borderId="41" applyFont="1" applyFill="1" applyBorder="1"/>
    <xf numFmtId="166" fontId="88" fillId="0" borderId="34" applyNumberFormat="1" applyFont="1" applyFill="1" applyBorder="1" applyAlignment="1">
      <alignment horizontal="center"/>
    </xf>
    <xf numFmtId="166" fontId="88" fillId="0" borderId="35" applyNumberFormat="1" applyFont="1" applyFill="1" applyBorder="1" applyAlignment="1">
      <alignment horizontal="center"/>
    </xf>
    <xf numFmtId="166" fontId="88" fillId="0" borderId="36" applyNumberFormat="1" applyFont="1" applyFill="1" applyBorder="1" applyAlignment="1">
      <alignment horizontal="center"/>
    </xf>
    <xf numFmtId="166" fontId="88" fillId="0" borderId="26" applyNumberFormat="1" applyFont="1" applyFill="1" applyBorder="1" applyAlignment="1">
      <alignment horizontal="center"/>
    </xf>
    <xf numFmtId="166" fontId="88" fillId="0" borderId="32" applyNumberFormat="1" applyFont="1" applyFill="1" applyBorder="1" applyAlignment="1">
      <alignment horizontal="center"/>
    </xf>
    <xf numFmtId="166" fontId="88" fillId="0" borderId="27" applyNumberFormat="1" applyFont="1" applyFill="1" applyBorder="1" applyAlignment="1">
      <alignment horizontal="center"/>
    </xf>
    <xf numFmtId="166" fontId="88" fillId="0" borderId="28" applyNumberFormat="1" applyFont="1" applyFill="1" applyBorder="1" applyAlignment="1">
      <alignment horizontal="center"/>
    </xf>
    <xf numFmtId="166" fontId="88" fillId="0" borderId="29" applyNumberFormat="1" applyFont="1" applyFill="1" applyBorder="1" applyAlignment="1">
      <alignment horizontal="center"/>
    </xf>
    <xf numFmtId="166" fontId="88" fillId="0" borderId="30" applyNumberFormat="1" applyFont="1" applyFill="1" applyBorder="1" applyAlignment="1">
      <alignment horizontal="center"/>
    </xf>
    <xf numFmtId="166" fontId="88" fillId="0" borderId="33" applyNumberFormat="1" applyFont="1" applyFill="1" applyBorder="1" applyAlignment="1">
      <alignment horizontal="center"/>
    </xf>
    <xf numFmtId="166" fontId="88" fillId="0" borderId="31" applyNumberFormat="1" applyFont="1" applyFill="1" applyBorder="1" applyAlignment="1">
      <alignment horizontal="center"/>
    </xf>
    <xf numFmtId="166" fontId="88" fillId="33" borderId="26" applyNumberFormat="1" applyFont="1" applyFill="1" applyBorder="1" applyAlignment="1">
      <alignment horizontal="center"/>
    </xf>
    <xf numFmtId="166" fontId="88" fillId="33" borderId="32" applyNumberFormat="1" applyFont="1" applyFill="1" applyBorder="1" applyAlignment="1">
      <alignment horizontal="center"/>
    </xf>
    <xf numFmtId="166" fontId="88" fillId="33" borderId="27" applyNumberFormat="1" applyFont="1" applyFill="1" applyBorder="1" applyAlignment="1">
      <alignment horizontal="center"/>
    </xf>
    <xf numFmtId="2" fontId="88" fillId="0" borderId="34" applyNumberFormat="1" applyFont="1" applyFill="1" applyBorder="1" applyAlignment="1">
      <alignment horizontal="center"/>
    </xf>
    <xf numFmtId="2" fontId="88" fillId="0" borderId="35" applyNumberFormat="1" applyFont="1" applyFill="1" applyBorder="1" applyAlignment="1">
      <alignment horizontal="center"/>
    </xf>
    <xf numFmtId="2" fontId="88" fillId="0" borderId="36" applyNumberFormat="1" applyFont="1" applyFill="1" applyBorder="1" applyAlignment="1">
      <alignment horizontal="center"/>
    </xf>
    <xf numFmtId="2" fontId="88" fillId="0" borderId="26" applyNumberFormat="1" applyFont="1" applyFill="1" applyBorder="1" applyAlignment="1">
      <alignment horizontal="center"/>
    </xf>
    <xf numFmtId="2" fontId="88" fillId="0" borderId="32" applyNumberFormat="1" applyFont="1" applyFill="1" applyBorder="1" applyAlignment="1">
      <alignment horizontal="center"/>
    </xf>
    <xf numFmtId="2" fontId="88" fillId="0" borderId="27" applyNumberFormat="1" applyFont="1" applyFill="1" applyBorder="1" applyAlignment="1">
      <alignment horizontal="center"/>
    </xf>
    <xf numFmtId="2" fontId="88" fillId="0" borderId="28" applyNumberFormat="1" applyFont="1" applyFill="1" applyBorder="1" applyAlignment="1">
      <alignment horizontal="center"/>
    </xf>
    <xf numFmtId="2" fontId="88" fillId="0" borderId="29" applyNumberFormat="1" applyFont="1" applyFill="1" applyBorder="1" applyAlignment="1">
      <alignment horizontal="center"/>
    </xf>
    <xf numFmtId="2" fontId="88" fillId="0" borderId="30" applyNumberFormat="1" applyFont="1" applyFill="1" applyBorder="1" applyAlignment="1">
      <alignment horizontal="center"/>
    </xf>
    <xf numFmtId="2" fontId="88" fillId="0" borderId="33" applyNumberFormat="1" applyFont="1" applyFill="1" applyBorder="1" applyAlignment="1">
      <alignment horizontal="center"/>
    </xf>
    <xf numFmtId="2" fontId="88" fillId="0" borderId="31" applyNumberFormat="1" applyFont="1" applyFill="1" applyBorder="1" applyAlignment="1">
      <alignment horizontal="center"/>
    </xf>
    <xf numFmtId="2" fontId="88" fillId="33" borderId="26" applyNumberFormat="1" applyFont="1" applyFill="1" applyBorder="1" applyAlignment="1">
      <alignment horizontal="center"/>
    </xf>
    <xf numFmtId="2" fontId="88" fillId="33" borderId="32" applyNumberFormat="1" applyFont="1" applyFill="1" applyBorder="1" applyAlignment="1">
      <alignment horizontal="center"/>
    </xf>
    <xf numFmtId="2" fontId="88" fillId="33" borderId="27" applyNumberFormat="1" applyFont="1" applyFill="1" applyBorder="1" applyAlignment="1">
      <alignment horizontal="center"/>
    </xf>
    <xf numFmtId="2" fontId="88" fillId="0" borderId="19" applyNumberFormat="1" applyFont="1" applyFill="1" applyBorder="1"/>
    <xf numFmtId="166" fontId="0" fillId="0" borderId="28" applyNumberFormat="1" applyFont="1" applyFill="1" applyBorder="1" applyAlignment="1">
      <alignment horizontal="center"/>
    </xf>
    <xf numFmtId="166" fontId="0" fillId="0" borderId="29" applyNumberFormat="1" applyFont="1" applyFill="1" applyBorder="1" applyAlignment="1">
      <alignment horizontal="center"/>
    </xf>
    <xf numFmtId="2" fontId="0" fillId="0" borderId="31" applyNumberFormat="1" applyFont="1" applyFill="1" applyBorder="1" applyAlignment="1">
      <alignment horizontal="center"/>
    </xf>
    <xf numFmtId="166" fontId="0" fillId="0" borderId="31" applyNumberFormat="1" applyFont="1" applyFill="1" applyBorder="1" applyAlignment="1">
      <alignment horizontal="center"/>
    </xf>
    <xf numFmtId="0" fontId="88" fillId="30" borderId="43" applyFont="1" applyFill="1" applyBorder="1"/>
    <xf numFmtId="0" fontId="27" fillId="0" borderId="7" applyFont="1" applyFill="1" applyBorder="1" applyAlignment="1">
      <alignment horizontal="center" wrapText="1"/>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2" fontId="88" fillId="0" borderId="28" applyNumberFormat="1" applyFont="1" applyFill="1" applyBorder="1" applyAlignment="1">
      <alignment horizontal="center"/>
    </xf>
    <xf numFmtId="2" fontId="88" fillId="0" borderId="29" applyNumberFormat="1" applyFont="1" applyFill="1" applyBorder="1" applyAlignment="1">
      <alignment horizontal="center"/>
    </xf>
    <xf numFmtId="2" fontId="88" fillId="33" borderId="30" applyNumberFormat="1" applyFont="1" applyFill="1" applyBorder="1" applyAlignment="1">
      <alignment horizontal="center"/>
    </xf>
    <xf numFmtId="2" fontId="88" fillId="33" borderId="33" applyNumberFormat="1" applyFont="1" applyFill="1" applyBorder="1" applyAlignment="1">
      <alignment horizontal="center"/>
    </xf>
    <xf numFmtId="2" fontId="88" fillId="33" borderId="31" applyNumberFormat="1" applyFont="1" applyFill="1" applyBorder="1" applyAlignment="1">
      <alignment horizontal="center"/>
    </xf>
    <xf numFmtId="2" fontId="88" fillId="0" borderId="26" applyNumberFormat="1" applyFont="1" applyFill="1" applyBorder="1" applyAlignment="1">
      <alignment horizontal="center"/>
    </xf>
    <xf numFmtId="2" fontId="88" fillId="0" borderId="32" applyNumberFormat="1" applyFont="1" applyFill="1" applyBorder="1" applyAlignment="1">
      <alignment horizontal="center"/>
    </xf>
    <xf numFmtId="2" fontId="88" fillId="0" borderId="27" applyNumberFormat="1" applyFont="1" applyFill="1" applyBorder="1" applyAlignment="1">
      <alignment horizontal="center"/>
    </xf>
    <xf numFmtId="2" fontId="88" fillId="0" borderId="30" applyNumberFormat="1" applyFont="1" applyFill="1" applyBorder="1" applyAlignment="1">
      <alignment horizontal="center"/>
    </xf>
    <xf numFmtId="2" fontId="88" fillId="0" borderId="33" applyNumberFormat="1" applyFont="1" applyFill="1" applyBorder="1" applyAlignment="1">
      <alignment horizontal="center"/>
    </xf>
    <xf numFmtId="2" fontId="88" fillId="0" borderId="31" applyNumberFormat="1" applyFont="1" applyFill="1" applyBorder="1" applyAlignment="1">
      <alignment horizontal="center"/>
    </xf>
    <xf numFmtId="166" fontId="5" fillId="0" borderId="29" applyNumberFormat="1" applyFont="1" applyFill="1" applyBorder="1" applyAlignment="1">
      <alignment horizontal="center"/>
    </xf>
    <xf numFmtId="166" fontId="5" fillId="33" borderId="29" applyNumberFormat="1" applyFont="1" applyFill="1" applyBorder="1" applyAlignment="1">
      <alignment horizontal="center"/>
    </xf>
    <xf numFmtId="166" fontId="5" fillId="0" borderId="33" applyNumberFormat="1" applyFont="1" applyFill="1" applyBorder="1" applyAlignment="1">
      <alignment horizontal="center"/>
    </xf>
    <xf numFmtId="166" fontId="5" fillId="0" borderId="31" applyNumberFormat="1" applyFont="1" applyFill="1" applyBorder="1" applyAlignment="1">
      <alignment horizontal="center"/>
    </xf>
    <xf numFmtId="0" fontId="88" fillId="0" borderId="0" applyFont="1" applyFill="1" applyBorder="1" applyAlignment="1">
      <alignment horizontal="center"/>
    </xf>
    <xf numFmtId="0" fontId="88" fillId="0" borderId="0" applyFont="1" applyFill="1" applyBorder="1" applyAlignment="1">
      <alignment horizontal="center"/>
    </xf>
    <xf numFmtId="0" fontId="52" fillId="0" borderId="0" applyFont="1" applyFill="1" applyBorder="1" applyAlignment="1">
      <alignment horizontal="center"/>
    </xf>
    <xf numFmtId="0" fontId="52" fillId="0" borderId="0" applyFont="1" applyFill="1" applyBorder="1"/>
    <xf numFmtId="0" fontId="88" fillId="0" borderId="0" applyFont="1" applyFill="1" applyBorder="1"/>
    <xf numFmtId="0" fontId="88" fillId="0" borderId="0" applyFont="1" applyFill="1" applyBorder="1"/>
    <xf numFmtId="0" fontId="0" fillId="30" borderId="34" applyFont="1" applyFill="1" applyBorder="1"/>
    <xf numFmtId="0" fontId="0" fillId="30" borderId="35" applyFont="1" applyFill="1" applyBorder="1"/>
    <xf numFmtId="0" fontId="0" fillId="30" borderId="36" applyFont="1" applyFill="1" applyBorder="1"/>
    <xf numFmtId="0" fontId="54" fillId="0" borderId="28" applyFont="1" applyFill="1" applyBorder="1"/>
    <xf numFmtId="166" fontId="88" fillId="0" borderId="28" applyNumberFormat="1" applyFont="1" applyFill="1" applyBorder="1"/>
    <xf numFmtId="166" fontId="88" fillId="0" borderId="28" applyNumberFormat="1" applyFont="1" applyFill="1" applyBorder="1"/>
    <xf numFmtId="0" fontId="0" fillId="0" borderId="28" applyFont="1" applyFill="1" applyBorder="1"/>
    <xf numFmtId="166" fontId="0" fillId="0" borderId="28" applyNumberFormat="1" applyFont="1" applyFill="1" applyBorder="1"/>
    <xf numFmtId="166" fontId="0" fillId="0" borderId="28" applyNumberFormat="1" applyFont="1" applyFill="1" applyBorder="1"/>
    <xf numFmtId="166" fontId="0" fillId="0" borderId="35" applyNumberFormat="1" applyFont="1" applyFill="1" applyBorder="1"/>
    <xf numFmtId="166" fontId="0" fillId="0" borderId="0" applyNumberFormat="1" applyFont="1" applyFill="1" applyBorder="1"/>
    <xf numFmtId="0" fontId="46" fillId="30" borderId="38" applyFont="1" applyFill="1" applyBorder="1" applyAlignment="1">
      <alignment vertical="center"/>
    </xf>
    <xf numFmtId="0" fontId="43" fillId="30" borderId="38" applyFont="1" applyFill="1" applyBorder="1" applyAlignment="1">
      <alignment horizontal="center" wrapText="1"/>
    </xf>
    <xf numFmtId="0" fontId="43" fillId="30" borderId="38" applyFont="1" applyFill="1" applyBorder="1" applyAlignment="1">
      <alignment horizontal="center"/>
    </xf>
    <xf numFmtId="166" fontId="0" fillId="30" borderId="38" applyNumberFormat="1" applyFont="1" applyFill="1" applyBorder="1"/>
    <xf numFmtId="166" fontId="38" fillId="30" borderId="0" applyNumberFormat="1" applyFont="1" applyFill="1" applyAlignment="1">
      <alignment horizontal="left"/>
    </xf>
    <xf numFmtId="0" fontId="0" fillId="30" borderId="0" applyFont="1" applyFill="1"/>
    <xf numFmtId="0" fontId="43" fillId="30" borderId="0" applyFont="1" applyFill="1" applyAlignment="1">
      <alignment horizontal="center"/>
    </xf>
    <xf numFmtId="0" fontId="43" fillId="30" borderId="0" applyFont="1" applyFill="1" applyAlignment="1">
      <alignment horizontal="right"/>
    </xf>
    <xf numFmtId="0" fontId="0" fillId="30" borderId="0" applyFont="1" applyFill="1" applyAlignment="1">
      <alignment horizontal="left"/>
    </xf>
    <xf numFmtId="0" fontId="40" fillId="0" borderId="0" applyFont="1" applyFill="1" applyAlignment="1">
      <alignment horizontal="right"/>
    </xf>
    <xf numFmtId="0" fontId="44" fillId="0" borderId="0" applyFont="1" applyFill="1"/>
    <xf numFmtId="166" fontId="44" fillId="0" borderId="0" applyNumberFormat="1" applyFont="1" applyFill="1" applyAlignment="1">
      <alignment horizontal="right"/>
    </xf>
    <xf numFmtId="0" fontId="53" fillId="30" borderId="0" applyFont="1" applyFill="1" applyAlignment="1">
      <alignment horizontal="right"/>
    </xf>
    <xf numFmtId="166" fontId="44" fillId="0" borderId="0" applyNumberFormat="1" applyFont="1" applyFill="1" applyAlignment="1">
      <alignment horizontal="center" vertical="center"/>
    </xf>
    <xf numFmtId="0" fontId="44" fillId="0" borderId="0" applyFont="1" applyFill="1" applyAlignment="1">
      <alignment horizontal="center" vertical="center"/>
    </xf>
    <xf numFmtId="2" fontId="44" fillId="0" borderId="0" applyNumberFormat="1" applyFont="1" applyFill="1" applyAlignment="1">
      <alignment horizontal="center" vertical="center"/>
    </xf>
    <xf numFmtId="0" fontId="44" fillId="0" borderId="0" applyFont="1" applyFill="1" applyAlignment="1">
      <alignment horizontal="left"/>
    </xf>
    <xf numFmtId="0" fontId="44" fillId="0" borderId="0" applyFont="1" applyFill="1" applyAlignment="1">
      <alignment horizontal="right"/>
    </xf>
    <xf numFmtId="0" fontId="53" fillId="0" borderId="0" applyFont="1" applyFill="1" applyAlignment="1">
      <alignment horizontal="right"/>
    </xf>
    <xf numFmtId="0" fontId="53" fillId="33" borderId="0" applyFont="1" applyFill="1" applyAlignment="1">
      <alignment horizontal="right"/>
    </xf>
    <xf numFmtId="0" fontId="39" fillId="33" borderId="0" applyFont="1" applyFill="1" applyAlignment="1">
      <alignment horizontal="right"/>
    </xf>
    <xf numFmtId="0" fontId="44" fillId="33" borderId="0" applyFont="1" applyFill="1" applyAlignment="1">
      <alignment horizontal="right"/>
    </xf>
    <xf numFmtId="166" fontId="44" fillId="33" borderId="0" applyNumberFormat="1" applyFont="1" applyFill="1" applyAlignment="1">
      <alignment horizontal="center" vertical="center"/>
    </xf>
    <xf numFmtId="0" fontId="44" fillId="33" borderId="0" applyFont="1" applyFill="1" applyAlignment="1">
      <alignment horizontal="center" vertical="center"/>
    </xf>
    <xf numFmtId="2" fontId="44" fillId="33" borderId="0" applyNumberFormat="1" applyFont="1" applyFill="1" applyAlignment="1">
      <alignment horizontal="center" vertical="center"/>
    </xf>
    <xf numFmtId="0" fontId="44" fillId="33" borderId="0" applyFont="1" applyFill="1" applyAlignment="1">
      <alignment horizontal="left"/>
    </xf>
    <xf numFmtId="17" fontId="44" fillId="0" borderId="0" applyNumberFormat="1" applyFont="1" applyFill="1" applyAlignment="1">
      <alignment horizontal="right"/>
    </xf>
    <xf numFmtId="17" fontId="39" fillId="0" borderId="0" applyNumberFormat="1" applyFont="1" applyFill="1" applyAlignment="1">
      <alignment horizontal="right"/>
    </xf>
    <xf numFmtId="166" fontId="39" fillId="0" borderId="0" applyNumberFormat="1" applyFont="1" applyFill="1" applyAlignment="1">
      <alignment horizontal="right"/>
    </xf>
    <xf numFmtId="17" fontId="49" fillId="0" borderId="0" applyNumberFormat="1" applyFont="1" applyFill="1" applyAlignment="1">
      <alignment horizontal="right"/>
    </xf>
    <xf numFmtId="17" fontId="39" fillId="30" borderId="0" applyNumberFormat="1" applyFont="1" applyFill="1" applyAlignment="1">
      <alignment horizontal="right"/>
    </xf>
    <xf numFmtId="166" fontId="39" fillId="30" borderId="0" applyNumberFormat="1" applyFont="1" applyFill="1" applyAlignment="1">
      <alignment horizontal="right"/>
    </xf>
    <xf numFmtId="0" fontId="44" fillId="30" borderId="0" applyFont="1" applyFill="1" applyAlignment="1">
      <alignment horizontal="left"/>
    </xf>
    <xf numFmtId="0" fontId="39" fillId="30" borderId="0" applyFont="1" applyFill="1" applyAlignment="1">
      <alignment horizontal="left"/>
    </xf>
    <xf numFmtId="166" fontId="88" fillId="0" borderId="0" applyNumberFormat="1" applyFont="1" applyFill="1" applyBorder="1" applyAlignment="1">
      <alignment horizontal="right"/>
    </xf>
    <xf numFmtId="166" fontId="88" fillId="33" borderId="33" applyNumberFormat="1" applyFont="1" applyFill="1" applyBorder="1" applyAlignment="1">
      <alignment horizontal="right"/>
    </xf>
    <xf numFmtId="166" fontId="88" fillId="30" borderId="26" applyNumberFormat="1" applyFont="1" applyFill="1" applyBorder="1" applyAlignment="1">
      <alignment horizontal="center"/>
    </xf>
    <xf numFmtId="166" fontId="88" fillId="30" borderId="32" applyNumberFormat="1" applyFont="1" applyFill="1" applyBorder="1" applyAlignment="1">
      <alignment horizontal="center"/>
    </xf>
    <xf numFmtId="166" fontId="88" fillId="30" borderId="27" applyNumberFormat="1" applyFont="1" applyFill="1" applyBorder="1" applyAlignment="1">
      <alignment horizontal="center"/>
    </xf>
    <xf numFmtId="166" fontId="88" fillId="30" borderId="28" applyNumberFormat="1" applyFont="1" applyFill="1" applyBorder="1" applyAlignment="1">
      <alignment horizontal="center"/>
    </xf>
    <xf numFmtId="166" fontId="88" fillId="30" borderId="29" applyNumberFormat="1" applyFont="1" applyFill="1" applyBorder="1" applyAlignment="1">
      <alignment horizontal="center"/>
    </xf>
    <xf numFmtId="2" fontId="88" fillId="30" borderId="26" applyNumberFormat="1" applyFont="1" applyFill="1" applyBorder="1" applyAlignment="1">
      <alignment horizontal="center"/>
    </xf>
    <xf numFmtId="2" fontId="88" fillId="30" borderId="32" applyNumberFormat="1" applyFont="1" applyFill="1" applyBorder="1" applyAlignment="1">
      <alignment horizontal="center"/>
    </xf>
    <xf numFmtId="2" fontId="88" fillId="30" borderId="27" applyNumberFormat="1" applyFont="1" applyFill="1" applyBorder="1" applyAlignment="1">
      <alignment horizontal="center"/>
    </xf>
    <xf numFmtId="166" fontId="88" fillId="30" borderId="30" applyNumberFormat="1" applyFont="1" applyFill="1" applyBorder="1" applyAlignment="1">
      <alignment horizontal="center"/>
    </xf>
    <xf numFmtId="166" fontId="88" fillId="30" borderId="33" applyNumberFormat="1" applyFont="1" applyFill="1" applyBorder="1" applyAlignment="1">
      <alignment horizontal="center"/>
    </xf>
    <xf numFmtId="166" fontId="88" fillId="30" borderId="31" applyNumberFormat="1" applyFont="1" applyFill="1" applyBorder="1" applyAlignment="1">
      <alignment horizontal="center"/>
    </xf>
    <xf numFmtId="166" fontId="88" fillId="30" borderId="26" applyNumberFormat="1" applyFont="1" applyFill="1" applyBorder="1" applyAlignment="1">
      <alignment horizontal="center"/>
    </xf>
    <xf numFmtId="166" fontId="88" fillId="30" borderId="32" applyNumberFormat="1" applyFont="1" applyFill="1" applyBorder="1" applyAlignment="1">
      <alignment horizontal="center"/>
    </xf>
    <xf numFmtId="166" fontId="88" fillId="30" borderId="27" applyNumberFormat="1" applyFont="1" applyFill="1" applyBorder="1" applyAlignment="1">
      <alignment horizontal="center"/>
    </xf>
    <xf numFmtId="166" fontId="88" fillId="30" borderId="28" applyNumberFormat="1" applyFont="1" applyFill="1" applyBorder="1" applyAlignment="1">
      <alignment horizontal="center"/>
    </xf>
    <xf numFmtId="166" fontId="88" fillId="30" borderId="0" applyNumberFormat="1" applyFont="1" applyFill="1" applyBorder="1" applyAlignment="1">
      <alignment horizontal="center"/>
    </xf>
    <xf numFmtId="166" fontId="88" fillId="30" borderId="29" applyNumberFormat="1" applyFont="1" applyFill="1" applyBorder="1" applyAlignment="1">
      <alignment horizontal="center"/>
    </xf>
    <xf numFmtId="2" fontId="88" fillId="30" borderId="26" applyNumberFormat="1" applyFont="1" applyFill="1" applyBorder="1" applyAlignment="1">
      <alignment horizontal="center"/>
    </xf>
    <xf numFmtId="2" fontId="88" fillId="30" borderId="32" applyNumberFormat="1" applyFont="1" applyFill="1" applyBorder="1" applyAlignment="1">
      <alignment horizontal="center"/>
    </xf>
    <xf numFmtId="2" fontId="88" fillId="30" borderId="27" applyNumberFormat="1" applyFont="1" applyFill="1" applyBorder="1" applyAlignment="1">
      <alignment horizontal="center"/>
    </xf>
    <xf numFmtId="0" fontId="82" fillId="0" borderId="0" applyFont="1" applyFill="1" applyAlignment="1">
      <alignment horizontal="center"/>
    </xf>
    <xf numFmtId="0" fontId="52" fillId="36" borderId="0" applyFont="1" applyFill="1" applyBorder="1"/>
    <xf numFmtId="0" fontId="0" fillId="36" borderId="0" applyFont="1" applyFill="1" applyBorder="1"/>
    <xf numFmtId="0" fontId="0" fillId="36" borderId="0" applyFont="1" applyFill="1" applyBorder="1" applyAlignment="1">
      <alignment horizontal="center"/>
    </xf>
    <xf numFmtId="0" fontId="59" fillId="36" borderId="0" applyFont="1" applyFill="1" applyAlignment="1">
      <alignment horizontal="right"/>
    </xf>
    <xf numFmtId="0" fontId="44" fillId="36" borderId="0" applyFont="1" applyFill="1" applyBorder="1" applyAlignment="1">
      <alignment horizontal="right"/>
    </xf>
    <xf numFmtId="0" fontId="60" fillId="36" borderId="0" applyFont="1" applyFill="1" applyBorder="1" applyAlignment="1">
      <alignment horizontal="right"/>
    </xf>
    <xf numFmtId="0" fontId="61" fillId="36" borderId="0" applyFont="1" applyFill="1" applyBorder="1"/>
    <xf numFmtId="0" fontId="52" fillId="36" borderId="0" applyFont="1" applyFill="1" applyBorder="1" applyAlignment="1">
      <alignment horizontal="center"/>
    </xf>
    <xf numFmtId="0" fontId="55" fillId="36" borderId="0" applyFont="1" applyFill="1" applyBorder="1"/>
    <xf numFmtId="0" fontId="55" fillId="36" borderId="0" applyFont="1" applyFill="1" applyBorder="1" applyAlignment="1">
      <alignment horizontal="center"/>
    </xf>
    <xf numFmtId="0" fontId="55" fillId="36" borderId="0" applyFont="1" applyFill="1" applyBorder="1" applyAlignment="1">
      <alignment horizontal="left" vertical="top"/>
    </xf>
    <xf numFmtId="0" fontId="55" fillId="36" borderId="0" applyFont="1" applyFill="1" applyBorder="1" applyAlignment="1">
      <alignment horizontal="right" vertical="top"/>
    </xf>
    <xf numFmtId="0" fontId="2" fillId="36" borderId="0" applyFont="1" applyFill="1" applyBorder="1"/>
    <xf numFmtId="0" fontId="2" fillId="36" borderId="0" applyFont="1" applyFill="1" applyBorder="1" applyAlignment="1">
      <alignment horizontal="right"/>
    </xf>
    <xf numFmtId="0" fontId="52" fillId="36" borderId="0" applyFont="1" applyFill="1" applyBorder="1" applyAlignment="1">
      <alignment horizontal="right"/>
    </xf>
    <xf numFmtId="0" fontId="55" fillId="36" borderId="0" applyFont="1" applyFill="1" applyBorder="1"/>
    <xf numFmtId="0" fontId="55" fillId="36" borderId="0" applyFont="1" applyFill="1" applyBorder="1" applyAlignment="1">
      <alignment horizontal="right"/>
    </xf>
    <xf numFmtId="0" fontId="48" fillId="36" borderId="37" applyFont="1" applyFill="1" applyBorder="1"/>
    <xf numFmtId="0" fontId="48" fillId="36" borderId="39" applyFont="1" applyFill="1" applyBorder="1" applyAlignment="1">
      <alignment horizontal="center" wrapText="1"/>
    </xf>
    <xf numFmtId="0" fontId="48" fillId="36" borderId="37" applyFont="1" applyFill="1" applyBorder="1" applyAlignment="1">
      <alignment horizontal="center" wrapText="1"/>
    </xf>
    <xf numFmtId="0" fontId="42" fillId="36" borderId="34" applyFont="1" applyFill="1" applyBorder="1" applyAlignment="1">
      <alignment vertical="center"/>
    </xf>
    <xf numFmtId="0" fontId="42" fillId="36" borderId="35" applyFont="1" applyFill="1" applyBorder="1" applyAlignment="1">
      <alignment vertical="center"/>
    </xf>
    <xf numFmtId="0" fontId="42" fillId="36" borderId="36" applyFont="1" applyFill="1" applyBorder="1" applyAlignment="1">
      <alignment vertical="center"/>
    </xf>
    <xf numFmtId="49" fontId="55" fillId="36" borderId="34" applyNumberFormat="1" applyFont="1" applyFill="1" applyBorder="1" applyAlignment="1">
      <alignment textRotation="90" wrapText="1"/>
    </xf>
    <xf numFmtId="49" fontId="55" fillId="36" borderId="35" applyNumberFormat="1" applyFont="1" applyFill="1" applyBorder="1" applyAlignment="1">
      <alignment textRotation="90" wrapText="1"/>
    </xf>
    <xf numFmtId="49" fontId="55" fillId="36" borderId="36" applyNumberFormat="1" applyFont="1" applyFill="1" applyBorder="1" applyAlignment="1">
      <alignment textRotation="90" wrapText="1"/>
    </xf>
    <xf numFmtId="0" fontId="54" fillId="0" borderId="28" applyFont="1" applyFill="1" applyBorder="1" applyAlignment="1">
      <alignment vertical="center"/>
    </xf>
    <xf numFmtId="0" fontId="88" fillId="0" borderId="0" applyFont="1" applyFill="1" applyBorder="1" applyAlignment="1">
      <alignment vertical="center"/>
    </xf>
    <xf numFmtId="0" fontId="54" fillId="0" borderId="0" applyFont="1" applyFill="1" applyBorder="1" applyAlignment="1">
      <alignment vertical="center"/>
    </xf>
    <xf numFmtId="0" fontId="54" fillId="0" borderId="29" applyFont="1" applyFill="1" applyBorder="1" applyAlignment="1">
      <alignment vertical="center"/>
    </xf>
    <xf numFmtId="0" fontId="43" fillId="33" borderId="30" applyFont="1" applyFill="1" applyBorder="1"/>
    <xf numFmtId="0" fontId="43" fillId="33" borderId="33" applyFont="1" applyFill="1" applyBorder="1"/>
    <xf numFmtId="0" fontId="43" fillId="33" borderId="31" applyFont="1" applyFill="1" applyBorder="1"/>
    <xf numFmtId="0" fontId="0" fillId="0" borderId="35" applyFont="1" applyFill="1" applyBorder="1"/>
    <xf numFmtId="0" fontId="35" fillId="0" borderId="0" applyFont="1" applyFill="1" applyBorder="1" applyAlignment="1">
      <alignment vertical="center"/>
    </xf>
    <xf numFmtId="166" fontId="88" fillId="0" borderId="44" applyNumberFormat="1" applyFont="1" applyFill="1" applyBorder="1" applyAlignment="1">
      <alignment horizontal="center"/>
    </xf>
    <xf numFmtId="166" fontId="88" fillId="0" borderId="45" applyNumberFormat="1" applyFont="1" applyFill="1" applyBorder="1" applyAlignment="1">
      <alignment horizontal="center"/>
    </xf>
    <xf numFmtId="0" fontId="5" fillId="0" borderId="0" applyFont="1" applyFill="1" applyBorder="1"/>
    <xf numFmtId="166" fontId="88" fillId="0" borderId="46" applyNumberFormat="1" applyFont="1" applyFill="1" applyBorder="1" applyAlignment="1">
      <alignment horizontal="center"/>
    </xf>
    <xf numFmtId="2" fontId="88" fillId="33" borderId="44" applyNumberFormat="1" applyFont="1" applyFill="1" applyBorder="1" applyAlignment="1">
      <alignment horizontal="center"/>
    </xf>
    <xf numFmtId="2" fontId="88" fillId="33" borderId="25" applyNumberFormat="1" applyFont="1" applyFill="1" applyBorder="1" applyAlignment="1">
      <alignment horizontal="center"/>
    </xf>
    <xf numFmtId="2" fontId="88" fillId="33" borderId="45" applyNumberFormat="1" applyFont="1" applyFill="1" applyBorder="1" applyAlignment="1">
      <alignment horizontal="center"/>
    </xf>
    <xf numFmtId="2" fontId="88" fillId="0" borderId="46" applyNumberFormat="1" applyFont="1" applyFill="1" applyBorder="1" applyAlignment="1">
      <alignment horizontal="center"/>
    </xf>
    <xf numFmtId="0" fontId="52" fillId="36" borderId="0" applyFont="1" applyFill="1" applyBorder="1" applyAlignment="1">
      <alignment horizontal="left" vertical="top"/>
    </xf>
    <xf numFmtId="0" fontId="85" fillId="36" borderId="0" applyFont="1" applyFill="1" applyBorder="1"/>
    <xf numFmtId="0" fontId="55" fillId="36" borderId="0" applyFont="1" applyFill="1" applyBorder="1" applyAlignment="1">
      <alignment vertical="top"/>
    </xf>
    <xf numFmtId="0" fontId="96" fillId="0" borderId="0" applyFont="1" applyFill="1"/>
    <xf numFmtId="0" fontId="97" fillId="0" borderId="0" applyFont="1" applyFill="1"/>
    <xf numFmtId="0" fontId="98" fillId="0" borderId="0" applyFont="1" applyFill="1"/>
    <xf numFmtId="0" fontId="99" fillId="0" borderId="0" applyFont="1" applyFill="1" applyAlignment="1">
      <alignment vertical="top"/>
    </xf>
    <xf numFmtId="0" fontId="100" fillId="0" borderId="0" applyFont="1" applyFill="1"/>
    <xf numFmtId="0" fontId="101" fillId="0" borderId="0" applyFont="1" applyFill="1"/>
    <xf numFmtId="0" fontId="101" fillId="0" borderId="0" applyFont="1" applyFill="1" applyAlignment="1">
      <alignment vertical="top" wrapText="1"/>
    </xf>
    <xf numFmtId="0" fontId="96" fillId="0" borderId="0" applyFont="1" applyFill="1" applyAlignment="1">
      <alignment vertical="top" wrapText="1"/>
    </xf>
    <xf numFmtId="0" fontId="83" fillId="30" borderId="0" applyFont="1" applyFill="1" applyBorder="1" applyAlignment="1">
      <alignment horizontal="center"/>
    </xf>
    <xf numFmtId="166" fontId="83" fillId="30" borderId="0" applyNumberFormat="1" applyFont="1" applyFill="1" applyBorder="1" applyAlignment="1">
      <alignment horizontal="center"/>
    </xf>
    <xf numFmtId="0" fontId="83" fillId="30" borderId="0" applyFont="1" applyFill="1" applyBorder="1"/>
    <xf numFmtId="0" fontId="83" fillId="0" borderId="0" applyFont="1" applyFill="1" applyAlignment="1">
      <alignment horizontal="left"/>
    </xf>
    <xf numFmtId="0" fontId="27" fillId="30" borderId="0" applyFont="1" applyFill="1" applyBorder="1"/>
    <xf numFmtId="0" fontId="27" fillId="30" borderId="0" applyFont="1" applyFill="1" applyBorder="1" applyAlignment="1">
      <alignment horizontal="right"/>
    </xf>
    <xf numFmtId="0" fontId="27" fillId="30" borderId="0" applyFont="1" applyFill="1" applyBorder="1" applyAlignment="1">
      <alignment horizontal="centerContinuous"/>
    </xf>
    <xf numFmtId="0" fontId="27" fillId="0" borderId="0" applyFont="1" applyFill="1" applyAlignment="1">
      <alignment horizontal="right"/>
    </xf>
    <xf numFmtId="0" fontId="49" fillId="0" borderId="0" applyFont="1" applyFill="1" applyAlignment="1">
      <alignment vertical="center"/>
    </xf>
    <xf numFmtId="0" fontId="49" fillId="30" borderId="0" applyFont="1" applyFill="1" applyAlignment="1">
      <alignment vertical="center"/>
    </xf>
    <xf numFmtId="166" fontId="88" fillId="30" borderId="0" applyNumberFormat="1" applyFont="1" applyFill="1" applyBorder="1" applyAlignment="1">
      <alignment horizontal="center"/>
    </xf>
    <xf numFmtId="0" fontId="88" fillId="30" borderId="0" applyFont="1" applyFill="1" applyBorder="1" applyAlignment="1">
      <alignment horizontal="center"/>
    </xf>
    <xf numFmtId="166" fontId="88" fillId="33" borderId="0" applyNumberFormat="1" applyFont="1" applyFill="1" applyBorder="1" applyAlignment="1">
      <alignment horizontal="center"/>
    </xf>
    <xf numFmtId="0" fontId="88" fillId="33" borderId="0" applyFont="1" applyFill="1" applyBorder="1" applyAlignment="1">
      <alignment horizontal="center"/>
    </xf>
    <xf numFmtId="0" fontId="0" fillId="30" borderId="0" applyFont="1" applyFill="1" applyBorder="1" applyAlignment="1">
      <alignment horizontal="center"/>
    </xf>
    <xf numFmtId="4" fontId="88" fillId="30" borderId="0" applyNumberFormat="1" applyFont="1" applyFill="1" applyBorder="1" applyAlignment="1">
      <alignment horizontal="center"/>
    </xf>
    <xf numFmtId="167" fontId="88" fillId="30" borderId="0" applyNumberFormat="1" applyFont="1" applyFill="1" applyBorder="1" applyAlignment="1">
      <alignment horizontal="center"/>
    </xf>
    <xf numFmtId="4" fontId="88" fillId="33" borderId="0" applyNumberFormat="1" applyFont="1" applyFill="1" applyBorder="1" applyAlignment="1">
      <alignment horizontal="center"/>
    </xf>
    <xf numFmtId="167" fontId="88" fillId="33" borderId="0" applyNumberFormat="1" applyFont="1" applyFill="1" applyBorder="1" applyAlignment="1">
      <alignment horizontal="center"/>
    </xf>
    <xf numFmtId="166" fontId="88" fillId="30" borderId="0" applyNumberFormat="1" applyFont="1" applyFill="1" applyBorder="1" applyAlignment="1">
      <alignment horizontal="right"/>
    </xf>
    <xf numFmtId="166" fontId="88" fillId="33" borderId="0" applyNumberFormat="1" applyFont="1" applyFill="1" applyBorder="1" applyAlignment="1">
      <alignment horizontal="right"/>
    </xf>
    <xf numFmtId="166" fontId="88" fillId="30" borderId="0" applyNumberFormat="1" applyFont="1" applyFill="1" applyBorder="1" applyAlignment="1">
      <alignment horizontal="right"/>
    </xf>
    <xf numFmtId="4" fontId="88" fillId="30" borderId="0" applyNumberFormat="1" applyFont="1" applyFill="1" applyBorder="1" applyAlignment="1">
      <alignment horizontal="right"/>
    </xf>
    <xf numFmtId="167" fontId="0" fillId="30" borderId="0" applyNumberFormat="1" applyFont="1" applyFill="1" applyBorder="1"/>
    <xf numFmtId="4" fontId="88" fillId="33" borderId="0" applyNumberFormat="1" applyFont="1" applyFill="1" applyBorder="1" applyAlignment="1">
      <alignment horizontal="right"/>
    </xf>
    <xf numFmtId="167" fontId="0" fillId="33" borderId="0" applyNumberFormat="1" applyFont="1" applyFill="1" applyBorder="1"/>
    <xf numFmtId="165" fontId="88" fillId="30" borderId="0" applyNumberFormat="1" applyFont="1" applyFill="1" applyBorder="1" applyAlignment="1">
      <alignment horizontal="right"/>
    </xf>
    <xf numFmtId="44" fontId="88" fillId="30" borderId="0" applyNumberFormat="1" applyFont="1" applyFill="1" applyBorder="1" applyAlignment="1">
      <alignment horizontal="right"/>
    </xf>
    <xf numFmtId="166" fontId="0" fillId="30" borderId="0" applyNumberFormat="1" applyFont="1" applyFill="1" applyBorder="1"/>
    <xf numFmtId="164" fontId="88" fillId="30" borderId="0" applyNumberFormat="1" applyFont="1" applyFill="1"/>
    <xf numFmtId="0" fontId="0" fillId="30" borderId="0" applyFont="1" applyFill="1" applyAlignment="1">
      <alignment vertical="top"/>
    </xf>
    <xf numFmtId="0" fontId="0" fillId="35" borderId="0" applyFont="1" applyFill="1" applyAlignment="1">
      <alignment vertical="top"/>
    </xf>
    <xf numFmtId="0" fontId="0" fillId="0" borderId="0" applyFont="1" applyFill="1" applyAlignment="1">
      <alignment vertical="top"/>
    </xf>
    <xf numFmtId="0" fontId="83" fillId="30" borderId="0" applyFont="1" applyFill="1" applyAlignment="1">
      <alignment vertical="center"/>
    </xf>
    <xf numFmtId="0" fontId="83" fillId="35" borderId="0" applyFont="1" applyFill="1" applyAlignment="1">
      <alignment vertical="center"/>
    </xf>
    <xf numFmtId="0" fontId="83" fillId="0" borderId="0" applyFont="1" applyFill="1" applyAlignment="1">
      <alignment vertical="center"/>
    </xf>
    <xf numFmtId="0" fontId="0" fillId="0" borderId="0" applyFont="1" applyFill="1" applyAlignment="1">
      <alignment horizontal="center"/>
    </xf>
    <xf numFmtId="0" fontId="43" fillId="0" borderId="0" applyFont="1" applyFill="1" applyAlignment="1">
      <alignment horizontal="right"/>
    </xf>
    <xf numFmtId="0" fontId="88" fillId="30" borderId="0" applyFont="1" applyFill="1"/>
    <xf numFmtId="0" fontId="43" fillId="0" borderId="0" applyFont="1" applyFill="1" applyAlignment="1">
      <alignment horizontal="right"/>
    </xf>
    <xf numFmtId="0" fontId="43" fillId="0" borderId="0" applyFont="1" applyFill="1" applyAlignment="1">
      <alignment horizontal="right"/>
    </xf>
    <xf numFmtId="0" fontId="87" fillId="0" borderId="0" applyNumberFormat="1" applyFont="1" applyFill="1" applyBorder="1" applyAlignment="1">
      <alignment horizontal="left" wrapText="1"/>
    </xf>
    <xf numFmtId="0" fontId="5" fillId="0" borderId="0" applyFont="1" applyFill="1"/>
    <xf numFmtId="0" fontId="5" fillId="0" borderId="0" applyFont="1" applyFill="1"/>
    <xf numFmtId="0" fontId="84" fillId="36" borderId="0" applyNumberFormat="1" applyFont="1" applyFill="1" applyBorder="1" applyAlignment="1">
      <alignment horizontal="left" wrapText="1"/>
    </xf>
    <xf numFmtId="0" fontId="52" fillId="36" borderId="0" applyFont="1" applyFill="1" applyBorder="1" applyAlignment="1">
      <alignment horizontal="left" wrapText="1"/>
    </xf>
    <xf numFmtId="0" fontId="83" fillId="30" borderId="0" applyNumberFormat="1" applyFont="1" applyFill="1" applyAlignment="1">
      <alignment horizontal="left" wrapText="1"/>
    </xf>
    <xf numFmtId="0" fontId="39" fillId="30" borderId="0" applyFont="1" applyFill="1" applyAlignment="1">
      <alignment horizontal="center"/>
    </xf>
    <xf numFmtId="164" fontId="88" fillId="30" borderId="0" applyNumberFormat="1" applyFont="1" applyFill="1"/>
    <xf numFmtId="0" fontId="88" fillId="30" borderId="0" applyFont="1" applyFill="1"/>
    <xf numFmtId="0" fontId="88" fillId="30" borderId="0" applyFont="1" applyFill="1" applyAlignment="1">
      <alignment horizontal="left"/>
    </xf>
    <xf numFmtId="49" fontId="64" fillId="36" borderId="34" applyNumberFormat="1" applyFont="1" applyFill="1" applyBorder="1" applyAlignment="1">
      <alignment horizontal="center"/>
    </xf>
    <xf numFmtId="0" fontId="88" fillId="36" borderId="35" applyFont="1" applyFill="1" applyBorder="1"/>
    <xf numFmtId="0" fontId="88" fillId="36" borderId="36" applyFont="1" applyFill="1" applyBorder="1"/>
    <xf numFmtId="0" fontId="0" fillId="33" borderId="0" applyFont="1" applyFill="1" applyBorder="1" applyAlignment="1">
      <alignment horizontal="right" indent="2"/>
    </xf>
    <xf numFmtId="0" fontId="0" fillId="0" borderId="0" applyFont="1" applyFill="1" applyBorder="1" applyAlignment="1">
      <alignment horizontal="right" indent="2"/>
    </xf>
    <xf numFmtId="166" fontId="0" fillId="33" borderId="33" applyNumberFormat="1" applyFont="1" applyFill="1" applyBorder="1" applyAlignment="1">
      <alignment horizontal="right" indent="2"/>
    </xf>
    <xf numFmtId="166" fontId="0" fillId="33" borderId="31" applyNumberFormat="1" applyFont="1" applyFill="1" applyBorder="1" applyAlignment="1">
      <alignment horizontal="right" indent="2"/>
    </xf>
    <xf numFmtId="166" fontId="0" fillId="0" borderId="0" applyNumberFormat="1" applyFont="1" applyFill="1" applyBorder="1" applyAlignment="1">
      <alignment horizontal="right" indent="2"/>
    </xf>
    <xf numFmtId="166" fontId="0" fillId="0" borderId="29" applyNumberFormat="1" applyFont="1" applyFill="1" applyBorder="1" applyAlignment="1">
      <alignment horizontal="right" indent="2"/>
    </xf>
    <xf numFmtId="0" fontId="43" fillId="0" borderId="27" applyFont="1" applyFill="1" applyBorder="1" applyAlignment="1">
      <alignment horizontal="center" vertical="center" wrapText="1"/>
    </xf>
    <xf numFmtId="0" fontId="43" fillId="0" borderId="31" applyFont="1" applyFill="1" applyBorder="1" applyAlignment="1">
      <alignment horizontal="center" vertical="center" wrapText="1"/>
    </xf>
    <xf numFmtId="0" fontId="43" fillId="0" borderId="47" applyFont="1" applyFill="1" applyBorder="1" applyAlignment="1">
      <alignment horizontal="center" vertical="center" wrapText="1"/>
    </xf>
    <xf numFmtId="0" fontId="43" fillId="0" borderId="48" applyFont="1" applyFill="1" applyBorder="1" applyAlignment="1">
      <alignment horizontal="center" vertical="center" wrapText="1"/>
    </xf>
    <xf numFmtId="0" fontId="43" fillId="0" borderId="0" applyFont="1" applyFill="1" applyBorder="1" applyAlignment="1">
      <alignment horizontal="center"/>
    </xf>
    <xf numFmtId="0" fontId="43" fillId="0" borderId="49" applyFont="1" applyFill="1" applyBorder="1" applyAlignment="1">
      <alignment horizontal="center" wrapText="1"/>
    </xf>
    <xf numFmtId="0" fontId="43" fillId="0" borderId="51" applyFont="1" applyFill="1" applyBorder="1" applyAlignment="1">
      <alignment horizontal="center" wrapText="1"/>
    </xf>
    <xf numFmtId="0" fontId="0" fillId="33" borderId="28" applyFont="1" applyFill="1" applyBorder="1"/>
    <xf numFmtId="0" fontId="0" fillId="33" borderId="29" applyFont="1" applyFill="1" applyBorder="1"/>
    <xf numFmtId="0" fontId="43" fillId="0" borderId="50" applyFont="1" applyFill="1" applyBorder="1" applyAlignment="1">
      <alignment horizontal="center" wrapText="1"/>
    </xf>
    <xf numFmtId="0" fontId="0" fillId="0" borderId="28" applyFont="1" applyFill="1" applyBorder="1" applyAlignment="1">
      <alignment horizontal="right" indent="2"/>
    </xf>
    <xf numFmtId="0" fontId="48" fillId="36" borderId="26" applyFont="1" applyFill="1" applyBorder="1" applyAlignment="1">
      <alignment horizontal="center" vertical="center"/>
    </xf>
    <xf numFmtId="0" fontId="48" fillId="36" borderId="32" applyFont="1" applyFill="1" applyBorder="1" applyAlignment="1">
      <alignment horizontal="center" vertical="center"/>
    </xf>
    <xf numFmtId="0" fontId="48" fillId="36" borderId="27" applyFont="1" applyFill="1" applyBorder="1" applyAlignment="1">
      <alignment horizontal="center" vertical="center"/>
    </xf>
    <xf numFmtId="0" fontId="43" fillId="30" borderId="47" applyFont="1" applyFill="1" applyBorder="1" applyAlignment="1">
      <alignment horizontal="center" vertical="center" wrapText="1"/>
    </xf>
    <xf numFmtId="0" fontId="43" fillId="30" borderId="48" applyFont="1" applyFill="1" applyBorder="1" applyAlignment="1">
      <alignment horizontal="center" vertical="center" wrapText="1"/>
    </xf>
    <xf numFmtId="0" fontId="83" fillId="30" borderId="0" applyNumberFormat="1" applyFont="1" applyFill="1" applyAlignment="1">
      <alignment horizontal="left" wrapText="1"/>
    </xf>
    <xf numFmtId="0" fontId="0" fillId="33" borderId="32" applyFont="1" applyFill="1" applyBorder="1" applyAlignment="1">
      <alignment horizontal="right" indent="2"/>
    </xf>
    <xf numFmtId="166" fontId="0" fillId="33" borderId="0" applyNumberFormat="1" applyFont="1" applyFill="1" applyBorder="1" applyAlignment="1">
      <alignment horizontal="right" indent="2"/>
    </xf>
    <xf numFmtId="166" fontId="0" fillId="33" borderId="29" applyNumberFormat="1" applyFont="1" applyFill="1" applyBorder="1" applyAlignment="1">
      <alignment horizontal="right" indent="2"/>
    </xf>
    <xf numFmtId="166" fontId="0" fillId="33" borderId="32" applyNumberFormat="1" applyFont="1" applyFill="1" applyBorder="1" applyAlignment="1">
      <alignment horizontal="right" indent="2"/>
    </xf>
    <xf numFmtId="166" fontId="0" fillId="33" borderId="27" applyNumberFormat="1" applyFont="1" applyFill="1" applyBorder="1" applyAlignment="1">
      <alignment horizontal="right" indent="2"/>
    </xf>
    <xf numFmtId="0" fontId="0" fillId="33" borderId="33" applyFont="1" applyFill="1" applyBorder="1" applyAlignment="1">
      <alignment horizontal="right" indent="2"/>
    </xf>
    <xf numFmtId="0" fontId="0" fillId="33" borderId="30" applyFont="1" applyFill="1" applyBorder="1" applyAlignment="1">
      <alignment horizontal="right" indent="2"/>
    </xf>
    <xf numFmtId="0" fontId="0" fillId="33" borderId="26" applyFont="1" applyFill="1" applyBorder="1" applyAlignment="1">
      <alignment horizontal="right" indent="2"/>
    </xf>
    <xf numFmtId="0" fontId="0" fillId="33" borderId="28" applyFont="1" applyFill="1" applyBorder="1" applyAlignment="1">
      <alignment horizontal="right" indent="2"/>
    </xf>
    <xf numFmtId="0" fontId="0" fillId="0" borderId="51" applyFont="1" applyFill="1" applyBorder="1"/>
    <xf numFmtId="0" fontId="0" fillId="0" borderId="51" applyFont="1" applyFill="1" applyBorder="1" applyAlignment="1">
      <alignment horizontal="center" wrapText="1"/>
    </xf>
    <xf numFmtId="0" fontId="43" fillId="0" borderId="37" applyFont="1" applyFill="1" applyBorder="1" applyAlignment="1">
      <alignment horizontal="center" vertical="center" wrapText="1"/>
    </xf>
    <xf numFmtId="0" fontId="43" fillId="0" borderId="39" applyFont="1" applyFill="1" applyBorder="1" applyAlignment="1">
      <alignment horizontal="center" vertical="center" wrapText="1"/>
    </xf>
    <xf numFmtId="0" fontId="43" fillId="0" borderId="26" applyFont="1" applyFill="1" applyBorder="1" applyAlignment="1">
      <alignment horizontal="center" vertical="center" wrapText="1"/>
    </xf>
    <xf numFmtId="0" fontId="43" fillId="0" borderId="30" applyFont="1" applyFill="1" applyBorder="1" applyAlignment="1">
      <alignment horizontal="center" vertical="center" wrapText="1"/>
    </xf>
    <xf numFmtId="0" fontId="0" fillId="33" borderId="26" applyFont="1" applyFill="1" applyBorder="1"/>
    <xf numFmtId="0" fontId="0" fillId="33" borderId="27" applyFont="1" applyFill="1" applyBorder="1"/>
    <xf numFmtId="0" fontId="0" fillId="33" borderId="30" applyFont="1" applyFill="1" applyBorder="1"/>
    <xf numFmtId="0" fontId="0" fillId="33" borderId="31" applyFont="1" applyFill="1" applyBorder="1"/>
    <xf numFmtId="0" fontId="0" fillId="0" borderId="28" applyFont="1" applyFill="1" applyBorder="1"/>
    <xf numFmtId="0" fontId="0" fillId="0" borderId="29" applyFont="1" applyFill="1" applyBorder="1"/>
    <xf numFmtId="0" fontId="0" fillId="0" borderId="28" applyFont="1" applyFill="1" applyBorder="1"/>
    <xf numFmtId="0" fontId="0" fillId="0" borderId="29" applyFont="1" applyFill="1" applyBorder="1"/>
    <xf numFmtId="0" fontId="88" fillId="33" borderId="30" applyFont="1" applyFill="1" applyBorder="1"/>
    <xf numFmtId="0" fontId="88" fillId="33" borderId="31" applyFont="1" applyFill="1" applyBorder="1"/>
    <xf numFmtId="0" fontId="45" fillId="0" borderId="0" applyFont="1" applyFill="1" applyBorder="1" applyAlignment="1">
      <alignment vertical="center"/>
    </xf>
    <xf numFmtId="0" fontId="0" fillId="0" borderId="26" applyFont="1" applyFill="1" applyBorder="1"/>
    <xf numFmtId="0" fontId="0" fillId="0" borderId="27" applyFont="1" applyFill="1" applyBorder="1"/>
    <xf numFmtId="0" fontId="0" fillId="0" borderId="26" applyFont="1" applyFill="1" applyBorder="1"/>
    <xf numFmtId="0" fontId="0" fillId="0" borderId="27" applyFont="1" applyFill="1" applyBorder="1"/>
    <xf numFmtId="0" fontId="88" fillId="30" borderId="0" applyFont="1" applyFill="1" applyAlignment="1">
      <alignment vertical="center"/>
    </xf>
    <xf numFmtId="164" fontId="88" fillId="30" borderId="0" applyNumberFormat="1" applyFont="1" applyFill="1" applyAlignment="1">
      <alignment vertical="center"/>
    </xf>
    <xf numFmtId="0" fontId="88" fillId="0" borderId="28" applyFont="1" applyFill="1" applyBorder="1"/>
    <xf numFmtId="0" fontId="88" fillId="0" borderId="29" applyFont="1" applyFill="1" applyBorder="1"/>
    <xf numFmtId="0" fontId="88" fillId="33" borderId="28" applyFont="1" applyFill="1" applyBorder="1"/>
    <xf numFmtId="0" fontId="88" fillId="33" borderId="29" applyFont="1" applyFill="1" applyBorder="1"/>
    <xf numFmtId="0" fontId="48" fillId="36" borderId="0" applyFont="1" applyFill="1" applyBorder="1" applyAlignment="1">
      <alignment horizontal="center" vertical="center"/>
    </xf>
    <xf numFmtId="0" fontId="48" fillId="36" borderId="52" applyFont="1" applyFill="1" applyBorder="1" applyAlignment="1">
      <alignment horizontal="center" vertical="center"/>
    </xf>
    <xf numFmtId="0" fontId="88" fillId="0" borderId="26" applyFont="1" applyFill="1" applyBorder="1"/>
    <xf numFmtId="0" fontId="88" fillId="0" borderId="27" applyFont="1" applyFill="1" applyBorder="1"/>
    <xf numFmtId="0" fontId="48" fillId="36" borderId="35" applyFont="1" applyFill="1" applyBorder="1" applyAlignment="1">
      <alignment horizontal="center" vertical="center"/>
    </xf>
    <xf numFmtId="0" fontId="48" fillId="36" borderId="36" applyFont="1" applyFill="1" applyBorder="1" applyAlignment="1">
      <alignment horizontal="center" vertical="center"/>
    </xf>
    <xf numFmtId="0" fontId="50" fillId="0" borderId="0" applyFont="1" applyFill="1" applyBorder="1" applyAlignment="1">
      <alignment horizontal="center"/>
    </xf>
    <xf numFmtId="0" fontId="43" fillId="30" borderId="27" applyFont="1" applyFill="1" applyBorder="1" applyAlignment="1">
      <alignment horizontal="center" vertical="center" wrapText="1"/>
    </xf>
    <xf numFmtId="0" fontId="43" fillId="30" borderId="31" applyFont="1" applyFill="1" applyBorder="1" applyAlignment="1">
      <alignment horizontal="center" vertical="center" wrapText="1"/>
    </xf>
    <xf numFmtId="0" fontId="43" fillId="0" borderId="0" applyFont="1" applyFill="1" applyAlignment="1">
      <alignment horizontal="right"/>
    </xf>
    <xf numFmtId="0" fontId="0" fillId="0" borderId="0" applyFont="1" applyFill="1" applyAlignment="1">
      <alignment horizontal="right"/>
    </xf>
    <xf numFmtId="0" fontId="41" fillId="0" borderId="26" applyFont="1" applyFill="1" applyBorder="1" applyAlignment="1">
      <alignment horizontal="center" vertical="center" wrapText="1"/>
    </xf>
    <xf numFmtId="0" fontId="41" fillId="0" borderId="32" applyFont="1" applyFill="1" applyBorder="1" applyAlignment="1">
      <alignment horizontal="center" vertical="center" wrapText="1"/>
    </xf>
    <xf numFmtId="0" fontId="41" fillId="0" borderId="27" applyFont="1" applyFill="1" applyBorder="1" applyAlignment="1">
      <alignment horizontal="center" vertical="center" wrapText="1"/>
    </xf>
    <xf numFmtId="0" fontId="25" fillId="36" borderId="37" applyFont="1" applyFill="1" applyBorder="1" applyAlignment="1">
      <alignment horizontal="center" vertical="center"/>
    </xf>
    <xf numFmtId="0" fontId="0" fillId="36" borderId="39" applyFont="1" applyFill="1" applyBorder="1" applyAlignment="1">
      <alignment horizontal="center" vertical="center"/>
    </xf>
    <xf numFmtId="0" fontId="41" fillId="0" borderId="26" applyFont="1" applyFill="1" applyBorder="1" applyAlignment="1">
      <alignment horizontal="center" vertical="center"/>
    </xf>
    <xf numFmtId="0" fontId="41" fillId="0" borderId="32" applyFont="1" applyFill="1" applyBorder="1" applyAlignment="1">
      <alignment horizontal="center" vertical="center"/>
    </xf>
    <xf numFmtId="0" fontId="41" fillId="0" borderId="27" applyFont="1" applyFill="1" applyBorder="1" applyAlignment="1">
      <alignment horizontal="center" vertical="center"/>
    </xf>
    <xf numFmtId="0" fontId="88" fillId="0" borderId="32" applyFont="1" applyFill="1" applyBorder="1" applyAlignment="1">
      <alignment horizontal="center" vertical="center"/>
    </xf>
    <xf numFmtId="0" fontId="88" fillId="0" borderId="27" applyFont="1" applyFill="1" applyBorder="1" applyAlignment="1">
      <alignment horizontal="center" vertical="center"/>
    </xf>
    <xf numFmtId="164" fontId="88" fillId="30" borderId="0" applyNumberFormat="1" applyFont="1" applyFill="1"/>
    <xf numFmtId="164" fontId="50" fillId="30" borderId="0" applyNumberFormat="1" applyFont="1" applyFill="1" applyAlignment="1">
      <alignment horizontal="right"/>
    </xf>
    <xf numFmtId="0" fontId="44" fillId="0" borderId="0" applyFont="1" applyFill="1" applyBorder="1" applyAlignment="1">
      <alignment horizontal="center"/>
    </xf>
    <xf numFmtId="0" fontId="87" fillId="0" borderId="0" applyNumberFormat="1" applyFont="1" applyFill="1" applyBorder="1" applyAlignment="1">
      <alignment horizontal="left" wrapText="1"/>
    </xf>
    <xf numFmtId="0" fontId="88" fillId="0" borderId="0" applyFont="1" applyFill="1"/>
    <xf numFmtId="0" fontId="41" fillId="0" borderId="28" applyFont="1" applyFill="1" applyBorder="1" applyAlignment="1">
      <alignment horizontal="center" vertical="center" wrapText="1"/>
    </xf>
    <xf numFmtId="0" fontId="41" fillId="0" borderId="0" applyFont="1" applyFill="1" applyBorder="1" applyAlignment="1">
      <alignment horizontal="center" vertical="center" wrapText="1"/>
    </xf>
    <xf numFmtId="0" fontId="41" fillId="0" borderId="29" applyFont="1" applyFill="1" applyBorder="1" applyAlignment="1">
      <alignment horizontal="center" vertical="center" wrapText="1"/>
    </xf>
    <xf numFmtId="0" fontId="41" fillId="0" borderId="28" applyFont="1" applyFill="1" applyBorder="1" applyAlignment="1">
      <alignment horizontal="center" vertical="center"/>
    </xf>
    <xf numFmtId="0" fontId="41" fillId="0" borderId="0" applyFont="1" applyFill="1" applyBorder="1" applyAlignment="1">
      <alignment horizontal="center" vertical="center"/>
    </xf>
    <xf numFmtId="0" fontId="41" fillId="0" borderId="29" applyFont="1" applyFill="1" applyBorder="1" applyAlignment="1">
      <alignment horizontal="center" vertical="center"/>
    </xf>
    <xf numFmtId="0" fontId="88" fillId="0" borderId="0" applyFont="1" applyFill="1" applyBorder="1" applyAlignment="1">
      <alignment horizontal="center" vertical="center"/>
    </xf>
    <xf numFmtId="0" fontId="88" fillId="0" borderId="29" applyFont="1" applyFill="1" applyBorder="1" applyAlignment="1">
      <alignment horizontal="center" vertical="center"/>
    </xf>
    <xf numFmtId="0" fontId="42" fillId="36" borderId="34" applyFont="1" applyFill="1" applyBorder="1" applyAlignment="1">
      <alignment horizontal="center"/>
    </xf>
    <xf numFmtId="0" fontId="42" fillId="36" borderId="35" applyFont="1" applyFill="1" applyBorder="1" applyAlignment="1">
      <alignment horizontal="center"/>
    </xf>
    <xf numFmtId="0" fontId="42" fillId="36" borderId="36" applyFont="1" applyFill="1" applyBorder="1" applyAlignment="1">
      <alignment horizontal="center"/>
    </xf>
    <xf numFmtId="0" fontId="83" fillId="0" borderId="0" applyNumberFormat="1" applyFont="1" applyFill="1" applyAlignment="1">
      <alignment horizontal="left" wrapText="1"/>
    </xf>
    <xf numFmtId="0" fontId="43" fillId="30" borderId="49" applyFont="1" applyFill="1" applyBorder="1" applyAlignment="1">
      <alignment horizontal="center"/>
    </xf>
    <xf numFmtId="0" fontId="43" fillId="30" borderId="51" applyFont="1" applyFill="1" applyBorder="1" applyAlignment="1">
      <alignment horizontal="center"/>
    </xf>
    <xf numFmtId="0" fontId="43" fillId="30" borderId="0" applyFont="1" applyFill="1" applyAlignment="1">
      <alignment horizontal="right"/>
    </xf>
    <xf numFmtId="0" fontId="48" fillId="36" borderId="26" applyFont="1" applyFill="1" applyBorder="1"/>
    <xf numFmtId="0" fontId="48" fillId="36" borderId="27" applyFont="1" applyFill="1" applyBorder="1"/>
    <xf numFmtId="0" fontId="48" fillId="36" borderId="34" applyFont="1" applyFill="1" applyBorder="1" applyAlignment="1">
      <alignment horizontal="center"/>
    </xf>
    <xf numFmtId="0" fontId="48" fillId="36" borderId="35" applyFont="1" applyFill="1" applyBorder="1" applyAlignment="1">
      <alignment horizontal="center"/>
    </xf>
    <xf numFmtId="0" fontId="48" fillId="36" borderId="36" applyFont="1" applyFill="1" applyBorder="1" applyAlignment="1">
      <alignment horizontal="center"/>
    </xf>
    <xf numFmtId="0" fontId="43" fillId="30" borderId="34" applyFont="1" applyFill="1" applyBorder="1" applyAlignment="1">
      <alignment horizontal="center"/>
    </xf>
    <xf numFmtId="0" fontId="43" fillId="30" borderId="36" applyFont="1" applyFill="1" applyBorder="1" applyAlignment="1">
      <alignment horizontal="center"/>
    </xf>
    <xf numFmtId="0" fontId="83" fillId="0" borderId="0" applyNumberFormat="1" applyFont="1" applyFill="1" applyBorder="1" applyAlignment="1">
      <alignment horizontal="left" wrapText="1"/>
    </xf>
    <xf numFmtId="0" fontId="25" fillId="36" borderId="39" applyFont="1" applyFill="1" applyBorder="1" applyAlignment="1">
      <alignment horizontal="center" vertical="center"/>
    </xf>
    <xf numFmtId="0" fontId="43" fillId="0" borderId="0" applyFont="1" applyFill="1" applyAlignment="1">
      <alignment horizontal="right"/>
    </xf>
    <xf numFmtId="164" fontId="50" fillId="30" borderId="0" applyNumberFormat="1" applyFont="1" applyFill="1" applyAlignment="1">
      <alignment horizontal="right"/>
    </xf>
    <xf numFmtId="0" fontId="0" fillId="0" borderId="34" applyFont="1" applyFill="1" applyBorder="1" applyAlignment="1">
      <alignment horizontal="center"/>
    </xf>
    <xf numFmtId="0" fontId="0" fillId="0" borderId="36" applyFont="1" applyFill="1" applyBorder="1" applyAlignment="1">
      <alignment horizontal="center"/>
    </xf>
    <xf numFmtId="0" fontId="0" fillId="34" borderId="34" applyFont="1" applyFill="1" applyBorder="1" applyAlignment="1">
      <alignment horizontal="center"/>
    </xf>
    <xf numFmtId="0" fontId="0" fillId="34" borderId="36" applyFont="1" applyFill="1" applyBorder="1" applyAlignment="1">
      <alignment horizontal="center"/>
    </xf>
    <xf numFmtId="0" fontId="39" fillId="30" borderId="0" applyFont="1" applyFill="1" applyAlignment="1">
      <alignment horizontal="center"/>
    </xf>
    <xf numFmtId="0" fontId="0" fillId="0" borderId="0" applyFont="1" applyFill="1"/>
    <xf numFmtId="49" fontId="51" fillId="36" borderId="34" applyNumberFormat="1" applyFont="1" applyFill="1" applyBorder="1" applyAlignment="1">
      <alignment horizontal="center" vertical="center"/>
    </xf>
    <xf numFmtId="49" fontId="0" fillId="36" borderId="35" applyNumberFormat="1" applyFont="1" applyFill="1" applyBorder="1" applyAlignment="1">
      <alignment horizontal="center" vertical="center"/>
    </xf>
    <xf numFmtId="49" fontId="0" fillId="36" borderId="36" applyNumberFormat="1" applyFont="1" applyFill="1" applyBorder="1" applyAlignment="1">
      <alignment horizontal="center" vertical="center"/>
    </xf>
    <xf numFmtId="0" fontId="51" fillId="36" borderId="34" applyFont="1" applyFill="1" applyBorder="1" applyAlignment="1">
      <alignment horizontal="center" vertical="center"/>
    </xf>
    <xf numFmtId="0" fontId="0" fillId="36" borderId="35" applyFont="1" applyFill="1" applyBorder="1" applyAlignment="1">
      <alignment horizontal="center" vertical="center"/>
    </xf>
    <xf numFmtId="0" fontId="0" fillId="36" borderId="33" applyFont="1" applyFill="1" applyBorder="1" applyAlignment="1">
      <alignment horizontal="center" vertical="center"/>
    </xf>
    <xf numFmtId="0" fontId="0" fillId="36" borderId="31" applyFont="1" applyFill="1" applyBorder="1" applyAlignment="1">
      <alignment horizontal="center" vertical="center"/>
    </xf>
    <xf numFmtId="0" fontId="88" fillId="30" borderId="0" applyFont="1" applyFill="1"/>
    <xf numFmtId="1" fontId="83" fillId="0" borderId="0" applyNumberFormat="1" applyFont="1" applyFill="1" applyAlignment="1">
      <alignment horizontal="left" wrapText="1"/>
    </xf>
    <xf numFmtId="166" fontId="52" fillId="36" borderId="34" applyNumberFormat="1" applyFont="1" applyFill="1" applyBorder="1" applyAlignment="1">
      <alignment horizontal="center"/>
    </xf>
    <xf numFmtId="166" fontId="52" fillId="36" borderId="35" applyNumberFormat="1" applyFont="1" applyFill="1" applyBorder="1" applyAlignment="1">
      <alignment horizontal="center"/>
    </xf>
    <xf numFmtId="166" fontId="52" fillId="36" borderId="36" applyNumberFormat="1" applyFont="1" applyFill="1" applyBorder="1" applyAlignment="1">
      <alignment horizontal="center"/>
    </xf>
    <xf numFmtId="0" fontId="20" fillId="0" borderId="34" applyFont="1" applyFill="1" applyBorder="1" applyAlignment="1">
      <alignment horizontal="center"/>
    </xf>
    <xf numFmtId="0" fontId="20" fillId="0" borderId="35" applyFont="1" applyFill="1" applyBorder="1" applyAlignment="1">
      <alignment horizontal="center"/>
    </xf>
    <xf numFmtId="0" fontId="20" fillId="0" borderId="36" applyFont="1" applyFill="1" applyBorder="1" applyAlignment="1">
      <alignment horizontal="center"/>
    </xf>
    <xf numFmtId="0" fontId="51" fillId="36" borderId="34" applyFont="1" applyFill="1" applyBorder="1"/>
    <xf numFmtId="0" fontId="51" fillId="36" borderId="35" applyFont="1" applyFill="1" applyBorder="1"/>
    <xf numFmtId="0" fontId="51" fillId="36" borderId="36" applyFont="1" applyFill="1" applyBorder="1"/>
    <xf numFmtId="0" fontId="43" fillId="0" borderId="34" applyFont="1" applyFill="1" applyBorder="1" applyAlignment="1">
      <alignment horizontal="center" vertical="center" wrapText="1"/>
    </xf>
    <xf numFmtId="0" fontId="88" fillId="0" borderId="36" applyFont="1" applyFill="1" applyBorder="1" applyAlignment="1">
      <alignment horizontal="center" vertical="center" wrapText="1"/>
    </xf>
    <xf numFmtId="0" fontId="51" fillId="36" borderId="34" applyFont="1" applyFill="1" applyBorder="1" applyAlignment="1">
      <alignment horizontal="left"/>
    </xf>
    <xf numFmtId="0" fontId="51" fillId="36" borderId="35" applyFont="1" applyFill="1" applyBorder="1" applyAlignment="1">
      <alignment horizontal="left"/>
    </xf>
    <xf numFmtId="0" fontId="51" fillId="36" borderId="36" applyFont="1" applyFill="1" applyBorder="1" applyAlignment="1">
      <alignment horizontal="left"/>
    </xf>
    <xf numFmtId="164" fontId="88" fillId="30" borderId="0" applyNumberFormat="1" applyFont="1" applyFill="1" applyAlignment="1">
      <alignment horizontal="right"/>
    </xf>
    <xf numFmtId="166" fontId="52" fillId="36" borderId="26" applyNumberFormat="1" applyFont="1" applyFill="1" applyBorder="1" applyAlignment="1">
      <alignment horizontal="center"/>
    </xf>
    <xf numFmtId="166" fontId="52" fillId="36" borderId="32" applyNumberFormat="1" applyFont="1" applyFill="1" applyBorder="1" applyAlignment="1">
      <alignment horizontal="center"/>
    </xf>
    <xf numFmtId="166" fontId="52" fillId="36" borderId="27" applyNumberFormat="1" applyFont="1" applyFill="1" applyBorder="1" applyAlignment="1">
      <alignment horizontal="center"/>
    </xf>
    <xf numFmtId="0" fontId="51" fillId="36" borderId="26" applyFont="1" applyFill="1" applyBorder="1" applyAlignment="1">
      <alignment horizontal="left"/>
    </xf>
    <xf numFmtId="0" fontId="51" fillId="36" borderId="32" applyFont="1" applyFill="1" applyBorder="1" applyAlignment="1">
      <alignment horizontal="left"/>
    </xf>
    <xf numFmtId="0" fontId="51" fillId="36" borderId="27" applyFont="1" applyFill="1" applyBorder="1" applyAlignment="1">
      <alignment horizontal="left"/>
    </xf>
    <xf numFmtId="0" fontId="51" fillId="36" borderId="26" applyFont="1" applyFill="1" applyBorder="1"/>
    <xf numFmtId="0" fontId="51" fillId="36" borderId="32" applyFont="1" applyFill="1" applyBorder="1"/>
    <xf numFmtId="0" fontId="51" fillId="36" borderId="27" applyFont="1" applyFill="1" applyBorder="1"/>
    <xf numFmtId="0" fontId="83" fillId="0" borderId="0" applyNumberFormat="1" applyFont="1" applyFill="1" applyAlignment="1">
      <alignment horizontal="left" wrapText="1"/>
    </xf>
    <xf numFmtId="0" fontId="88" fillId="0" borderId="0" applyFont="1" applyFill="1" applyAlignment="1">
      <alignment horizontal="right"/>
    </xf>
    <xf numFmtId="49" fontId="42" fillId="36" borderId="34" applyNumberFormat="1" applyFont="1" applyFill="1" applyBorder="1" applyAlignment="1">
      <alignment horizontal="center"/>
    </xf>
    <xf numFmtId="49" fontId="42" fillId="36" borderId="35" applyNumberFormat="1" applyFont="1" applyFill="1" applyBorder="1" applyAlignment="1">
      <alignment horizontal="center"/>
    </xf>
    <xf numFmtId="49" fontId="42" fillId="36" borderId="36" applyNumberFormat="1" applyFont="1" applyFill="1" applyBorder="1" applyAlignment="1">
      <alignment horizontal="center"/>
    </xf>
    <xf numFmtId="0" fontId="43" fillId="0" borderId="0" applyFont="1" applyFill="1" applyBorder="1" applyAlignment="1">
      <alignment horizontal="center" vertical="center" wrapText="1"/>
    </xf>
    <xf numFmtId="0" fontId="88" fillId="0" borderId="19" applyFont="1" applyFill="1" applyBorder="1" applyAlignment="1">
      <alignment horizontal="center" vertical="center" wrapText="1"/>
    </xf>
    <xf numFmtId="0" fontId="5" fillId="33" borderId="26" applyFont="1" applyFill="1" applyBorder="1"/>
    <xf numFmtId="0" fontId="5" fillId="33" borderId="27" applyFont="1" applyFill="1" applyBorder="1"/>
    <xf numFmtId="0" fontId="51" fillId="36" borderId="34" applyFont="1" applyFill="1" applyBorder="1" applyAlignment="1">
      <alignment horizontal="left"/>
    </xf>
    <xf numFmtId="0" fontId="51" fillId="36" borderId="35" applyFont="1" applyFill="1" applyBorder="1" applyAlignment="1">
      <alignment horizontal="left"/>
    </xf>
    <xf numFmtId="0" fontId="51" fillId="36" borderId="36" applyFont="1" applyFill="1" applyBorder="1" applyAlignment="1">
      <alignment horizontal="left"/>
    </xf>
    <xf numFmtId="0" fontId="5" fillId="0" borderId="28" applyFont="1" applyFill="1" applyBorder="1"/>
    <xf numFmtId="0" fontId="5" fillId="0" borderId="29" applyFont="1" applyFill="1" applyBorder="1"/>
    <xf numFmtId="0" fontId="5" fillId="0" borderId="34" applyFont="1" applyFill="1" applyBorder="1"/>
    <xf numFmtId="0" fontId="5" fillId="0" borderId="36" applyFont="1" applyFill="1" applyBorder="1"/>
    <xf numFmtId="0" fontId="5" fillId="33" borderId="28" applyFont="1" applyFill="1" applyBorder="1"/>
    <xf numFmtId="0" fontId="5" fillId="33" borderId="29" applyFont="1" applyFill="1" applyBorder="1"/>
    <xf numFmtId="0" fontId="5" fillId="33" borderId="30" applyFont="1" applyFill="1" applyBorder="1"/>
    <xf numFmtId="0" fontId="5" fillId="33" borderId="31" applyFont="1" applyFill="1" applyBorder="1"/>
    <xf numFmtId="0" fontId="5" fillId="0" borderId="26" applyFont="1" applyFill="1" applyBorder="1"/>
    <xf numFmtId="0" fontId="5" fillId="0" borderId="27" applyFont="1" applyFill="1" applyBorder="1"/>
    <xf numFmtId="0" fontId="51" fillId="36" borderId="26" applyFont="1" applyFill="1" applyBorder="1" applyAlignment="1">
      <alignment horizontal="left"/>
    </xf>
    <xf numFmtId="0" fontId="51" fillId="36" borderId="32" applyFont="1" applyFill="1" applyBorder="1" applyAlignment="1">
      <alignment horizontal="left"/>
    </xf>
    <xf numFmtId="0" fontId="51" fillId="36" borderId="27" applyFont="1" applyFill="1" applyBorder="1" applyAlignment="1">
      <alignment horizontal="left"/>
    </xf>
    <xf numFmtId="0" fontId="5" fillId="0" borderId="30" applyFont="1" applyFill="1" applyBorder="1"/>
    <xf numFmtId="0" fontId="5" fillId="0" borderId="31" applyFont="1" applyFill="1" applyBorder="1"/>
    <xf numFmtId="166" fontId="52" fillId="36" borderId="34" applyNumberFormat="1" applyFont="1" applyFill="1" applyBorder="1" applyAlignment="1">
      <alignment horizontal="center"/>
    </xf>
    <xf numFmtId="166" fontId="52" fillId="36" borderId="35" applyNumberFormat="1" applyFont="1" applyFill="1" applyBorder="1" applyAlignment="1">
      <alignment horizontal="center"/>
    </xf>
    <xf numFmtId="166" fontId="52" fillId="36" borderId="36" applyNumberFormat="1" applyFont="1" applyFill="1" applyBorder="1" applyAlignment="1">
      <alignment horizontal="center"/>
    </xf>
    <xf numFmtId="166" fontId="52" fillId="36" borderId="26" applyNumberFormat="1" applyFont="1" applyFill="1" applyBorder="1" applyAlignment="1">
      <alignment horizontal="center"/>
    </xf>
    <xf numFmtId="166" fontId="52" fillId="36" borderId="32" applyNumberFormat="1" applyFont="1" applyFill="1" applyBorder="1" applyAlignment="1">
      <alignment horizontal="center"/>
    </xf>
    <xf numFmtId="166" fontId="52" fillId="36" borderId="27" applyNumberFormat="1" applyFont="1" applyFill="1" applyBorder="1" applyAlignment="1">
      <alignment horizontal="center"/>
    </xf>
    <xf numFmtId="0" fontId="20" fillId="0" borderId="25" applyFont="1" applyFill="1" applyBorder="1" applyAlignment="1">
      <alignment horizontal="center"/>
    </xf>
    <xf numFmtId="0" fontId="20" fillId="0" borderId="53" applyFont="1" applyFill="1" applyBorder="1" applyAlignment="1">
      <alignment horizontal="center"/>
    </xf>
    <xf numFmtId="0" fontId="0" fillId="0" borderId="0" applyFont="1" applyFill="1"/>
    <xf numFmtId="0" fontId="0" fillId="0" borderId="0" applyFont="1" applyFill="1" applyBorder="1" applyAlignment="1">
      <alignment horizontal="left" vertical="center"/>
    </xf>
    <xf numFmtId="170" fontId="0" fillId="0" borderId="0" applyNumberFormat="1" applyFont="1" applyFill="1" applyBorder="1" applyAlignment="1">
      <alignment horizontal="left" vertical="center"/>
    </xf>
    <xf numFmtId="0" fontId="0" fillId="0" borderId="0" applyFont="1" applyFill="1" applyAlignment="1">
      <alignment horizontal="center"/>
    </xf>
    <xf numFmtId="0" fontId="43" fillId="0" borderId="0" applyFont="1" applyFill="1" applyBorder="1"/>
    <xf numFmtId="0" fontId="82" fillId="0" borderId="0" applyFont="1" applyFill="1" applyBorder="1" applyAlignment="1">
      <alignment horizontal="center"/>
    </xf>
    <xf numFmtId="0" fontId="82" fillId="33" borderId="33" applyFont="1" applyFill="1" applyBorder="1" applyAlignment="1">
      <alignment horizontal="center"/>
    </xf>
    <xf numFmtId="0" fontId="82" fillId="33" borderId="31" applyFont="1" applyFill="1" applyBorder="1" applyAlignment="1">
      <alignment horizontal="center"/>
    </xf>
    <xf numFmtId="0" fontId="82" fillId="33" borderId="30" applyFont="1" applyFill="1" applyBorder="1" applyAlignment="1">
      <alignment horizontal="center"/>
    </xf>
    <xf numFmtId="0" fontId="82" fillId="33" borderId="0" applyFont="1" applyFill="1" applyBorder="1" applyAlignment="1">
      <alignment horizontal="center"/>
    </xf>
    <xf numFmtId="0" fontId="82" fillId="33" borderId="28" applyFont="1" applyFill="1" applyBorder="1" applyAlignment="1">
      <alignment horizontal="center"/>
    </xf>
    <xf numFmtId="0" fontId="82" fillId="0" borderId="29" applyFont="1" applyFill="1" applyBorder="1" applyAlignment="1">
      <alignment horizontal="center"/>
    </xf>
    <xf numFmtId="0" fontId="29" fillId="0" borderId="0" applyFont="1" applyFill="1" applyBorder="1" applyAlignment="1">
      <alignment horizontal="center"/>
    </xf>
    <xf numFmtId="0" fontId="82" fillId="33" borderId="29" applyFont="1" applyFill="1" applyBorder="1" applyAlignment="1">
      <alignment horizontal="center"/>
    </xf>
    <xf numFmtId="0" fontId="82" fillId="0" borderId="32" applyFont="1" applyFill="1" applyBorder="1" applyAlignment="1">
      <alignment horizontal="center"/>
    </xf>
    <xf numFmtId="0" fontId="82" fillId="0" borderId="26" applyFont="1" applyFill="1" applyBorder="1" applyAlignment="1">
      <alignment horizontal="center"/>
    </xf>
    <xf numFmtId="0" fontId="39" fillId="0" borderId="0" applyFont="1" applyFill="1" applyAlignment="1">
      <alignment horizontal="center"/>
    </xf>
    <xf numFmtId="0" fontId="82" fillId="0" borderId="27" applyFont="1" applyFill="1" applyBorder="1" applyAlignment="1">
      <alignment horizontal="center"/>
    </xf>
    <xf numFmtId="0" fontId="82" fillId="0" borderId="28" applyFont="1" applyFill="1" applyBorder="1" applyAlignment="1">
      <alignment horizontal="center"/>
    </xf>
    <xf numFmtId="0" fontId="82" fillId="0" borderId="0" applyNumberFormat="1" applyFont="1" applyFill="1" applyAlignment="1">
      <alignment horizontal="left" wrapText="1"/>
    </xf>
    <xf numFmtId="0" fontId="82" fillId="0" borderId="0" applyNumberFormat="1" applyFont="1" applyFill="1" applyAlignment="1">
      <alignment horizontal="left" wrapText="1"/>
    </xf>
    <xf numFmtId="0" fontId="82" fillId="33" borderId="0" applyFont="1" applyFill="1" applyBorder="1" applyAlignment="1">
      <alignment horizontal="center"/>
    </xf>
    <xf numFmtId="0" fontId="82" fillId="33" borderId="29" applyFont="1" applyFill="1" applyBorder="1" applyAlignment="1">
      <alignment horizontal="center"/>
    </xf>
    <xf numFmtId="0" fontId="82" fillId="0" borderId="0" applyFont="1" applyFill="1" applyBorder="1" applyAlignment="1">
      <alignment horizontal="center"/>
    </xf>
    <xf numFmtId="0" fontId="82" fillId="0" borderId="29" applyFont="1" applyFill="1" applyBorder="1" applyAlignment="1">
      <alignment horizontal="center"/>
    </xf>
    <xf numFmtId="0" fontId="82" fillId="0" borderId="28" applyFont="1" applyFill="1" applyBorder="1" applyAlignment="1">
      <alignment horizontal="center"/>
    </xf>
    <xf numFmtId="0" fontId="82" fillId="0" borderId="32" applyFont="1" applyFill="1" applyBorder="1" applyAlignment="1">
      <alignment horizontal="center"/>
    </xf>
    <xf numFmtId="0" fontId="82" fillId="0" borderId="27" applyFont="1" applyFill="1" applyBorder="1" applyAlignment="1">
      <alignment horizontal="center"/>
    </xf>
    <xf numFmtId="0" fontId="39" fillId="0" borderId="0" applyFont="1" applyFill="1" applyAlignment="1">
      <alignment horizontal="center"/>
    </xf>
    <xf numFmtId="0" fontId="29" fillId="0" borderId="0" applyFont="1" applyFill="1" applyBorder="1" applyAlignment="1">
      <alignment horizontal="center"/>
    </xf>
    <xf numFmtId="0" fontId="82" fillId="33" borderId="28" applyFont="1" applyFill="1" applyBorder="1" applyAlignment="1">
      <alignment horizontal="center"/>
    </xf>
    <xf numFmtId="0" fontId="82" fillId="0" borderId="26" applyFont="1" applyFill="1" applyBorder="1" applyAlignment="1">
      <alignment horizontal="center"/>
    </xf>
    <xf numFmtId="0" fontId="82" fillId="33" borderId="30" applyFont="1" applyFill="1" applyBorder="1" applyAlignment="1">
      <alignment horizontal="center"/>
    </xf>
    <xf numFmtId="0" fontId="82" fillId="33" borderId="33" applyFont="1" applyFill="1" applyBorder="1" applyAlignment="1">
      <alignment horizontal="center"/>
    </xf>
    <xf numFmtId="0" fontId="82" fillId="33" borderId="31" applyFont="1" applyFill="1" applyBorder="1" applyAlignment="1">
      <alignment horizontal="center"/>
    </xf>
    <xf numFmtId="164" fontId="0" fillId="30" borderId="0" applyNumberFormat="1" applyFont="1" applyFill="1"/>
    <xf numFmtId="0" fontId="0" fillId="30" borderId="0" applyFont="1" applyFill="1"/>
    <xf numFmtId="0" fontId="0" fillId="30" borderId="0" applyFont="1" applyFill="1" applyAlignment="1">
      <alignment horizontal="center"/>
    </xf>
    <xf numFmtId="0" fontId="5" fillId="0" borderId="0" applyFont="1" applyFill="1" applyAlignment="1">
      <alignment horizontal="left" vertical="top" wrapText="1"/>
    </xf>
    <xf numFmtId="0" fontId="0" fillId="37" borderId="0" applyFont="1" applyFill="1" applyBorder="1" applyAlignment="1">
      <alignment horizontal="center" vertical="center" wrapText="1"/>
    </xf>
    <xf numFmtId="0" fontId="48" fillId="37" borderId="0" applyFont="1" applyFill="1" applyBorder="1" applyAlignment="1">
      <alignment horizontal="center" vertical="center"/>
    </xf>
    <xf numFmtId="166" fontId="43" fillId="37" borderId="0" applyNumberFormat="1" applyFont="1" applyFill="1" applyBorder="1" applyAlignment="1">
      <alignment horizontal="center"/>
    </xf>
    <xf numFmtId="0" fontId="43" fillId="37" borderId="0" applyFont="1" applyFill="1" applyBorder="1" applyAlignment="1">
      <alignment horizontal="center"/>
    </xf>
    <xf numFmtId="0" fontId="43" fillId="37" borderId="0" applyFont="1" applyFill="1" applyBorder="1" applyAlignment="1">
      <alignment horizontal="center"/>
    </xf>
    <xf numFmtId="1" fontId="0" fillId="37" borderId="0" applyNumberFormat="1" applyFont="1" applyFill="1" applyBorder="1"/>
    <xf numFmtId="1" fontId="88" fillId="37" borderId="0" applyNumberFormat="1" applyFont="1" applyFill="1" applyBorder="1"/>
    <xf numFmtId="164" fontId="88" fillId="30" borderId="0" applyNumberFormat="1" applyFont="1" applyFill="1" applyBorder="1"/>
    <xf numFmtId="0" fontId="88" fillId="30" borderId="0" applyFont="1" applyFill="1" applyBorder="1" applyAlignment="1">
      <alignment horizontal="left"/>
    </xf>
    <xf numFmtId="49" fontId="52" fillId="36" borderId="34" applyNumberFormat="1" applyFont="1" applyFill="1" applyBorder="1" applyAlignment="1">
      <alignment horizontal="center"/>
    </xf>
    <xf numFmtId="49" fontId="52" fillId="36" borderId="7" applyNumberFormat="1" applyFont="1" applyFill="1" applyBorder="1" applyAlignment="1">
      <alignment horizontal="center"/>
    </xf>
    <xf numFmtId="0" fontId="39" fillId="30" borderId="0" applyFont="1" applyFill="1" applyBorder="1" applyAlignment="1">
      <alignment horizontal="center"/>
    </xf>
    <xf numFmtId="0" fontId="83" fillId="30" borderId="0" applyNumberFormat="1" applyFont="1" applyFill="1" applyBorder="1" applyAlignment="1">
      <alignment horizontal="left" wrapText="1"/>
    </xf>
    <xf numFmtId="0" fontId="88" fillId="30" borderId="0" applyFont="1" applyFill="1" applyBorder="1" applyAlignment="1">
      <alignment vertical="center"/>
    </xf>
    <xf numFmtId="164" fontId="88" fillId="30" borderId="0" applyNumberFormat="1" applyFont="1" applyFill="1" applyBorder="1" applyAlignment="1">
      <alignment vertical="center"/>
    </xf>
    <xf numFmtId="0" fontId="88" fillId="0" borderId="38" applyFont="1" applyFill="1" applyBorder="1"/>
    <xf numFmtId="0" fontId="88" fillId="33" borderId="38" applyFont="1" applyFill="1" applyBorder="1"/>
    <xf numFmtId="0" fontId="43" fillId="0" borderId="7" applyFont="1" applyFill="1" applyBorder="1" applyAlignment="1">
      <alignment horizontal="center" vertical="center" wrapText="1"/>
    </xf>
    <xf numFmtId="0" fontId="48" fillId="36" borderId="7" applyFont="1" applyFill="1" applyBorder="1" applyAlignment="1">
      <alignment horizontal="center" vertical="center"/>
    </xf>
    <xf numFmtId="0" fontId="43" fillId="30" borderId="36" applyFont="1" applyFill="1" applyBorder="1" applyAlignment="1">
      <alignment horizontal="center" vertical="center" wrapText="1"/>
    </xf>
    <xf numFmtId="0" fontId="0" fillId="33" borderId="38" applyFont="1" applyFill="1" applyBorder="1"/>
    <xf numFmtId="0" fontId="88" fillId="33" borderId="39" applyFont="1" applyFill="1" applyBorder="1"/>
    <xf numFmtId="0" fontId="0" fillId="33" borderId="37" applyFont="1" applyFill="1" applyBorder="1"/>
    <xf numFmtId="0" fontId="43" fillId="0" borderId="36" applyFont="1" applyFill="1" applyBorder="1" applyAlignment="1">
      <alignment horizontal="center" vertical="center" wrapText="1"/>
    </xf>
    <xf numFmtId="0" fontId="43" fillId="0" borderId="54" applyFont="1" applyFill="1" applyBorder="1" applyAlignment="1">
      <alignment horizontal="center" vertical="center" wrapText="1"/>
    </xf>
    <xf numFmtId="0" fontId="43" fillId="30" borderId="54" applyFont="1" applyFill="1" applyBorder="1" applyAlignment="1">
      <alignment horizontal="center" vertical="center" wrapText="1"/>
    </xf>
    <xf numFmtId="0" fontId="48" fillId="36" borderId="37" applyFont="1" applyFill="1" applyBorder="1" applyAlignment="1">
      <alignment horizontal="center" vertical="center"/>
    </xf>
    <xf numFmtId="0" fontId="41" fillId="0" borderId="37" applyFont="1" applyFill="1" applyBorder="1" applyAlignment="1">
      <alignment horizontal="center" vertical="center" wrapText="1"/>
    </xf>
    <xf numFmtId="0" fontId="43" fillId="0" borderId="0" applyFont="1" applyFill="1" applyBorder="1" applyAlignment="1">
      <alignment horizontal="right"/>
    </xf>
    <xf numFmtId="0" fontId="41" fillId="0" borderId="37" applyFont="1" applyFill="1" applyBorder="1" applyAlignment="1">
      <alignment horizontal="center" vertical="center"/>
    </xf>
    <xf numFmtId="164" fontId="50" fillId="30" borderId="0" applyNumberFormat="1" applyFont="1" applyFill="1" applyBorder="1" applyAlignment="1">
      <alignment horizontal="right"/>
    </xf>
    <xf numFmtId="164" fontId="43" fillId="30" borderId="0" applyNumberFormat="1" applyFont="1" applyFill="1" applyBorder="1" applyAlignment="1">
      <alignment horizontal="right"/>
    </xf>
    <xf numFmtId="0" fontId="41" fillId="0" borderId="38" applyFont="1" applyFill="1" applyBorder="1" applyAlignment="1">
      <alignment horizontal="center" vertical="center"/>
    </xf>
    <xf numFmtId="0" fontId="41" fillId="0" borderId="38" applyFont="1" applyFill="1" applyBorder="1" applyAlignment="1">
      <alignment horizontal="center" vertical="center" wrapText="1"/>
    </xf>
    <xf numFmtId="0" fontId="42" fillId="36" borderId="7" applyFont="1" applyFill="1" applyBorder="1" applyAlignment="1">
      <alignment horizontal="center"/>
    </xf>
    <xf numFmtId="0" fontId="43" fillId="30" borderId="0" applyFont="1" applyFill="1" applyBorder="1" applyAlignment="1">
      <alignment horizontal="right"/>
    </xf>
    <xf numFmtId="0" fontId="48" fillId="36" borderId="7" applyFont="1" applyFill="1" applyBorder="1" applyAlignment="1">
      <alignment horizontal="center"/>
    </xf>
    <xf numFmtId="0" fontId="43" fillId="30" borderId="7" applyFont="1" applyFill="1" applyBorder="1" applyAlignment="1">
      <alignment horizontal="center"/>
    </xf>
    <xf numFmtId="0" fontId="25" fillId="36" borderId="7" applyFont="1" applyFill="1" applyBorder="1" applyAlignment="1">
      <alignment horizontal="center" vertical="center"/>
    </xf>
    <xf numFmtId="0" fontId="0" fillId="0" borderId="7" applyFont="1" applyFill="1" applyBorder="1" applyAlignment="1">
      <alignment horizontal="center"/>
    </xf>
    <xf numFmtId="0" fontId="0" fillId="34" borderId="7" applyFont="1" applyFill="1" applyBorder="1" applyAlignment="1">
      <alignment horizontal="center"/>
    </xf>
    <xf numFmtId="49" fontId="48" fillId="36" borderId="34" applyNumberFormat="1" applyFont="1" applyFill="1" applyBorder="1" applyAlignment="1">
      <alignment horizontal="center" vertical="center"/>
    </xf>
    <xf numFmtId="49" fontId="48" fillId="36" borderId="7" applyNumberFormat="1" applyFont="1" applyFill="1" applyBorder="1" applyAlignment="1">
      <alignment horizontal="center" vertical="center"/>
    </xf>
    <xf numFmtId="0" fontId="48" fillId="36" borderId="34" applyFont="1" applyFill="1" applyBorder="1" applyAlignment="1">
      <alignment horizontal="center" vertical="center"/>
    </xf>
    <xf numFmtId="164" fontId="88" fillId="30" borderId="0" applyNumberFormat="1" applyFont="1" applyFill="1" applyBorder="1" applyAlignment="1">
      <alignment horizontal="right"/>
    </xf>
    <xf numFmtId="1" fontId="83" fillId="0" borderId="0" applyNumberFormat="1" applyFont="1" applyFill="1" applyBorder="1" applyAlignment="1">
      <alignment horizontal="left" wrapText="1"/>
    </xf>
    <xf numFmtId="166" fontId="52" fillId="36" borderId="7" applyNumberFormat="1" applyFont="1" applyFill="1" applyBorder="1" applyAlignment="1">
      <alignment horizontal="center"/>
    </xf>
    <xf numFmtId="0" fontId="51" fillId="36" borderId="7" applyFont="1" applyFill="1" applyBorder="1"/>
    <xf numFmtId="0" fontId="51" fillId="36" borderId="7" applyFont="1" applyFill="1" applyBorder="1" applyAlignment="1">
      <alignment horizontal="left"/>
    </xf>
    <xf numFmtId="166" fontId="52" fillId="36" borderId="37" applyNumberFormat="1" applyFont="1" applyFill="1" applyBorder="1" applyAlignment="1">
      <alignment horizontal="center"/>
    </xf>
    <xf numFmtId="0" fontId="51" fillId="36" borderId="37" applyFont="1" applyFill="1" applyBorder="1" applyAlignment="1">
      <alignment horizontal="left"/>
    </xf>
    <xf numFmtId="0" fontId="51" fillId="36" borderId="37" applyFont="1" applyFill="1" applyBorder="1"/>
    <xf numFmtId="0" fontId="5" fillId="0" borderId="38" applyFont="1" applyFill="1" applyBorder="1"/>
    <xf numFmtId="0" fontId="5" fillId="0" borderId="7" applyFont="1" applyFill="1" applyBorder="1"/>
    <xf numFmtId="0" fontId="5" fillId="0" borderId="37" applyFont="1" applyFill="1" applyBorder="1"/>
    <xf numFmtId="0" fontId="5" fillId="0" borderId="39" applyFont="1" applyFill="1" applyBorder="1"/>
    <xf numFmtId="0" fontId="5" fillId="33" borderId="39" applyFont="1" applyFill="1" applyBorder="1"/>
    <xf numFmtId="0" fontId="5" fillId="33" borderId="37" applyFont="1" applyFill="1" applyBorder="1"/>
    <xf numFmtId="0" fontId="5" fillId="33" borderId="38" applyFont="1" applyFill="1" applyBorder="1"/>
    <xf numFmtId="49" fontId="42" fillId="36" borderId="7" applyNumberFormat="1" applyFont="1" applyFill="1" applyBorder="1" applyAlignment="1">
      <alignment horizontal="center"/>
    </xf>
    <xf numFmtId="0" fontId="43" fillId="0" borderId="19" applyFont="1" applyFill="1" applyBorder="1" applyAlignment="1">
      <alignment horizontal="center" vertical="center" wrapText="1"/>
    </xf>
    <xf numFmtId="0" fontId="82" fillId="0" borderId="0" applyNumberFormat="1" applyFont="1" applyFill="1" applyBorder="1" applyAlignment="1">
      <alignment horizontal="left" wrapText="1"/>
    </xf>
    <xf numFmtId="0" fontId="39" fillId="0" borderId="0" applyFont="1" applyFill="1" applyBorder="1" applyAlignment="1">
      <alignment horizontal="center"/>
    </xf>
    <xf numFmtId="164" fontId="0" fillId="30" borderId="0" applyNumberFormat="1" applyFont="1" applyFill="1" applyBorder="1"/>
    <xf numFmtId="0" fontId="5" fillId="0" borderId="0" applyFont="1" applyFill="1" applyBorder="1" applyAlignment="1">
      <alignment horizontal="left" vertical="top" wrapText="1"/>
    </xf>
    <xf numFmtId="0" borderId="0"/>
    <xf numFmtId="0" fontId="103" fillId="36" borderId="55" applyFont="1" applyFill="1" applyBorder="1" applyAlignment="1">
      <alignment horizontal="center" vertical="bottom"/>
    </xf>
    <xf numFmtId="0" fontId="103" fillId="36" borderId="56" applyFont="1" applyFill="1" applyBorder="1" applyAlignment="1">
      <alignment horizontal="center" vertical="bottom"/>
    </xf>
    <xf numFmtId="0" fontId="103" fillId="36" borderId="57" applyFont="1" applyFill="1" applyBorder="1" applyAlignment="1">
      <alignment horizontal="center" vertical="bottom"/>
    </xf>
    <xf numFmtId="0" fontId="103" fillId="36" borderId="58" applyFont="1" applyFill="1" applyBorder="1" applyAlignment="1">
      <alignment horizontal="center" vertical="bottom"/>
    </xf>
    <xf numFmtId="0" fontId="0" fillId="0" borderId="59" applyFont="1" applyFill="1" applyBorder="1" applyAlignment="1">
      <alignment horizontal="left" vertical="center"/>
    </xf>
    <xf numFmtId="0" fontId="104" fillId="38" borderId="60" applyFont="1" applyFill="1" applyBorder="1" applyAlignment="1">
      <alignment horizontal="right" vertical="center"/>
    </xf>
    <xf numFmtId="0" fontId="43" fillId="0" borderId="59" applyFont="1" applyFill="1" applyBorder="1" applyAlignment="1">
      <alignment horizontal="right"/>
    </xf>
    <xf numFmtId="164" fontId="88" fillId="30" borderId="59" applyNumberFormat="1" applyFont="1" applyFill="1" applyBorder="1"/>
    <xf numFmtId="164" fontId="50" fillId="30" borderId="59" applyNumberFormat="1" applyFont="1" applyFill="1" applyBorder="1" applyAlignment="1">
      <alignment horizontal="right"/>
    </xf>
    <xf numFmtId="0" fontId="44" fillId="0" borderId="59" applyFont="1" applyFill="1" applyBorder="1" applyAlignment="1">
      <alignment horizontal="center"/>
    </xf>
    <xf numFmtId="0" fontId="105" fillId="0" borderId="61" applyFont="1" applyFill="1" applyBorder="1" applyAlignment="1">
      <alignment horizontal="center" vertical="center"/>
    </xf>
    <xf numFmtId="0" fontId="41" fillId="0" borderId="62" applyFont="1" applyFill="1" applyBorder="1" applyAlignment="1">
      <alignment horizontal="center" vertical="center"/>
    </xf>
    <xf numFmtId="0" fontId="41" fillId="0" borderId="62" applyFont="1" applyFill="1" applyBorder="1" applyAlignment="1">
      <alignment horizontal="center" vertical="center" wrapText="1"/>
    </xf>
    <xf numFmtId="0" fontId="41" fillId="0" borderId="63" applyFont="1" applyFill="1" applyBorder="1" applyAlignment="1">
      <alignment horizontal="center"/>
    </xf>
    <xf numFmtId="166" fontId="88" fillId="30" borderId="64" applyNumberFormat="1" applyFont="1" applyFill="1" applyBorder="1" applyAlignment="1">
      <alignment horizontal="center"/>
    </xf>
    <xf numFmtId="166" fontId="88" fillId="33" borderId="65" applyNumberFormat="1" applyFont="1" applyFill="1" applyBorder="1" applyAlignment="1">
      <alignment horizontal="center"/>
    </xf>
    <xf numFmtId="166" fontId="88" fillId="30" borderId="65" applyNumberFormat="1" applyFont="1" applyFill="1" applyBorder="1" applyAlignment="1">
      <alignment horizontal="center"/>
    </xf>
    <xf numFmtId="166" fontId="88" fillId="33" borderId="63" applyNumberFormat="1" applyFont="1" applyFill="1" applyBorder="1" applyAlignment="1">
      <alignment horizontal="center"/>
    </xf>
    <xf numFmtId="2" fontId="88" fillId="30" borderId="64" applyNumberFormat="1" applyFont="1" applyFill="1" applyBorder="1" applyAlignment="1">
      <alignment horizontal="center"/>
    </xf>
    <xf numFmtId="2" fontId="88" fillId="33" borderId="65" applyNumberFormat="1" applyFont="1" applyFill="1" applyBorder="1" applyAlignment="1">
      <alignment horizontal="center"/>
    </xf>
    <xf numFmtId="0" fontId="106" fillId="38" borderId="66" applyFont="1" applyFill="1" applyBorder="1"/>
    <xf numFmtId="0" fontId="87" fillId="0" borderId="59" applyNumberFormat="1" applyFont="1" applyFill="1" applyBorder="1" applyAlignment="1">
      <alignment horizontal="left" wrapText="1"/>
    </xf>
    <xf numFmtId="0" fontId="107" fillId="39" borderId="0" applyFont="1" applyFill="1"/>
    <xf numFmtId="49" fontId="55" fillId="36" borderId="67" applyNumberFormat="1" applyFont="1" applyFill="1" applyBorder="1" applyAlignment="1">
      <alignment textRotation="90" wrapText="1"/>
    </xf>
    <xf numFmtId="0" fontId="108" fillId="38" borderId="60" applyFont="1" applyFill="1" applyBorder="1" applyAlignment="1">
      <alignment horizontal="left" vertical="center"/>
    </xf>
    <xf numFmtId="171" fontId="108" fillId="38" borderId="60" applyNumberFormat="1" applyFont="1" applyFill="1" applyBorder="1" applyAlignment="1">
      <alignment horizontal="left" vertical="center"/>
    </xf>
    <xf numFmtId="0" fontId="108" fillId="38" borderId="60" applyFont="1" applyFill="1" applyBorder="1" applyAlignment="1">
      <alignment horizontal="right" vertical="center"/>
    </xf>
    <xf numFmtId="0" fontId="109" fillId="38" borderId="68" applyFont="1" applyFill="1" applyBorder="1" applyAlignment="1">
      <alignment horizontal="center" vertical="center"/>
    </xf>
    <xf numFmtId="0" fontId="109" fillId="38" borderId="69" applyFont="1" applyFill="1" applyBorder="1" applyAlignment="1">
      <alignment horizontal="center" vertical="center"/>
    </xf>
    <xf numFmtId="0" fontId="109" fillId="38" borderId="70" applyFont="1" applyFill="1" applyBorder="1" applyAlignment="1">
      <alignment horizontal="center" vertical="center"/>
    </xf>
    <xf numFmtId="0" fontId="108" fillId="40" borderId="60" applyFont="1" applyFill="1" applyBorder="1" applyAlignment="1">
      <alignment horizontal="left" vertical="center"/>
    </xf>
    <xf numFmtId="171" fontId="108" fillId="40" borderId="60" applyNumberFormat="1" applyFont="1" applyFill="1" applyBorder="1" applyAlignment="1">
      <alignment horizontal="left" vertical="center"/>
    </xf>
    <xf numFmtId="0" fontId="108" fillId="40" borderId="60" applyFont="1" applyFill="1" applyBorder="1" applyAlignment="1">
      <alignment horizontal="right" vertical="center"/>
    </xf>
    <xf numFmtId="0" fontId="109" fillId="40" borderId="68" applyFont="1" applyFill="1" applyBorder="1" applyAlignment="1">
      <alignment horizontal="center" vertical="center"/>
    </xf>
    <xf numFmtId="0" fontId="109" fillId="40" borderId="69" applyFont="1" applyFill="1" applyBorder="1" applyAlignment="1">
      <alignment horizontal="center" vertical="center"/>
    </xf>
    <xf numFmtId="0" fontId="109" fillId="40" borderId="70" applyFont="1" applyFill="1" applyBorder="1" applyAlignment="1">
      <alignment horizontal="center" vertical="center"/>
    </xf>
    <xf numFmtId="0" fontId="110" fillId="0" borderId="0" applyFont="1" applyFill="1" applyBorder="1" applyAlignment="1">
      <alignment horizontal="left" vertical="center"/>
    </xf>
    <xf numFmtId="0" fontId="49" fillId="0" borderId="0" applyFont="1" applyFill="1" applyBorder="1" applyAlignment="1">
      <alignment horizontal="center" vertical="bottom"/>
    </xf>
    <xf numFmtId="0" fontId="88" fillId="30" borderId="59" applyFont="1" applyFill="1" applyBorder="1"/>
    <xf numFmtId="49" fontId="51" fillId="36" borderId="7" applyNumberFormat="1" applyFont="1" applyFill="1" applyBorder="1" applyAlignment="1">
      <alignment horizontal="center" vertical="center"/>
    </xf>
    <xf numFmtId="0" fontId="39" fillId="30" borderId="59" applyFont="1" applyFill="1" applyBorder="1" applyAlignment="1">
      <alignment horizontal="center"/>
    </xf>
    <xf numFmtId="0" fontId="51" fillId="36" borderId="7" applyFont="1" applyFill="1" applyBorder="1" applyAlignment="1">
      <alignment horizontal="center" vertical="center"/>
    </xf>
    <xf numFmtId="0" fontId="83" fillId="30" borderId="59" applyNumberFormat="1" applyFont="1" applyFill="1" applyBorder="1" applyAlignment="1">
      <alignment horizontal="left" wrapText="1"/>
    </xf>
    <xf numFmtId="164" fontId="88" fillId="30" borderId="59" applyNumberFormat="1" applyFont="1" applyFill="1" applyBorder="1" applyAlignment="1">
      <alignment horizontal="right"/>
    </xf>
    <xf numFmtId="1" fontId="83" fillId="0" borderId="59" applyNumberFormat="1" applyFont="1" applyFill="1" applyBorder="1" applyAlignment="1">
      <alignment horizontal="left" wrapText="1"/>
    </xf>
    <xf numFmtId="0" fontId="51" fillId="36" borderId="62" applyFont="1" applyFill="1" applyBorder="1" applyAlignment="1">
      <alignment horizontal="left"/>
    </xf>
    <xf numFmtId="166" fontId="52" fillId="36" borderId="62" applyNumberFormat="1" applyFont="1" applyFill="1" applyBorder="1" applyAlignment="1">
      <alignment horizontal="center"/>
    </xf>
    <xf numFmtId="0" fontId="51" fillId="36" borderId="62" applyFont="1" applyFill="1" applyBorder="1"/>
    <xf numFmtId="0" fontId="88" fillId="0" borderId="59" applyFont="1" applyFill="1" applyBorder="1" applyAlignment="1">
      <alignment horizontal="right"/>
    </xf>
    <xf numFmtId="0" fontId="43" fillId="0" borderId="71" applyFont="1" applyFill="1" applyBorder="1" applyAlignment="1">
      <alignment horizontal="center" vertical="center" wrapText="1"/>
    </xf>
    <xf numFmtId="0" fontId="5" fillId="0" borderId="62" applyFont="1" applyFill="1" applyBorder="1"/>
    <xf numFmtId="0" fontId="5" fillId="0" borderId="72" applyFont="1" applyFill="1" applyBorder="1"/>
    <xf numFmtId="0" fontId="5" fillId="0" borderId="73" applyFont="1" applyFill="1" applyBorder="1"/>
    <xf numFmtId="0" fontId="5" fillId="33" borderId="62" applyFont="1" applyFill="1" applyBorder="1"/>
    <xf numFmtId="0" fontId="5" fillId="33" borderId="72" applyFont="1" applyFill="1" applyBorder="1"/>
    <xf numFmtId="0" fontId="5" fillId="33" borderId="73" applyFont="1" applyFill="1" applyBorder="1"/>
    <xf numFmtId="0" fontId="83" fillId="0" borderId="59" applyNumberFormat="1" applyFont="1" applyFill="1" applyBorder="1" applyAlignment="1">
      <alignment horizontal="left" wrapText="1"/>
    </xf>
    <xf numFmtId="0" fontId="0" fillId="0" borderId="59" applyFont="1" applyFill="1" applyBorder="1"/>
    <xf numFmtId="0" fontId="39" fillId="0" borderId="59" applyFont="1" applyFill="1" applyBorder="1" applyAlignment="1">
      <alignment horizontal="center"/>
    </xf>
    <xf numFmtId="0" fontId="29" fillId="0" borderId="59" applyFont="1" applyFill="1" applyBorder="1" applyAlignment="1">
      <alignment horizontal="center"/>
    </xf>
    <xf numFmtId="0" fontId="82" fillId="0" borderId="74" applyFont="1" applyFill="1" applyBorder="1" applyAlignment="1">
      <alignment horizontal="center"/>
    </xf>
    <xf numFmtId="0" fontId="82" fillId="0" borderId="75" applyFont="1" applyFill="1" applyBorder="1" applyAlignment="1">
      <alignment horizontal="center"/>
    </xf>
    <xf numFmtId="0" fontId="82" fillId="0" borderId="76" applyFont="1" applyFill="1" applyBorder="1" applyAlignment="1">
      <alignment horizontal="center"/>
    </xf>
    <xf numFmtId="0" fontId="82" fillId="33" borderId="77" applyFont="1" applyFill="1" applyBorder="1" applyAlignment="1">
      <alignment horizontal="center"/>
    </xf>
    <xf numFmtId="0" fontId="82" fillId="33" borderId="59" applyFont="1" applyFill="1" applyBorder="1" applyAlignment="1">
      <alignment horizontal="center"/>
    </xf>
    <xf numFmtId="0" fontId="82" fillId="33" borderId="78" applyFont="1" applyFill="1" applyBorder="1" applyAlignment="1">
      <alignment horizontal="center"/>
    </xf>
    <xf numFmtId="0" fontId="82" fillId="0" borderId="77" applyFont="1" applyFill="1" applyBorder="1" applyAlignment="1">
      <alignment horizontal="center"/>
    </xf>
    <xf numFmtId="0" fontId="82" fillId="0" borderId="59" applyFont="1" applyFill="1" applyBorder="1" applyAlignment="1">
      <alignment horizontal="center"/>
    </xf>
    <xf numFmtId="0" fontId="82" fillId="0" borderId="78" applyFont="1" applyFill="1" applyBorder="1" applyAlignment="1">
      <alignment horizontal="center"/>
    </xf>
    <xf numFmtId="0" fontId="82" fillId="33" borderId="79" applyFont="1" applyFill="1" applyBorder="1" applyAlignment="1">
      <alignment horizontal="center"/>
    </xf>
    <xf numFmtId="0" fontId="82" fillId="33" borderId="80" applyFont="1" applyFill="1" applyBorder="1" applyAlignment="1">
      <alignment horizontal="center"/>
    </xf>
    <xf numFmtId="0" fontId="82" fillId="33" borderId="81" applyFont="1" applyFill="1" applyBorder="1" applyAlignment="1">
      <alignment horizontal="center"/>
    </xf>
    <xf numFmtId="0" fontId="0" fillId="0" borderId="59" applyFont="1" applyFill="1" applyBorder="1" applyAlignment="1">
      <alignment horizontal="center"/>
    </xf>
    <xf numFmtId="0" fontId="43" fillId="0" borderId="59" applyFont="1" applyFill="1" applyBorder="1"/>
    <xf numFmtId="0" fontId="111" fillId="38" borderId="68" applyFont="1" applyFill="1" applyBorder="1" applyAlignment="1">
      <alignment horizontal="center" vertical="center"/>
    </xf>
    <xf numFmtId="0" fontId="111" fillId="38" borderId="69" applyFont="1" applyFill="1" applyBorder="1" applyAlignment="1">
      <alignment horizontal="center" vertical="center"/>
    </xf>
    <xf numFmtId="0" fontId="111" fillId="38" borderId="70" applyFont="1" applyFill="1" applyBorder="1" applyAlignment="1">
      <alignment horizontal="center" vertical="center"/>
    </xf>
    <xf numFmtId="0" fontId="111" fillId="40" borderId="68" applyFont="1" applyFill="1" applyBorder="1" applyAlignment="1">
      <alignment horizontal="center" vertical="center"/>
    </xf>
    <xf numFmtId="0" fontId="111" fillId="40" borderId="69" applyFont="1" applyFill="1" applyBorder="1" applyAlignment="1">
      <alignment horizontal="center" vertical="center"/>
    </xf>
    <xf numFmtId="0" fontId="111" fillId="40" borderId="70" applyFont="1" applyFill="1" applyBorder="1" applyAlignment="1">
      <alignment horizontal="center" vertical="center"/>
    </xf>
    <xf numFmtId="170" fontId="0" fillId="0" borderId="59" applyNumberFormat="1" applyFont="1" applyFill="1" applyBorder="1" applyAlignment="1">
      <alignment horizontal="left" vertical="center"/>
    </xf>
    <xf numFmtId="0" fontId="88" fillId="0" borderId="0" applyFont="1" applyFill="1" applyBorder="1" applyAlignment="1">
      <alignment horizontal="center" vertical="bottom"/>
    </xf>
    <xf numFmtId="0" fontId="88" fillId="0" borderId="0" applyFont="1" applyFill="1" applyBorder="1" applyAlignment="1">
      <alignment horizontal="right" vertical="bottom"/>
    </xf>
    <xf numFmtId="0" fontId="82" fillId="0" borderId="59" applyNumberFormat="1" applyFont="1" applyFill="1" applyBorder="1" applyAlignment="1">
      <alignment horizontal="left" wrapText="1"/>
    </xf>
    <xf numFmtId="0" fontId="88" fillId="30" borderId="59" applyFont="1" applyFill="1" applyBorder="1" applyAlignment="1">
      <alignment horizontal="left"/>
    </xf>
    <xf numFmtId="49" fontId="64" fillId="36" borderId="7" applyNumberFormat="1" applyFont="1" applyFill="1" applyBorder="1" applyAlignment="1">
      <alignment horizontal="center"/>
    </xf>
    <xf numFmtId="164" fontId="88" fillId="30" borderId="59" applyNumberFormat="1" applyFont="1" applyFill="1" applyBorder="1" applyAlignment="1">
      <alignment vertical="center"/>
    </xf>
    <xf numFmtId="0" fontId="88" fillId="30" borderId="59" applyFont="1" applyFill="1" applyBorder="1" applyAlignment="1">
      <alignment vertical="center"/>
    </xf>
    <xf numFmtId="0" fontId="45" fillId="0" borderId="59" applyFont="1" applyFill="1" applyBorder="1" applyAlignment="1">
      <alignment vertical="center"/>
    </xf>
    <xf numFmtId="0" fontId="48" fillId="36" borderId="82" applyFont="1" applyFill="1" applyBorder="1" applyAlignment="1">
      <alignment horizontal="center" vertical="center"/>
    </xf>
    <xf numFmtId="0" fontId="50" fillId="0" borderId="59" applyFont="1" applyFill="1" applyBorder="1" applyAlignment="1">
      <alignment horizontal="center"/>
    </xf>
    <xf numFmtId="0" fontId="43" fillId="0" borderId="83" applyFont="1" applyFill="1" applyBorder="1" applyAlignment="1">
      <alignment horizontal="center" vertical="center" wrapText="1"/>
    </xf>
    <xf numFmtId="0" fontId="43" fillId="30" borderId="83" applyFont="1" applyFill="1" applyBorder="1" applyAlignment="1">
      <alignment horizontal="center" vertical="center" wrapText="1"/>
    </xf>
    <xf numFmtId="0" fontId="43" fillId="0" borderId="59" applyFont="1" applyFill="1" applyBorder="1" applyAlignment="1">
      <alignment horizontal="center"/>
    </xf>
    <xf numFmtId="0" fontId="88" fillId="0" borderId="62" applyFont="1" applyFill="1" applyBorder="1"/>
    <xf numFmtId="0" fontId="88" fillId="33" borderId="72" applyFont="1" applyFill="1" applyBorder="1"/>
    <xf numFmtId="0" fontId="88" fillId="0" borderId="72" applyFont="1" applyFill="1" applyBorder="1"/>
    <xf numFmtId="0" fontId="88" fillId="33" borderId="73" applyFont="1" applyFill="1" applyBorder="1"/>
    <xf numFmtId="0" fontId="48" fillId="36" borderId="62" applyFont="1" applyFill="1" applyBorder="1" applyAlignment="1">
      <alignment horizontal="center" vertical="center"/>
    </xf>
    <xf numFmtId="0" fontId="0" fillId="0" borderId="62" applyFont="1" applyFill="1" applyBorder="1"/>
    <xf numFmtId="0" fontId="0" fillId="33" borderId="72" applyFont="1" applyFill="1" applyBorder="1"/>
    <xf numFmtId="0" fontId="0" fillId="0" borderId="72" applyFont="1" applyFill="1" applyBorder="1"/>
    <xf numFmtId="0" fontId="0" fillId="33" borderId="73" applyFont="1" applyFill="1" applyBorder="1"/>
    <xf numFmtId="0" fontId="48" fillId="37" borderId="59" applyFont="1" applyFill="1" applyBorder="1" applyAlignment="1">
      <alignment horizontal="center" vertical="center"/>
    </xf>
    <xf numFmtId="166" fontId="43" fillId="37" borderId="59" applyNumberFormat="1" applyFont="1" applyFill="1" applyBorder="1" applyAlignment="1">
      <alignment horizontal="center"/>
    </xf>
    <xf numFmtId="0" fontId="0" fillId="33" borderId="62" applyFont="1" applyFill="1" applyBorder="1"/>
    <xf numFmtId="0" fontId="0" fillId="33" borderId="74" applyFont="1" applyFill="1" applyBorder="1" applyAlignment="1">
      <alignment horizontal="right" indent="2"/>
    </xf>
    <xf numFmtId="0" fontId="0" fillId="33" borderId="75" applyFont="1" applyFill="1" applyBorder="1" applyAlignment="1">
      <alignment horizontal="right" indent="2"/>
    </xf>
    <xf numFmtId="166" fontId="0" fillId="33" borderId="76" applyNumberFormat="1" applyFont="1" applyFill="1" applyBorder="1" applyAlignment="1">
      <alignment horizontal="right" indent="2"/>
    </xf>
    <xf numFmtId="0" fontId="43" fillId="37" borderId="59" applyFont="1" applyFill="1" applyBorder="1" applyAlignment="1">
      <alignment horizontal="center"/>
    </xf>
    <xf numFmtId="0" fontId="0" fillId="0" borderId="77" applyFont="1" applyFill="1" applyBorder="1" applyAlignment="1">
      <alignment horizontal="right" indent="2"/>
    </xf>
    <xf numFmtId="0" fontId="0" fillId="0" borderId="59" applyFont="1" applyFill="1" applyBorder="1" applyAlignment="1">
      <alignment horizontal="right" indent="2"/>
    </xf>
    <xf numFmtId="166" fontId="0" fillId="0" borderId="78" applyNumberFormat="1" applyFont="1" applyFill="1" applyBorder="1" applyAlignment="1">
      <alignment horizontal="right" indent="2"/>
    </xf>
    <xf numFmtId="1" fontId="88" fillId="37" borderId="59" applyNumberFormat="1" applyFont="1" applyFill="1" applyBorder="1"/>
    <xf numFmtId="0" fontId="0" fillId="33" borderId="77" applyFont="1" applyFill="1" applyBorder="1" applyAlignment="1">
      <alignment horizontal="right" indent="2"/>
    </xf>
    <xf numFmtId="0" fontId="0" fillId="33" borderId="59" applyFont="1" applyFill="1" applyBorder="1" applyAlignment="1">
      <alignment horizontal="right" indent="2"/>
    </xf>
    <xf numFmtId="166" fontId="0" fillId="33" borderId="78" applyNumberFormat="1" applyFont="1" applyFill="1" applyBorder="1" applyAlignment="1">
      <alignment horizontal="right" indent="2"/>
    </xf>
    <xf numFmtId="0" fontId="0" fillId="37" borderId="59" applyFont="1" applyFill="1" applyBorder="1" applyAlignment="1">
      <alignment horizontal="center" vertical="center" wrapText="1"/>
    </xf>
    <xf numFmtId="0" fontId="0" fillId="33" borderId="79" applyFont="1" applyFill="1" applyBorder="1" applyAlignment="1">
      <alignment horizontal="right" indent="2"/>
    </xf>
    <xf numFmtId="0" fontId="0" fillId="33" borderId="80" applyFont="1" applyFill="1" applyBorder="1" applyAlignment="1">
      <alignment horizontal="right" indent="2"/>
    </xf>
    <xf numFmtId="166" fontId="0" fillId="33" borderId="81" applyNumberFormat="1" applyFont="1" applyFill="1" applyBorder="1" applyAlignment="1">
      <alignment horizontal="right" indent="2"/>
    </xf>
    <xf numFmtId="0" fontId="43" fillId="30" borderId="59" applyFont="1" applyFill="1" applyBorder="1" applyAlignment="1">
      <alignment horizontal="right"/>
    </xf>
    <xf numFmtId="0" fontId="48" fillId="36" borderId="62" applyFont="1" applyFill="1" applyBorder="1"/>
  </cellXfs>
  <cellStyles count="78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_Hyatt DBM Sample" xfId="57"/>
    <cellStyle name="Currency" xfId="58" builtinId="4"/>
    <cellStyle name="Currency 2" xfId="59"/>
    <cellStyle name="Explanatory Text" xfId="60" builtinId="53" customBuiltin="1"/>
    <cellStyle name="Explanatory Text 2" xfId="61"/>
    <cellStyle name="ExtStyle 0" xfId="62"/>
    <cellStyle name="ExtStyle 0 2" xfId="63"/>
    <cellStyle name="ExtStyle 0 3" xfId="64"/>
    <cellStyle name="ExtStyle 0 4" xfId="65"/>
    <cellStyle name="ExtStyle 16" xfId="66"/>
    <cellStyle name="ExtStyle 16 2" xfId="67"/>
    <cellStyle name="ExtStyle 16 3" xfId="68"/>
    <cellStyle name="ExtStyle 16 4" xfId="69"/>
    <cellStyle name="ExtStyle 17" xfId="70"/>
    <cellStyle name="ExtStyle 17 2" xfId="71"/>
    <cellStyle name="ExtStyle 17 3" xfId="72"/>
    <cellStyle name="ExtStyle 17 4" xfId="73"/>
    <cellStyle name="ExtStyle 18" xfId="74"/>
    <cellStyle name="ExtStyle 18 2" xfId="75"/>
    <cellStyle name="ExtStyle 18 3" xfId="76"/>
    <cellStyle name="ExtStyle 18 4" xfId="77"/>
    <cellStyle name="ExtStyle 19" xfId="78"/>
    <cellStyle name="ExtStyle 19 2" xfId="79"/>
    <cellStyle name="ExtStyle 19 3" xfId="80"/>
    <cellStyle name="ExtStyle 19 4" xfId="81"/>
    <cellStyle name="ExtStyle 20" xfId="82"/>
    <cellStyle name="ExtStyle 20 2" xfId="83"/>
    <cellStyle name="ExtStyle 21" xfId="84"/>
    <cellStyle name="ExtStyle 21 2" xfId="85"/>
    <cellStyle name="ExtStyle 22" xfId="86"/>
    <cellStyle name="ExtStyle 22 2" xfId="87"/>
    <cellStyle name="ExtStyle 22 3" xfId="88"/>
    <cellStyle name="ExtStyle 22 4" xfId="89"/>
    <cellStyle name="ExtStyle 28" xfId="90"/>
    <cellStyle name="ExtStyle 28 2" xfId="91"/>
    <cellStyle name="ExtStyle 29" xfId="92"/>
    <cellStyle name="ExtStyle 29 2" xfId="93"/>
    <cellStyle name="ExtStyle 30" xfId="94"/>
    <cellStyle name="ExtStyle 30 2" xfId="95"/>
    <cellStyle name="ExtStyle 30 3" xfId="96"/>
    <cellStyle name="ExtStyle 30 4" xfId="97"/>
    <cellStyle name="ExtStyle 31" xfId="98"/>
    <cellStyle name="ExtStyle 31 2" xfId="99"/>
    <cellStyle name="ExtStyle 32" xfId="100"/>
    <cellStyle name="ExtStyle 32 2" xfId="101"/>
    <cellStyle name="ExtStyle 33" xfId="102"/>
    <cellStyle name="ExtStyle 33 2" xfId="103"/>
    <cellStyle name="ExtStyle 33 3" xfId="104"/>
    <cellStyle name="ExtStyle 33 4" xfId="105"/>
    <cellStyle name="ExtStyle 34" xfId="106"/>
    <cellStyle name="ExtStyle 34 2" xfId="107"/>
    <cellStyle name="ExtStyle 35" xfId="108"/>
    <cellStyle name="ExtStyle 35 2" xfId="109"/>
    <cellStyle name="ExtStyle 36" xfId="110"/>
    <cellStyle name="ExtStyle 36 2" xfId="111"/>
    <cellStyle name="ExtStyle 36 3" xfId="112"/>
    <cellStyle name="ExtStyle 36 4" xfId="113"/>
    <cellStyle name="ExtStyle 37" xfId="114"/>
    <cellStyle name="ExtStyle 37 2" xfId="115"/>
    <cellStyle name="ExtStyle 38" xfId="116"/>
    <cellStyle name="ExtStyle 38 2" xfId="117"/>
    <cellStyle name="ExtStyle 39" xfId="118"/>
    <cellStyle name="ExtStyle 39 2" xfId="119"/>
    <cellStyle name="ExtStyle 39 3" xfId="120"/>
    <cellStyle name="ExtStyle 39 4" xfId="121"/>
    <cellStyle name="ExtStyle 43" xfId="122"/>
    <cellStyle name="ExtStyle 44" xfId="123"/>
    <cellStyle name="ExtStyle 46" xfId="124"/>
    <cellStyle name="ExtStyle 47" xfId="125"/>
    <cellStyle name="ExtStyle 69" xfId="126"/>
    <cellStyle name="ExtStyle 75" xfId="127"/>
    <cellStyle name="ExtStyle 82" xfId="128"/>
    <cellStyle name="Good" xfId="129" builtinId="26" customBuiltin="1"/>
    <cellStyle name="Good 2" xfId="130"/>
    <cellStyle name="Heading 1" xfId="131" builtinId="16" customBuiltin="1"/>
    <cellStyle name="Heading 1 2" xfId="132"/>
    <cellStyle name="Heading 2" xfId="133" builtinId="17" customBuiltin="1"/>
    <cellStyle name="Heading 2 2" xfId="134"/>
    <cellStyle name="Heading 3" xfId="135" builtinId="18" customBuiltin="1"/>
    <cellStyle name="Heading 3 2" xfId="136"/>
    <cellStyle name="Heading 4" xfId="137" builtinId="19" customBuiltin="1"/>
    <cellStyle name="Heading 4 2" xfId="138"/>
    <cellStyle name="Hyperlink 2" xfId="139"/>
    <cellStyle name="Input" xfId="140" builtinId="20" customBuiltin="1"/>
    <cellStyle name="Input 2" xfId="141"/>
    <cellStyle name="Linked Cell" xfId="142" builtinId="24" customBuiltin="1"/>
    <cellStyle name="Linked Cell 2" xfId="143"/>
    <cellStyle name="Neutral" xfId="144" builtinId="28" customBuiltin="1"/>
    <cellStyle name="Neutral 2" xfId="145"/>
    <cellStyle name="Normal" xfId="0" builtinId="0"/>
    <cellStyle name="Normal 2" xfId="146"/>
    <cellStyle name="Normal 3" xfId="147"/>
    <cellStyle name="Note" xfId="148" builtinId="10" customBuiltin="1"/>
    <cellStyle name="Note 2" xfId="149"/>
    <cellStyle name="Note 3" xfId="150"/>
    <cellStyle name="Note 4" xfId="151"/>
    <cellStyle name="Output" xfId="152" builtinId="21" customBuiltin="1"/>
    <cellStyle name="Output 2" xfId="153"/>
    <cellStyle name="Percent" xfId="154" builtinId="5"/>
    <cellStyle name="Percent 2" xfId="155"/>
    <cellStyle name="Style 1025" xfId="156"/>
    <cellStyle name="Style 1025 2" xfId="157"/>
    <cellStyle name="Style 1101" xfId="158"/>
    <cellStyle name="Style 1101 2" xfId="159"/>
    <cellStyle name="Style 1103" xfId="160"/>
    <cellStyle name="Style 1103 2" xfId="161"/>
    <cellStyle name="Style 1103 3" xfId="162"/>
    <cellStyle name="Style 1103 4" xfId="163"/>
    <cellStyle name="Style 1104" xfId="164"/>
    <cellStyle name="Style 1104 2" xfId="165"/>
    <cellStyle name="Style 1104 3" xfId="166"/>
    <cellStyle name="Style 1104 4" xfId="167"/>
    <cellStyle name="Style 1105" xfId="168"/>
    <cellStyle name="Style 1105 2" xfId="169"/>
    <cellStyle name="Style 1105 3" xfId="170"/>
    <cellStyle name="Style 1105 4" xfId="171"/>
    <cellStyle name="Style 1106" xfId="172"/>
    <cellStyle name="Style 1106 2" xfId="173"/>
    <cellStyle name="Style 1106 3" xfId="174"/>
    <cellStyle name="Style 1106 4" xfId="175"/>
    <cellStyle name="Style 1107" xfId="176"/>
    <cellStyle name="Style 1107 2" xfId="177"/>
    <cellStyle name="Style 1107 3" xfId="178"/>
    <cellStyle name="Style 1107 4" xfId="179"/>
    <cellStyle name="Style 1108" xfId="180"/>
    <cellStyle name="Style 1108 2" xfId="181"/>
    <cellStyle name="Style 1108 3" xfId="182"/>
    <cellStyle name="Style 1108 4" xfId="183"/>
    <cellStyle name="Style 1109" xfId="184"/>
    <cellStyle name="Style 1109 2" xfId="185"/>
    <cellStyle name="Style 1109 3" xfId="186"/>
    <cellStyle name="Style 1109 4" xfId="187"/>
    <cellStyle name="Style 1110" xfId="188"/>
    <cellStyle name="Style 1110 2" xfId="189"/>
    <cellStyle name="Style 1110 3" xfId="190"/>
    <cellStyle name="Style 1110 4" xfId="191"/>
    <cellStyle name="Style 1111" xfId="192"/>
    <cellStyle name="Style 1111 2" xfId="193"/>
    <cellStyle name="Style 1111 3" xfId="194"/>
    <cellStyle name="Style 1111 4" xfId="195"/>
    <cellStyle name="Style 1112" xfId="196"/>
    <cellStyle name="Style 1112 2" xfId="197"/>
    <cellStyle name="Style 1112 3" xfId="198"/>
    <cellStyle name="Style 1112 4" xfId="199"/>
    <cellStyle name="Style 1113" xfId="200"/>
    <cellStyle name="Style 1113 2" xfId="201"/>
    <cellStyle name="Style 1113 3" xfId="202"/>
    <cellStyle name="Style 1113 4" xfId="203"/>
    <cellStyle name="Style 1114" xfId="204"/>
    <cellStyle name="Style 1114 2" xfId="205"/>
    <cellStyle name="Style 1114 3" xfId="206"/>
    <cellStyle name="Style 1114 4" xfId="207"/>
    <cellStyle name="Style 1115" xfId="208"/>
    <cellStyle name="Style 1115 2" xfId="209"/>
    <cellStyle name="Style 1115 3" xfId="210"/>
    <cellStyle name="Style 1115 4" xfId="211"/>
    <cellStyle name="Style 1177" xfId="212"/>
    <cellStyle name="Style 1177 2" xfId="213"/>
    <cellStyle name="Style 1177 3" xfId="214"/>
    <cellStyle name="Style 1177 4" xfId="215"/>
    <cellStyle name="Style 1178" xfId="216"/>
    <cellStyle name="Style 1178 2" xfId="217"/>
    <cellStyle name="Style 1178 3" xfId="218"/>
    <cellStyle name="Style 1178 4" xfId="219"/>
    <cellStyle name="Style 1179" xfId="220"/>
    <cellStyle name="Style 1179 2" xfId="221"/>
    <cellStyle name="Style 1179 3" xfId="222"/>
    <cellStyle name="Style 1179 4" xfId="223"/>
    <cellStyle name="Style 1180" xfId="224"/>
    <cellStyle name="Style 1180 2" xfId="225"/>
    <cellStyle name="Style 1180 3" xfId="226"/>
    <cellStyle name="Style 1180 4" xfId="227"/>
    <cellStyle name="Style 1181" xfId="228"/>
    <cellStyle name="Style 1181 2" xfId="229"/>
    <cellStyle name="Style 1181 3" xfId="230"/>
    <cellStyle name="Style 1181 4" xfId="231"/>
    <cellStyle name="Style 1182" xfId="232"/>
    <cellStyle name="Style 1182 2" xfId="233"/>
    <cellStyle name="Style 1182 3" xfId="234"/>
    <cellStyle name="Style 1182 4" xfId="235"/>
    <cellStyle name="Style 1183" xfId="236"/>
    <cellStyle name="Style 1183 2" xfId="237"/>
    <cellStyle name="Style 1183 3" xfId="238"/>
    <cellStyle name="Style 1183 4" xfId="239"/>
    <cellStyle name="Style 1184" xfId="240"/>
    <cellStyle name="Style 1184 2" xfId="241"/>
    <cellStyle name="Style 1184 3" xfId="242"/>
    <cellStyle name="Style 1184 4" xfId="243"/>
    <cellStyle name="Style 1185" xfId="244"/>
    <cellStyle name="Style 1185 2" xfId="245"/>
    <cellStyle name="Style 1185 3" xfId="246"/>
    <cellStyle name="Style 1185 4" xfId="247"/>
    <cellStyle name="Style 1196" xfId="248"/>
    <cellStyle name="Style 1299" xfId="249"/>
    <cellStyle name="Style 1299 2" xfId="250"/>
    <cellStyle name="Style 1309" xfId="251"/>
    <cellStyle name="Style 1311" xfId="252"/>
    <cellStyle name="Style 1313" xfId="253"/>
    <cellStyle name="Style 1314" xfId="254"/>
    <cellStyle name="Style 1315" xfId="255"/>
    <cellStyle name="Style 1316" xfId="256"/>
    <cellStyle name="Style 1317" xfId="257"/>
    <cellStyle name="Style 1318" xfId="258"/>
    <cellStyle name="Style 1319" xfId="259"/>
    <cellStyle name="Style 1320" xfId="260"/>
    <cellStyle name="Style 1321" xfId="261"/>
    <cellStyle name="Style 1322" xfId="262"/>
    <cellStyle name="Style 1331" xfId="263"/>
    <cellStyle name="Style 1331 2" xfId="264"/>
    <cellStyle name="Style 1331 3" xfId="265"/>
    <cellStyle name="Style 1331 4" xfId="266"/>
    <cellStyle name="Style 1332" xfId="267"/>
    <cellStyle name="Style 1332 2" xfId="268"/>
    <cellStyle name="Style 1332 3" xfId="269"/>
    <cellStyle name="Style 1332 4" xfId="270"/>
    <cellStyle name="Style 1333" xfId="271"/>
    <cellStyle name="Style 1333 2" xfId="272"/>
    <cellStyle name="Style 1333 3" xfId="273"/>
    <cellStyle name="Style 1333 4" xfId="274"/>
    <cellStyle name="Style 1334" xfId="275"/>
    <cellStyle name="Style 1334 2" xfId="276"/>
    <cellStyle name="Style 1334 3" xfId="277"/>
    <cellStyle name="Style 1334 4" xfId="278"/>
    <cellStyle name="Style 1335" xfId="279"/>
    <cellStyle name="Style 1335 2" xfId="280"/>
    <cellStyle name="Style 1335 3" xfId="281"/>
    <cellStyle name="Style 1335 4" xfId="282"/>
    <cellStyle name="Style 1336" xfId="283"/>
    <cellStyle name="Style 1336 2" xfId="284"/>
    <cellStyle name="Style 1336 3" xfId="285"/>
    <cellStyle name="Style 1336 4" xfId="286"/>
    <cellStyle name="Style 1337" xfId="287"/>
    <cellStyle name="Style 1337 2" xfId="288"/>
    <cellStyle name="Style 1337 3" xfId="289"/>
    <cellStyle name="Style 1337 4" xfId="290"/>
    <cellStyle name="Style 1338" xfId="291"/>
    <cellStyle name="Style 1338 2" xfId="292"/>
    <cellStyle name="Style 1338 3" xfId="293"/>
    <cellStyle name="Style 1338 4" xfId="294"/>
    <cellStyle name="Style 1339" xfId="295"/>
    <cellStyle name="Style 1339 2" xfId="296"/>
    <cellStyle name="Style 1339 3" xfId="297"/>
    <cellStyle name="Style 1339 4" xfId="298"/>
    <cellStyle name="Style 1376" xfId="299"/>
    <cellStyle name="Style 1376 2" xfId="300"/>
    <cellStyle name="Style 1376 3" xfId="301"/>
    <cellStyle name="Style 1376 4" xfId="302"/>
    <cellStyle name="Style 1377" xfId="303"/>
    <cellStyle name="Style 1377 2" xfId="304"/>
    <cellStyle name="Style 1377 3" xfId="305"/>
    <cellStyle name="Style 1377 4" xfId="306"/>
    <cellStyle name="Style 1378" xfId="307"/>
    <cellStyle name="Style 1378 2" xfId="308"/>
    <cellStyle name="Style 1378 3" xfId="309"/>
    <cellStyle name="Style 1378 4" xfId="310"/>
    <cellStyle name="Style 1379" xfId="311"/>
    <cellStyle name="Style 1379 2" xfId="312"/>
    <cellStyle name="Style 1379 3" xfId="313"/>
    <cellStyle name="Style 1379 4" xfId="314"/>
    <cellStyle name="Style 1380" xfId="315"/>
    <cellStyle name="Style 1380 2" xfId="316"/>
    <cellStyle name="Style 1380 3" xfId="317"/>
    <cellStyle name="Style 1380 4" xfId="318"/>
    <cellStyle name="Style 1381" xfId="319"/>
    <cellStyle name="Style 1381 2" xfId="320"/>
    <cellStyle name="Style 1381 3" xfId="321"/>
    <cellStyle name="Style 1381 4" xfId="322"/>
    <cellStyle name="Style 1382" xfId="323"/>
    <cellStyle name="Style 1382 2" xfId="324"/>
    <cellStyle name="Style 1382 3" xfId="325"/>
    <cellStyle name="Style 1382 4" xfId="326"/>
    <cellStyle name="Style 1383" xfId="327"/>
    <cellStyle name="Style 1383 2" xfId="328"/>
    <cellStyle name="Style 1383 3" xfId="329"/>
    <cellStyle name="Style 1383 4" xfId="330"/>
    <cellStyle name="Style 1384" xfId="331"/>
    <cellStyle name="Style 1384 2" xfId="332"/>
    <cellStyle name="Style 1384 3" xfId="333"/>
    <cellStyle name="Style 1384 4" xfId="334"/>
    <cellStyle name="Style 1385" xfId="335"/>
    <cellStyle name="Style 1385 2" xfId="336"/>
    <cellStyle name="Style 1385 3" xfId="337"/>
    <cellStyle name="Style 1385 4" xfId="338"/>
    <cellStyle name="Style 1386" xfId="339"/>
    <cellStyle name="Style 1386 2" xfId="340"/>
    <cellStyle name="Style 1386 3" xfId="341"/>
    <cellStyle name="Style 1386 4" xfId="342"/>
    <cellStyle name="Style 1535" xfId="343"/>
    <cellStyle name="Style 1536" xfId="344"/>
    <cellStyle name="Style 1537" xfId="345"/>
    <cellStyle name="Style 1538" xfId="346"/>
    <cellStyle name="Style 1539" xfId="347"/>
    <cellStyle name="Style 1540" xfId="348"/>
    <cellStyle name="Style 1541" xfId="349"/>
    <cellStyle name="Style 1542" xfId="350"/>
    <cellStyle name="Style 1543" xfId="351"/>
    <cellStyle name="Style 1544" xfId="352"/>
    <cellStyle name="Style 1556" xfId="353"/>
    <cellStyle name="Style 1556 2" xfId="354"/>
    <cellStyle name="Style 1663" xfId="355"/>
    <cellStyle name="Style 1663 2" xfId="356"/>
    <cellStyle name="Style 1665" xfId="357"/>
    <cellStyle name="Style 1665 2" xfId="358"/>
    <cellStyle name="Style 1665 3" xfId="359"/>
    <cellStyle name="Style 1665 4" xfId="360"/>
    <cellStyle name="Style 1666" xfId="361"/>
    <cellStyle name="Style 1666 2" xfId="362"/>
    <cellStyle name="Style 1666 3" xfId="363"/>
    <cellStyle name="Style 1666 4" xfId="364"/>
    <cellStyle name="Style 1667" xfId="365"/>
    <cellStyle name="Style 1667 2" xfId="366"/>
    <cellStyle name="Style 1667 3" xfId="367"/>
    <cellStyle name="Style 1667 4" xfId="368"/>
    <cellStyle name="Style 1668" xfId="369"/>
    <cellStyle name="Style 1668 2" xfId="370"/>
    <cellStyle name="Style 1668 3" xfId="371"/>
    <cellStyle name="Style 1668 4" xfId="372"/>
    <cellStyle name="Style 1669" xfId="373"/>
    <cellStyle name="Style 1669 2" xfId="374"/>
    <cellStyle name="Style 1669 3" xfId="375"/>
    <cellStyle name="Style 1669 4" xfId="376"/>
    <cellStyle name="Style 1670" xfId="377"/>
    <cellStyle name="Style 1670 2" xfId="378"/>
    <cellStyle name="Style 1670 3" xfId="379"/>
    <cellStyle name="Style 1670 4" xfId="380"/>
    <cellStyle name="Style 1671" xfId="381"/>
    <cellStyle name="Style 1671 2" xfId="382"/>
    <cellStyle name="Style 1671 3" xfId="383"/>
    <cellStyle name="Style 1671 4" xfId="384"/>
    <cellStyle name="Style 1672" xfId="385"/>
    <cellStyle name="Style 1672 2" xfId="386"/>
    <cellStyle name="Style 1672 3" xfId="387"/>
    <cellStyle name="Style 1672 4" xfId="388"/>
    <cellStyle name="Style 1673" xfId="389"/>
    <cellStyle name="Style 1673 2" xfId="390"/>
    <cellStyle name="Style 1673 3" xfId="391"/>
    <cellStyle name="Style 1673 4" xfId="392"/>
    <cellStyle name="Style 1699" xfId="393"/>
    <cellStyle name="Style 1703" xfId="394"/>
    <cellStyle name="Style 1705" xfId="395"/>
    <cellStyle name="Style 1706" xfId="396"/>
    <cellStyle name="Style 1707" xfId="397"/>
    <cellStyle name="Style 1708" xfId="398"/>
    <cellStyle name="Style 1709" xfId="399"/>
    <cellStyle name="Style 1710" xfId="400"/>
    <cellStyle name="Style 1711" xfId="401"/>
    <cellStyle name="Style 1712" xfId="402"/>
    <cellStyle name="Style 1713" xfId="403"/>
    <cellStyle name="Style 1714" xfId="404"/>
    <cellStyle name="Style 1759" xfId="405"/>
    <cellStyle name="Style 1872" xfId="406"/>
    <cellStyle name="Style 1874" xfId="407"/>
    <cellStyle name="Style 1876" xfId="408"/>
    <cellStyle name="Style 1877" xfId="409"/>
    <cellStyle name="Style 1878" xfId="410"/>
    <cellStyle name="Style 1879" xfId="411"/>
    <cellStyle name="Style 1880" xfId="412"/>
    <cellStyle name="Style 1881" xfId="413"/>
    <cellStyle name="Style 1882" xfId="414"/>
    <cellStyle name="Style 1883" xfId="415"/>
    <cellStyle name="Style 1884" xfId="416"/>
    <cellStyle name="Style 1885" xfId="417"/>
    <cellStyle name="Style 1887" xfId="418"/>
    <cellStyle name="Style 1887 2" xfId="419"/>
    <cellStyle name="Style 1887 3" xfId="420"/>
    <cellStyle name="Style 1887 4" xfId="421"/>
    <cellStyle name="Style 1888" xfId="422"/>
    <cellStyle name="Style 1888 2" xfId="423"/>
    <cellStyle name="Style 1888 3" xfId="424"/>
    <cellStyle name="Style 1888 4" xfId="425"/>
    <cellStyle name="Style 1889" xfId="426"/>
    <cellStyle name="Style 1889 2" xfId="427"/>
    <cellStyle name="Style 1889 3" xfId="428"/>
    <cellStyle name="Style 1889 4" xfId="429"/>
    <cellStyle name="Style 1890" xfId="430"/>
    <cellStyle name="Style 1890 2" xfId="431"/>
    <cellStyle name="Style 1890 3" xfId="432"/>
    <cellStyle name="Style 1890 4" xfId="433"/>
    <cellStyle name="Style 1891" xfId="434"/>
    <cellStyle name="Style 1891 2" xfId="435"/>
    <cellStyle name="Style 1891 3" xfId="436"/>
    <cellStyle name="Style 1891 4" xfId="437"/>
    <cellStyle name="Style 1892" xfId="438"/>
    <cellStyle name="Style 1892 2" xfId="439"/>
    <cellStyle name="Style 1892 3" xfId="440"/>
    <cellStyle name="Style 1892 4" xfId="441"/>
    <cellStyle name="Style 1893" xfId="442"/>
    <cellStyle name="Style 1893 2" xfId="443"/>
    <cellStyle name="Style 1893 3" xfId="444"/>
    <cellStyle name="Style 1893 4" xfId="445"/>
    <cellStyle name="Style 1894" xfId="446"/>
    <cellStyle name="Style 1894 2" xfId="447"/>
    <cellStyle name="Style 1894 3" xfId="448"/>
    <cellStyle name="Style 1894 4" xfId="449"/>
    <cellStyle name="Style 1895" xfId="450"/>
    <cellStyle name="Style 1895 2" xfId="451"/>
    <cellStyle name="Style 1895 3" xfId="452"/>
    <cellStyle name="Style 1895 4" xfId="453"/>
    <cellStyle name="Style 2066" xfId="454"/>
    <cellStyle name="Style 2067" xfId="455"/>
    <cellStyle name="Style 2068" xfId="456"/>
    <cellStyle name="Style 2069" xfId="457"/>
    <cellStyle name="Style 2070" xfId="458"/>
    <cellStyle name="Style 2071" xfId="459"/>
    <cellStyle name="Style 2072" xfId="460"/>
    <cellStyle name="Style 2073" xfId="461"/>
    <cellStyle name="Style 2074" xfId="462"/>
    <cellStyle name="Style 2075" xfId="463"/>
    <cellStyle name="Style 2089" xfId="464"/>
    <cellStyle name="Style 2202" xfId="465"/>
    <cellStyle name="Style 2204" xfId="466"/>
    <cellStyle name="Style 2206" xfId="467"/>
    <cellStyle name="Style 2207" xfId="468"/>
    <cellStyle name="Style 2208" xfId="469"/>
    <cellStyle name="Style 2209" xfId="470"/>
    <cellStyle name="Style 2210" xfId="471"/>
    <cellStyle name="Style 2211" xfId="472"/>
    <cellStyle name="Style 2212" xfId="473"/>
    <cellStyle name="Style 2213" xfId="474"/>
    <cellStyle name="Style 2214" xfId="475"/>
    <cellStyle name="Style 2215" xfId="476"/>
    <cellStyle name="Style 2464" xfId="477"/>
    <cellStyle name="Style 2468" xfId="478"/>
    <cellStyle name="Style 2470" xfId="479"/>
    <cellStyle name="Style 2471" xfId="480"/>
    <cellStyle name="Style 2472" xfId="481"/>
    <cellStyle name="Style 2473" xfId="482"/>
    <cellStyle name="Style 2474" xfId="483"/>
    <cellStyle name="Style 2475" xfId="484"/>
    <cellStyle name="Style 2476" xfId="485"/>
    <cellStyle name="Style 2477" xfId="486"/>
    <cellStyle name="Style 2478" xfId="487"/>
    <cellStyle name="Style 2479" xfId="488"/>
    <cellStyle name="Style 297" xfId="489"/>
    <cellStyle name="Style 297 2" xfId="490"/>
    <cellStyle name="Style 300" xfId="491"/>
    <cellStyle name="Style 300 2" xfId="492"/>
    <cellStyle name="Style 528" xfId="493"/>
    <cellStyle name="Style 528 2" xfId="494"/>
    <cellStyle name="Style 561" xfId="495"/>
    <cellStyle name="Style 561 2" xfId="496"/>
    <cellStyle name="Style 669" xfId="497"/>
    <cellStyle name="Style 669 2" xfId="498"/>
    <cellStyle name="Style 670" xfId="499"/>
    <cellStyle name="Style 670 2" xfId="500"/>
    <cellStyle name="Style 671" xfId="501"/>
    <cellStyle name="Style 671 2" xfId="502"/>
    <cellStyle name="Style 672" xfId="503"/>
    <cellStyle name="Style 672 2" xfId="504"/>
    <cellStyle name="Style 673" xfId="505"/>
    <cellStyle name="Style 673 2" xfId="506"/>
    <cellStyle name="Style 674" xfId="507"/>
    <cellStyle name="Style 674 2" xfId="508"/>
    <cellStyle name="Style 675" xfId="509"/>
    <cellStyle name="Style 675 2" xfId="510"/>
    <cellStyle name="Style 676" xfId="511"/>
    <cellStyle name="Style 676 2" xfId="512"/>
    <cellStyle name="Style 707" xfId="513"/>
    <cellStyle name="Style 707 2" xfId="514"/>
    <cellStyle name="Style 707 3" xfId="515"/>
    <cellStyle name="Style 707 4" xfId="516"/>
    <cellStyle name="Style 708" xfId="517"/>
    <cellStyle name="Style 708 2" xfId="518"/>
    <cellStyle name="Style 708 3" xfId="519"/>
    <cellStyle name="Style 708 4" xfId="520"/>
    <cellStyle name="Style 709" xfId="521"/>
    <cellStyle name="Style 709 2" xfId="522"/>
    <cellStyle name="Style 709 3" xfId="523"/>
    <cellStyle name="Style 709 4" xfId="524"/>
    <cellStyle name="Style 710" xfId="525"/>
    <cellStyle name="Style 710 2" xfId="526"/>
    <cellStyle name="Style 710 3" xfId="527"/>
    <cellStyle name="Style 710 4" xfId="528"/>
    <cellStyle name="Style 711" xfId="529"/>
    <cellStyle name="Style 711 2" xfId="530"/>
    <cellStyle name="Style 711 3" xfId="531"/>
    <cellStyle name="Style 711 4" xfId="532"/>
    <cellStyle name="Style 712" xfId="533"/>
    <cellStyle name="Style 712 2" xfId="534"/>
    <cellStyle name="Style 712 3" xfId="535"/>
    <cellStyle name="Style 712 4" xfId="536"/>
    <cellStyle name="Style 713" xfId="537"/>
    <cellStyle name="Style 713 2" xfId="538"/>
    <cellStyle name="Style 713 3" xfId="539"/>
    <cellStyle name="Style 713 4" xfId="540"/>
    <cellStyle name="Style 714" xfId="541"/>
    <cellStyle name="Style 714 2" xfId="542"/>
    <cellStyle name="Style 714 3" xfId="543"/>
    <cellStyle name="Style 714 4" xfId="544"/>
    <cellStyle name="Style 723" xfId="545"/>
    <cellStyle name="Style 723 2" xfId="546"/>
    <cellStyle name="Style 740" xfId="547"/>
    <cellStyle name="Style 740 2" xfId="548"/>
    <cellStyle name="Style 740 3" xfId="549"/>
    <cellStyle name="Style 740 4" xfId="550"/>
    <cellStyle name="Style 741" xfId="551"/>
    <cellStyle name="Style 741 2" xfId="552"/>
    <cellStyle name="Style 741 3" xfId="553"/>
    <cellStyle name="Style 741 4" xfId="554"/>
    <cellStyle name="Style 742" xfId="555"/>
    <cellStyle name="Style 742 2" xfId="556"/>
    <cellStyle name="Style 742 3" xfId="557"/>
    <cellStyle name="Style 742 4" xfId="558"/>
    <cellStyle name="Style 743" xfId="559"/>
    <cellStyle name="Style 743 2" xfId="560"/>
    <cellStyle name="Style 743 3" xfId="561"/>
    <cellStyle name="Style 743 4" xfId="562"/>
    <cellStyle name="Style 744" xfId="563"/>
    <cellStyle name="Style 744 2" xfId="564"/>
    <cellStyle name="Style 744 3" xfId="565"/>
    <cellStyle name="Style 744 4" xfId="566"/>
    <cellStyle name="Style 745" xfId="567"/>
    <cellStyle name="Style 745 2" xfId="568"/>
    <cellStyle name="Style 745 3" xfId="569"/>
    <cellStyle name="Style 745 4" xfId="570"/>
    <cellStyle name="Style 746" xfId="571"/>
    <cellStyle name="Style 746 2" xfId="572"/>
    <cellStyle name="Style 746 3" xfId="573"/>
    <cellStyle name="Style 746 4" xfId="574"/>
    <cellStyle name="Style 747" xfId="575"/>
    <cellStyle name="Style 747 2" xfId="576"/>
    <cellStyle name="Style 747 3" xfId="577"/>
    <cellStyle name="Style 747 4" xfId="578"/>
    <cellStyle name="Style 868" xfId="579"/>
    <cellStyle name="Style 868 2" xfId="580"/>
    <cellStyle name="Style 902" xfId="581"/>
    <cellStyle name="Style 902 2" xfId="582"/>
    <cellStyle name="Style 902 3" xfId="583"/>
    <cellStyle name="Style 902 4" xfId="584"/>
    <cellStyle name="Style 903" xfId="585"/>
    <cellStyle name="Style 903 2" xfId="586"/>
    <cellStyle name="Style 903 3" xfId="587"/>
    <cellStyle name="Style 903 4" xfId="588"/>
    <cellStyle name="Style 904" xfId="589"/>
    <cellStyle name="Style 904 2" xfId="590"/>
    <cellStyle name="Style 904 3" xfId="591"/>
    <cellStyle name="Style 904 4" xfId="592"/>
    <cellStyle name="Style 905" xfId="593"/>
    <cellStyle name="Style 905 2" xfId="594"/>
    <cellStyle name="Style 905 3" xfId="595"/>
    <cellStyle name="Style 905 4" xfId="596"/>
    <cellStyle name="Style 910" xfId="597"/>
    <cellStyle name="Style 910 2" xfId="598"/>
    <cellStyle name="Style 910 3" xfId="599"/>
    <cellStyle name="Style 910 4" xfId="600"/>
    <cellStyle name="Style 911" xfId="601"/>
    <cellStyle name="Style 911 2" xfId="602"/>
    <cellStyle name="Style 911 3" xfId="603"/>
    <cellStyle name="Style 911 4" xfId="604"/>
    <cellStyle name="Style 912" xfId="605"/>
    <cellStyle name="Style 912 2" xfId="606"/>
    <cellStyle name="Style 912 3" xfId="607"/>
    <cellStyle name="Style 912 4" xfId="608"/>
    <cellStyle name="Style 913" xfId="609"/>
    <cellStyle name="Style 913 2" xfId="610"/>
    <cellStyle name="Style 913 3" xfId="611"/>
    <cellStyle name="Style 913 4" xfId="612"/>
    <cellStyle name="Style 918" xfId="613"/>
    <cellStyle name="Style 918 2" xfId="614"/>
    <cellStyle name="Style 918 3" xfId="615"/>
    <cellStyle name="Style 918 4" xfId="616"/>
    <cellStyle name="Style 919" xfId="617"/>
    <cellStyle name="Style 919 2" xfId="618"/>
    <cellStyle name="Style 919 3" xfId="619"/>
    <cellStyle name="Style 919 4" xfId="620"/>
    <cellStyle name="Style 920" xfId="621"/>
    <cellStyle name="Style 920 2" xfId="622"/>
    <cellStyle name="Style 920 3" xfId="623"/>
    <cellStyle name="Style 920 4" xfId="624"/>
    <cellStyle name="Style 921" xfId="625"/>
    <cellStyle name="Style 921 2" xfId="626"/>
    <cellStyle name="Style 921 3" xfId="627"/>
    <cellStyle name="Style 921 4" xfId="628"/>
    <cellStyle name="Style 926" xfId="629"/>
    <cellStyle name="Style 926 2" xfId="630"/>
    <cellStyle name="Style 926 3" xfId="631"/>
    <cellStyle name="Style 926 4" xfId="632"/>
    <cellStyle name="Style 927" xfId="633"/>
    <cellStyle name="Style 927 2" xfId="634"/>
    <cellStyle name="Style 927 3" xfId="635"/>
    <cellStyle name="Style 927 4" xfId="636"/>
    <cellStyle name="Style 928" xfId="637"/>
    <cellStyle name="Style 928 2" xfId="638"/>
    <cellStyle name="Style 928 3" xfId="639"/>
    <cellStyle name="Style 928 4" xfId="640"/>
    <cellStyle name="Style 929" xfId="641"/>
    <cellStyle name="Style 929 2" xfId="642"/>
    <cellStyle name="Style 929 3" xfId="643"/>
    <cellStyle name="Style 929 4" xfId="644"/>
    <cellStyle name="Style 934" xfId="645"/>
    <cellStyle name="Style 934 2" xfId="646"/>
    <cellStyle name="Style 934 3" xfId="647"/>
    <cellStyle name="Style 934 4" xfId="648"/>
    <cellStyle name="Style 935" xfId="649"/>
    <cellStyle name="Style 935 2" xfId="650"/>
    <cellStyle name="Style 935 3" xfId="651"/>
    <cellStyle name="Style 935 4" xfId="652"/>
    <cellStyle name="Style 936" xfId="653"/>
    <cellStyle name="Style 936 2" xfId="654"/>
    <cellStyle name="Style 936 3" xfId="655"/>
    <cellStyle name="Style 936 4" xfId="656"/>
    <cellStyle name="Style 937" xfId="657"/>
    <cellStyle name="Style 937 2" xfId="658"/>
    <cellStyle name="Style 937 3" xfId="659"/>
    <cellStyle name="Style 937 4" xfId="660"/>
    <cellStyle name="Style 942" xfId="661"/>
    <cellStyle name="Style 942 2" xfId="662"/>
    <cellStyle name="Style 942 3" xfId="663"/>
    <cellStyle name="Style 942 4" xfId="664"/>
    <cellStyle name="Style 943" xfId="665"/>
    <cellStyle name="Style 943 2" xfId="666"/>
    <cellStyle name="Style 943 3" xfId="667"/>
    <cellStyle name="Style 943 4" xfId="668"/>
    <cellStyle name="Style 944" xfId="669"/>
    <cellStyle name="Style 944 2" xfId="670"/>
    <cellStyle name="Style 944 3" xfId="671"/>
    <cellStyle name="Style 944 4" xfId="672"/>
    <cellStyle name="Style 945" xfId="673"/>
    <cellStyle name="Style 945 2" xfId="674"/>
    <cellStyle name="Style 945 3" xfId="675"/>
    <cellStyle name="Style 945 4" xfId="676"/>
    <cellStyle name="Style 950" xfId="677"/>
    <cellStyle name="Style 950 2" xfId="678"/>
    <cellStyle name="Style 950 3" xfId="679"/>
    <cellStyle name="Style 950 4" xfId="680"/>
    <cellStyle name="Style 951" xfId="681"/>
    <cellStyle name="Style 951 2" xfId="682"/>
    <cellStyle name="Style 951 3" xfId="683"/>
    <cellStyle name="Style 951 4" xfId="684"/>
    <cellStyle name="Style 952" xfId="685"/>
    <cellStyle name="Style 952 2" xfId="686"/>
    <cellStyle name="Style 952 3" xfId="687"/>
    <cellStyle name="Style 952 4" xfId="688"/>
    <cellStyle name="Style 953" xfId="689"/>
    <cellStyle name="Style 953 2" xfId="690"/>
    <cellStyle name="Style 953 3" xfId="691"/>
    <cellStyle name="Style 953 4" xfId="692"/>
    <cellStyle name="Style 958" xfId="693"/>
    <cellStyle name="Style 958 2" xfId="694"/>
    <cellStyle name="Style 958 3" xfId="695"/>
    <cellStyle name="Style 958 4" xfId="696"/>
    <cellStyle name="Style 959" xfId="697"/>
    <cellStyle name="Style 959 2" xfId="698"/>
    <cellStyle name="Style 959 3" xfId="699"/>
    <cellStyle name="Style 959 4" xfId="700"/>
    <cellStyle name="Style 960" xfId="701"/>
    <cellStyle name="Style 960 2" xfId="702"/>
    <cellStyle name="Style 960 3" xfId="703"/>
    <cellStyle name="Style 960 4" xfId="704"/>
    <cellStyle name="Style 961" xfId="705"/>
    <cellStyle name="Style 961 2" xfId="706"/>
    <cellStyle name="Style 961 3" xfId="707"/>
    <cellStyle name="Style 961 4" xfId="708"/>
    <cellStyle name="Style 966" xfId="709"/>
    <cellStyle name="Style 966 2" xfId="710"/>
    <cellStyle name="Style 966 3" xfId="711"/>
    <cellStyle name="Style 966 4" xfId="712"/>
    <cellStyle name="Style 967" xfId="713"/>
    <cellStyle name="Style 967 2" xfId="714"/>
    <cellStyle name="Style 967 3" xfId="715"/>
    <cellStyle name="Style 967 4" xfId="716"/>
    <cellStyle name="Style 968" xfId="717"/>
    <cellStyle name="Style 968 2" xfId="718"/>
    <cellStyle name="Style 968 3" xfId="719"/>
    <cellStyle name="Style 968 4" xfId="720"/>
    <cellStyle name="Style 969" xfId="721"/>
    <cellStyle name="Style 969 2" xfId="722"/>
    <cellStyle name="Style 969 3" xfId="723"/>
    <cellStyle name="Style 969 4" xfId="724"/>
    <cellStyle name="Style 974" xfId="725"/>
    <cellStyle name="Style 974 2" xfId="726"/>
    <cellStyle name="Style 974 3" xfId="727"/>
    <cellStyle name="Style 974 4" xfId="728"/>
    <cellStyle name="Style 975" xfId="729"/>
    <cellStyle name="Style 975 2" xfId="730"/>
    <cellStyle name="Style 975 3" xfId="731"/>
    <cellStyle name="Style 975 4" xfId="732"/>
    <cellStyle name="Style 976" xfId="733"/>
    <cellStyle name="Style 976 2" xfId="734"/>
    <cellStyle name="Style 976 3" xfId="735"/>
    <cellStyle name="Style 976 4" xfId="736"/>
    <cellStyle name="Style 977" xfId="737"/>
    <cellStyle name="Style 977 2" xfId="738"/>
    <cellStyle name="Style 977 3" xfId="739"/>
    <cellStyle name="Style 977 4" xfId="740"/>
    <cellStyle name="Style 979" xfId="741"/>
    <cellStyle name="Style 979 2" xfId="742"/>
    <cellStyle name="Style 981" xfId="743"/>
    <cellStyle name="Style 981 2" xfId="744"/>
    <cellStyle name="Style 981 3" xfId="745"/>
    <cellStyle name="Style 981 4" xfId="746"/>
    <cellStyle name="Style 982" xfId="747"/>
    <cellStyle name="Style 982 2" xfId="748"/>
    <cellStyle name="Style 982 3" xfId="749"/>
    <cellStyle name="Style 982 4" xfId="750"/>
    <cellStyle name="Style 983" xfId="751"/>
    <cellStyle name="Style 983 2" xfId="752"/>
    <cellStyle name="Style 983 3" xfId="753"/>
    <cellStyle name="Style 983 4" xfId="754"/>
    <cellStyle name="Style 984" xfId="755"/>
    <cellStyle name="Style 984 2" xfId="756"/>
    <cellStyle name="Style 984 3" xfId="757"/>
    <cellStyle name="Style 984 4" xfId="758"/>
    <cellStyle name="Style 985" xfId="759"/>
    <cellStyle name="Style 985 2" xfId="760"/>
    <cellStyle name="Style 985 3" xfId="761"/>
    <cellStyle name="Style 985 4" xfId="762"/>
    <cellStyle name="Style 986" xfId="763"/>
    <cellStyle name="Style 986 2" xfId="764"/>
    <cellStyle name="Style 986 3" xfId="765"/>
    <cellStyle name="Style 986 4" xfId="766"/>
    <cellStyle name="Style 987" xfId="767"/>
    <cellStyle name="Style 987 2" xfId="768"/>
    <cellStyle name="Style 987 3" xfId="769"/>
    <cellStyle name="Style 987 4" xfId="770"/>
    <cellStyle name="Style 988" xfId="771"/>
    <cellStyle name="Style 988 2" xfId="772"/>
    <cellStyle name="Style 988 3" xfId="773"/>
    <cellStyle name="Style 988 4" xfId="774"/>
    <cellStyle name="Style 989" xfId="775"/>
    <cellStyle name="Style 989 2" xfId="776"/>
    <cellStyle name="Style 989 3" xfId="777"/>
    <cellStyle name="Style 989 4" xfId="778"/>
    <cellStyle name="Style 991" xfId="779"/>
    <cellStyle name="Style 991 2" xfId="780"/>
    <cellStyle name="Title" xfId="781" builtinId="15" customBuiltin="1"/>
    <cellStyle name="Title 2" xfId="782"/>
    <cellStyle name="Total" xfId="783" builtinId="25" customBuiltin="1"/>
    <cellStyle name="Total 2" xfId="784"/>
    <cellStyle name="Warning Text" xfId="785" builtinId="11" customBuiltin="1"/>
    <cellStyle name="Warning Text 2" xfId="786"/>
    <cellStyle name="Hyperlink" xfId="787"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E5000"/>
      <rgbColor rgb="0000FF00"/>
      <rgbColor rgb="00009CDE"/>
      <rgbColor rgb="00FEDB00"/>
      <rgbColor rgb="00FF00FF"/>
      <rgbColor rgb="0000FFFF"/>
      <rgbColor rgb="00AA6520"/>
      <rgbColor rgb="00008000"/>
      <rgbColor rgb="00000080"/>
      <rgbColor rgb="00808000"/>
      <rgbColor rgb="00800080"/>
      <rgbColor rgb="00008080"/>
      <rgbColor rgb="00EAEAEA"/>
      <rgbColor rgb="00808080"/>
      <rgbColor rgb="009999FF"/>
      <rgbColor rgb="00BB793C"/>
      <rgbColor rgb="00620C0B"/>
      <rgbColor rgb="00590001"/>
      <rgbColor rgb="00404549"/>
      <rgbColor rgb="00CD9B7A"/>
      <rgbColor rgb="00990033"/>
      <rgbColor rgb="00EAEAEA"/>
      <rgbColor rgb="00000080"/>
      <rgbColor rgb="00A0A0A0"/>
      <rgbColor rgb="00CC9900"/>
      <rgbColor rgb="00008C99"/>
      <rgbColor rgb="00579A32"/>
      <rgbColor rgb="00CC6633"/>
      <rgbColor rgb="003366FF"/>
      <rgbColor rgb="00666666"/>
      <rgbColor rgb="0000CCFF"/>
      <rgbColor rgb="00CCFFFF"/>
      <rgbColor rgb="00CCFFCC"/>
      <rgbColor rgb="00FFFF99"/>
      <rgbColor rgb="0099CCFF"/>
      <rgbColor rgb="00FE5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0000"/>
    </indexedColors>
  </colors>
  <extLst>
    <ext uri="{EB79DEF2-80B8-43e5-95BD-54CBDDF9020C}">
      <x14:slicerStyles xmlns:x14="http://schemas.microsoft.com/office/spreadsheetml/2009/9/main" defaultSlicerStyle="SlicerStyleLight1"/>
    </ext>
    <ext uri="{9260A510-F301-46a8-8635-F512D64BE5F5}">
      <x15:timelineStyles xmlns:x15="http://schemas.microsoft.com/office/spreadsheetml/2010/11/main" defaultTimelineStyle="TimeSlicerStyleLight1"/>
    </ext>
  </extLst>
</styleSheet>
</file>

<file path=xl/_rels/workbook.xml.rels><?xml version="1.0" encoding="utf-8" standalone="yes" ?>
<Relationships xmlns="http://schemas.openxmlformats.org/package/2006/relationships">
<Relationship Id="rId40" Type="http://schemas.openxmlformats.org/officeDocument/2006/relationships/worksheet" Target="worksheets/sheet26.xml" />
<Relationship Id="rId34" Type="http://schemas.openxmlformats.org/officeDocument/2006/relationships/worksheet" Target="worksheets/sheet3.xml" />
<Relationship Id="rId38" Type="http://schemas.openxmlformats.org/officeDocument/2006/relationships/worksheet" Target="worksheets/sheet21.xml" />
<Relationship Id="rId35" Type="http://schemas.openxmlformats.org/officeDocument/2006/relationships/worksheet" Target="worksheets/sheet7.xml" />
<Relationship Id="rId33" Type="http://schemas.openxmlformats.org/officeDocument/2006/relationships/worksheet" Target="worksheets/sheet2.xml" />
<Relationship Id="rId37" Type="http://schemas.openxmlformats.org/officeDocument/2006/relationships/worksheet" Target="worksheets/sheet20.xml" />
<Relationship Id="rId41" Type="http://schemas.openxmlformats.org/officeDocument/2006/relationships/sharedStrings" Target="/xl/sharedStrings.xml" />
<Relationship Id="rId32" Type="http://schemas.openxmlformats.org/officeDocument/2006/relationships/worksheet" Target="worksheets/sheet1.xml" />
<Relationship Id="rId39" Type="http://schemas.openxmlformats.org/officeDocument/2006/relationships/worksheet" Target="worksheets/sheet23.xml" />
<Relationship Id="rId42" Type="http://schemas.openxmlformats.org/officeDocument/2006/relationships/styles" Target="/xl/styles.xml" />
<Relationship Id="rId36" Type="http://schemas.openxmlformats.org/officeDocument/2006/relationships/worksheet" Target="worksheets/sheet9.xml" />
<Relationship Id="rId43" Type="http://schemas.openxmlformats.org/officeDocument/2006/relationships/theme" Target="/xl/theme/theme1.xml" />
<Relationship Id="rId31" Type="http://schemas.openxmlformats.org/officeDocument/2006/relationships/worksheet" Target="worksheets/sheet28.xml" />
<Relationship Id="rId30" Type="http://schemas.openxmlformats.org/officeDocument/2006/relationships/worksheet" Target="worksheets/sheet32.xml" />
<Relationship Id="rId29" Type="http://schemas.openxmlformats.org/officeDocument/2006/relationships/worksheet" Target="worksheets/sheet36.xml" />
<Relationship Id="rId28" Type="http://schemas.openxmlformats.org/officeDocument/2006/relationships/worksheet" Target="worksheets/sheet40.xml" />
<Relationship Id="rId27" Type="http://schemas.openxmlformats.org/officeDocument/2006/relationships/worksheet" Target="worksheets/sheet44.xml" />
<Relationship Id="rId26" Type="http://schemas.openxmlformats.org/officeDocument/2006/relationships/worksheet" Target="worksheets/sheet48.xml" />
<Relationship Id="rId25" Type="http://schemas.openxmlformats.org/officeDocument/2006/relationships/worksheet" Target="worksheets/sheet52.xml" />
<Relationship Id="rId24" Type="http://schemas.openxmlformats.org/officeDocument/2006/relationships/worksheet" Target="worksheets/sheet56.xml" />
<Relationship Id="rId23" Type="http://schemas.openxmlformats.org/officeDocument/2006/relationships/worksheet" Target="worksheets/sheet59.xml" />
<Relationship Id="rId22" Type="http://schemas.openxmlformats.org/officeDocument/2006/relationships/worksheet" Target="worksheets/sheet62.xml" />
<Relationship Id="rId21" Type="http://schemas.openxmlformats.org/officeDocument/2006/relationships/worksheet" Target="worksheets/sheet65.xml" />
<Relationship Id="rId20" Type="http://schemas.openxmlformats.org/officeDocument/2006/relationships/worksheet" Target="worksheets/sheet69.xml" />
<Relationship Id="rId19" Type="http://schemas.openxmlformats.org/officeDocument/2006/relationships/worksheet" Target="worksheets/sheet73.xml" />
<Relationship Id="rId18" Type="http://schemas.openxmlformats.org/officeDocument/2006/relationships/worksheet" Target="worksheets/sheet77.xml" />
<Relationship Id="rId17" Type="http://schemas.openxmlformats.org/officeDocument/2006/relationships/worksheet" Target="worksheets/sheet80.xml" />
<Relationship Id="rId16" Type="http://schemas.openxmlformats.org/officeDocument/2006/relationships/worksheet" Target="worksheets/sheet84.xml" />
<Relationship Id="rId15" Type="http://schemas.openxmlformats.org/officeDocument/2006/relationships/worksheet" Target="worksheets/sheet88.xml" />
<Relationship Id="rId14" Type="http://schemas.openxmlformats.org/officeDocument/2006/relationships/worksheet" Target="worksheets/sheet92.xml" />
<Relationship Id="rId13" Type="http://schemas.openxmlformats.org/officeDocument/2006/relationships/worksheet" Target="worksheets/sheet95.xml" />
<Relationship Id="rId12" Type="http://schemas.openxmlformats.org/officeDocument/2006/relationships/worksheet" Target="worksheets/sheet98.xml" />
<Relationship Id="rId11" Type="http://schemas.openxmlformats.org/officeDocument/2006/relationships/worksheet" Target="worksheets/sheet101.xml" />
<Relationship Id="rId10" Type="http://schemas.openxmlformats.org/officeDocument/2006/relationships/worksheet" Target="worksheets/sheet104.xml" />
<Relationship Id="rId9" Type="http://schemas.openxmlformats.org/officeDocument/2006/relationships/worksheet" Target="worksheets/sheet107.xml" />
<Relationship Id="rId8" Type="http://schemas.openxmlformats.org/officeDocument/2006/relationships/worksheet" Target="worksheets/sheet110.xml" />
<Relationship Id="rId7" Type="http://schemas.openxmlformats.org/officeDocument/2006/relationships/worksheet" Target="worksheets/sheet113.xml" />
<Relationship Id="rId6" Type="http://schemas.openxmlformats.org/officeDocument/2006/relationships/worksheet" Target="worksheets/sheet116.xml" />
<Relationship Id="rId5" Type="http://schemas.openxmlformats.org/officeDocument/2006/relationships/worksheet" Target="worksheets/sheet119.xml" />
<Relationship Id="rId4" Type="http://schemas.openxmlformats.org/officeDocument/2006/relationships/worksheet" Target="worksheets/sheet122.xml" />
<Relationship Id="rId3" Type="http://schemas.openxmlformats.org/officeDocument/2006/relationships/worksheet" Target="worksheets/sheet126.xml" />
<Relationship Id="rId2" Type="http://schemas.openxmlformats.org/officeDocument/2006/relationships/worksheet" Target="worksheets/sheet130.xml" />
<Relationship Id="rId1" Type="http://schemas.openxmlformats.org/officeDocument/2006/relationships/worksheet" Target="worksheets/sheet133.xml" />
</Relationships>
</file>

<file path=xl/charts/chart136.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1" i="0" u="none" strike="noStrike" baseline="0">
                <a:solidFill>
                  <a:sysClr val="windowText"/>
                </a:solidFill>
                <a:latin typeface="Arial"/>
              </a:defRPr>
            </a:pPr>
            <a:r>
              <a:rPr sz="1800" b="1" i="0" u="none" strike="noStrike" baseline="0">
                <a:latin typeface="Arial" charset="0"/>
              </a:rPr>
              <a:t>Monthly Indexes</a:t>
            </a:r>
          </a:p>
        </rich>
      </tx>
      <overlay val="0"/>
    </title>
    <plotArea>
      <lineChart>
        <grouping/>
        <ser>
          <idx val="0"/>
          <order val="0"/>
          <tx>
            <v>Occupancy Index (MPI)</v>
          </tx>
          <spPr>
            <a:ln w="38100">
              <a:solidFill>
                <a:srgbClr val="009CDE"/>
              </a:solidFill>
              <a:prstDash val="solid"/>
            </a:ln>
          </spPr>
          <marker>
            <symbol val="circle"/>
            <size val="6"/>
            <spPr>
              <a:solidFill>
                <a:srgbClr val="009CDE"/>
              </a:solidFill>
              <a:ln w="9525">
                <a:solidFill>
                  <a:srgbClr val="009CDE"/>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Comp!$C$23:$T$23</f>
              <numCache>
                <formatCode>General</formatCode>
                <ptCount val="18"/>
                <pt idx="0">
                  <v>106.075795461017</v>
                </pt>
                <pt idx="0">
                  <v>105.225809627803</v>
                </pt>
                <pt idx="0">
                  <v>109.970434865876</v>
                </pt>
                <pt idx="0">
                  <v>121.152361309429</v>
                </pt>
                <pt idx="0">
                  <v>138.015178731114</v>
                </pt>
                <pt idx="0">
                  <v>112.679039718288</v>
                </pt>
                <pt idx="0">
                  <v>124.849020818097</v>
                </pt>
                <pt idx="0">
                  <v>99.0019260620597</v>
                </pt>
                <pt idx="0">
                  <v>112.307736570179</v>
                </pt>
                <pt idx="0">
                  <v>162.838689929599</v>
                </pt>
                <pt idx="0">
                  <v>141.888160993929</v>
                </pt>
                <pt idx="0">
                  <v>110.869974132058</v>
                </pt>
                <pt idx="0">
                  <v>105.485809819202</v>
                </pt>
                <pt idx="0">
                  <v>97.5147920629728</v>
                </pt>
                <pt idx="0">
                  <v>97.2823975594547</v>
                </pt>
                <pt idx="0">
                  <v>101.833005397644</v>
                </pt>
                <pt idx="0">
                  <v>101.454165280616</v>
                </pt>
                <pt idx="0">
                  <v>98.2689623664366</v>
                </pt>
              </numCache>
            </numRef>
          </val>
          <smooth val="0"/>
        </ser>
        <ser>
          <idx val="1"/>
          <order val="1"/>
          <tx>
            <v>ADR Index (ARI)</v>
          </tx>
          <spPr>
            <a:ln w="38100">
              <a:solidFill>
                <a:srgbClr val="D22630"/>
              </a:solidFill>
              <a:prstDash val="solid"/>
            </a:ln>
          </spPr>
          <marker>
            <symbol val="diamond"/>
            <size val="6"/>
            <spPr>
              <a:solidFill>
                <a:srgbClr val="D22630"/>
              </a:solidFill>
              <a:ln w="9525">
                <a:solidFill>
                  <a:srgbClr val="D2263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Comp!$C$35:$T$35</f>
              <numCache>
                <formatCode>General</formatCode>
                <ptCount val="18"/>
                <pt idx="0">
                  <v>101.476463888874</v>
                </pt>
                <pt idx="0">
                  <v>90.8254954647839</v>
                </pt>
                <pt idx="0">
                  <v>116.066151680386</v>
                </pt>
                <pt idx="0">
                  <v>96.8430061749523</v>
                </pt>
                <pt idx="0">
                  <v>104.74569988168</v>
                </pt>
                <pt idx="0">
                  <v>93.814114694321</v>
                </pt>
                <pt idx="0">
                  <v>100.550698215582</v>
                </pt>
                <pt idx="0">
                  <v>98.7194679116772</v>
                </pt>
                <pt idx="0">
                  <v>97.4351903046453</v>
                </pt>
                <pt idx="0">
                  <v>95.379963836023</v>
                </pt>
                <pt idx="0">
                  <v>90.3575238476454</v>
                </pt>
                <pt idx="0">
                  <v>89.1138916644113</v>
                </pt>
                <pt idx="0">
                  <v>92.3759004374341</v>
                </pt>
                <pt idx="0">
                  <v>86.6308694240904</v>
                </pt>
                <pt idx="0">
                  <v>87.448730533487</v>
                </pt>
                <pt idx="0">
                  <v>98.0470434879435</v>
                </pt>
                <pt idx="0">
                  <v>88.1350212108184</v>
                </pt>
                <pt idx="0">
                  <v>84.3219756696413</v>
                </pt>
              </numCache>
            </numRef>
          </val>
          <smooth val="0"/>
        </ser>
        <ser>
          <idx val="2"/>
          <order val="2"/>
          <tx>
            <v>RevPAR Index (RGI)</v>
          </tx>
          <spPr>
            <a:ln w="38100">
              <a:solidFill>
                <a:srgbClr val="84BD00"/>
              </a:solidFill>
              <a:prstDash val="lgDash"/>
            </a:ln>
          </spPr>
          <marker>
            <symbol val="square"/>
            <size val="6"/>
            <spPr>
              <a:solidFill>
                <a:srgbClr val="84BD00"/>
              </a:solidFill>
              <a:ln w="9525">
                <a:solidFill>
                  <a:srgbClr val="84BD0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Comp!$C$47:$T$47</f>
              <numCache>
                <formatCode>General</formatCode>
                <ptCount val="18"/>
                <pt idx="0">
                  <v>107.641966275834</v>
                </pt>
                <pt idx="0">
                  <v>95.5718629512823</v>
                </pt>
                <pt idx="0">
                  <v>127.638451735008</v>
                </pt>
                <pt idx="0">
                  <v>117.327588743991</v>
                </pt>
                <pt idx="0">
                  <v>144.564964904857</v>
                </pt>
                <pt idx="0">
                  <v>105.708843557774</v>
                </pt>
                <pt idx="0">
                  <v>125.536562147914</v>
                </pt>
                <pt idx="0">
                  <v>97.7341746307774</v>
                </pt>
                <pt idx="0">
                  <v>109.427256853994</v>
                </pt>
                <pt idx="0">
                  <v>155.315483565905</v>
                </pt>
                <pt idx="0">
                  <v>128.206628907075</v>
                </pt>
                <pt idx="0">
                  <v>98.8005486364032</v>
                </pt>
                <pt idx="0">
                  <v>97.4434666542071</v>
                </pt>
                <pt idx="0">
                  <v>84.4779121812473</v>
                </pt>
                <pt idx="0">
                  <v>85.0722216982831</v>
                </pt>
                <pt idx="0">
                  <v>99.8442510873081</v>
                </pt>
                <pt idx="0">
                  <v>89.4166500893296</v>
                </pt>
                <pt idx="0">
                  <v>82.8623305374356</v>
                </pt>
              </numCache>
            </numRef>
          </val>
          <smooth val="0"/>
        </ser>
        <ser>
          <idx val="3"/>
          <order val="3"/>
          <tx>
            <v>100 %</v>
          </tx>
          <spPr>
            <a:ln w="25400">
              <a:solidFill>
                <a:srgbClr val="000000"/>
              </a:solidFill>
              <a:prstDash val="lgDash"/>
            </a:ln>
          </spPr>
          <marker>
            <symbol val="none"/>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Comp!$C$60:$T$60</f>
              <numCache>
                <formatCode>General</formatCode>
                <ptCount val="18"/>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numCache>
            </numRef>
          </val>
          <smooth val="0"/>
        </ser>
        <smooth val="0"/>
        <axId val="1"/>
        <axId val="4"/>
      </lineChart>
      <catAx>
        <axId val="1"/>
        <scaling>
          <orientation/>
        </scaling>
        <delete val="0"/>
        <axPos val="b"/>
        <majorTickMark val="none"/>
        <minorTickMark val="none"/>
        <spPr>
          <a:ln w="9525">
            <a:solidFill>
              <a:srgbClr val="A0A0A0"/>
            </a:solidFill>
            <a:prstDash val="solid"/>
          </a:ln>
        </spPr>
        <txPr>
          <a:bodyPr/>
          <a:p>
            <a:pPr>
              <a:defRPr sz="1200" b="0" i="0" u="none" strike="noStrike" baseline="0">
                <a:solidFill>
                  <a:sysClr val="windowText"/>
                </a:solidFill>
                <a:latin typeface="Arial"/>
              </a:defRPr>
            </a:pPr>
          </a:p>
        </txPr>
        <crossAx val="4"/>
      </catAx>
      <valAx>
        <axId val="4"/>
        <scaling>
          <orientation/>
          <max val="168"/>
          <min val="78"/>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200" b="0" i="0" u="none" strike="noStrike" baseline="0">
                <a:solidFill>
                  <a:sysClr val="windowText"/>
                </a:solidFill>
                <a:latin typeface="Arial"/>
              </a:defRPr>
            </a:pPr>
          </a:p>
        </txPr>
      </legendEntry>
      <legendEntry>
        <idx val="1"/>
        <txPr>
          <a:bodyPr/>
          <a:p>
            <a:pPr>
              <a:defRPr sz="1200" b="0" i="0" u="none" strike="noStrike" baseline="0">
                <a:solidFill>
                  <a:sysClr val="windowText"/>
                </a:solidFill>
                <a:latin typeface="Arial"/>
              </a:defRPr>
            </a:pPr>
          </a:p>
        </txPr>
      </legendEntry>
      <legendEntry>
        <idx val="2"/>
        <txPr>
          <a:bodyPr/>
          <a:p>
            <a:pPr>
              <a:defRPr sz="1200" b="0" i="0" u="none" strike="noStrike" baseline="0">
                <a:solidFill>
                  <a:sysClr val="windowText"/>
                </a:solidFill>
                <a:latin typeface="Arial"/>
              </a:defRPr>
            </a:pPr>
          </a:p>
        </txPr>
      </legendEntry>
      <legendEntry>
        <idx val="3"/>
        <txPr>
          <a:bodyPr/>
          <a:p>
            <a:pPr>
              <a:defRPr sz="1200" b="0" i="0" u="none" strike="noStrike" baseline="0">
                <a:solidFill>
                  <a:sysClr val="windowText"/>
                </a:solidFill>
                <a:latin typeface="Arial"/>
              </a:defRPr>
            </a:pPr>
          </a:p>
        </txPr>
      </legendEntry>
      <overlay val="0"/>
      <spPr>
        <a:ln w="9525">
          <a:noFill/>
        </a:ln>
      </spPr>
      <txPr>
        <a:bodyPr/>
        <a:p>
          <a:pPr>
            <a:defRPr sz="1200" b="0" i="0" u="none" strike="noStrike" baseline="0">
              <a:solidFill>
                <a:sysClr val="windowText"/>
              </a:solidFill>
              <a:latin typeface="Arial"/>
            </a:defRPr>
          </a:pPr>
        </a:p>
      </txPr>
    </legend>
    <dispBlanksAs val="gap"/>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37.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1" i="0" u="none" strike="noStrike" baseline="0">
                <a:solidFill>
                  <a:sysClr val="windowText"/>
                </a:solidFill>
                <a:latin typeface="Arial"/>
              </a:defRPr>
            </a:pPr>
            <a:r>
              <a:rPr sz="1800" b="1" i="0" u="none" strike="noStrike" baseline="0">
                <a:latin typeface="Arial" charset="0"/>
              </a:rPr>
              <a:t>RevPAR Percent Change</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Comp!$B$67:$B$69</f>
            </multiLvlStrRef>
          </cat>
          <val>
            <numRef>
              <f>Comp!$X$50,Comp!$AB$50,Comp!$AF$50</f>
              <numCache>
                <formatCode>General</formatCode>
                <ptCount val="3"/>
                <pt idx="0">
                  <v>79.9876341241431</v>
                </pt>
                <pt idx="0">
                  <v>135.368884696364</v>
                </pt>
                <pt idx="0">
                  <v>79.9876341241431</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Comp!$B$67:$B$69</f>
            </multiLvlStrRef>
          </cat>
          <val>
            <numRef>
              <f>Comp!$X$51,Comp!$AB$51,Comp!$AF$51</f>
              <numCache>
                <formatCode>General</formatCode>
                <ptCount val="3"/>
                <pt idx="0">
                  <v>94.5417965160597</v>
                </pt>
                <pt idx="0">
                  <v>216.079805804601</v>
                </pt>
                <pt idx="0">
                  <v>94.5417965160597</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221"/>
          <min val="75"/>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000" b="0" i="0" u="none" strike="noStrike" baseline="0">
                <a:solidFill>
                  <a:sysClr val="windowText"/>
                </a:solidFill>
                <a:latin typeface="Arial"/>
              </a:defRPr>
            </a:pPr>
          </a:p>
        </txPr>
      </legendEntry>
      <legendEntry>
        <idx val="1"/>
        <txPr>
          <a:bodyPr/>
          <a:p>
            <a:pPr>
              <a:defRPr sz="1000" b="0" i="0" u="none" strike="noStrike" baseline="0">
                <a:solidFill>
                  <a:sysClr val="windowText"/>
                </a:solidFill>
                <a:latin typeface="Arial"/>
              </a:defRPr>
            </a:pPr>
          </a:p>
        </txPr>
      </legendEntry>
      <overlay val="0"/>
      <spPr>
        <a:ln w="9525">
          <a:noFill/>
        </a:ln>
      </spPr>
      <txPr>
        <a:bodyPr/>
        <a:p>
          <a:pPr>
            <a:defRPr sz="1000" b="0" i="0" u="none" strike="noStrike" baseline="0">
              <a:solidFill>
                <a:sysClr val="windowText"/>
              </a:solidFill>
              <a:latin typeface="Arial"/>
            </a:defRPr>
          </a:pPr>
        </a:p>
      </txPr>
    </legend>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38.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400" b="1" i="0" u="none" strike="noStrike" baseline="0">
                <a:solidFill>
                  <a:sysClr val="windowText"/>
                </a:solidFill>
                <a:latin typeface="Arial"/>
              </a:defRPr>
            </a:pPr>
            <a:r>
              <a:rPr sz="1400" b="1" i="0" u="none" strike="noStrike" baseline="0">
                <a:latin typeface="Arial" charset="0"/>
              </a:rPr>
              <a:t>Current Month Occupancy</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Week'!$X$14:$AF$14</f>
              <numCache>
                <formatCode>General</formatCode>
                <ptCount val="9"/>
                <pt idx="0">
                  <v>0</v>
                </pt>
                <pt idx="0">
                  <v>0</v>
                </pt>
                <pt idx="0">
                  <v>0</v>
                </pt>
                <pt idx="0">
                  <v>0</v>
                </pt>
                <pt idx="0">
                  <v>0</v>
                </pt>
                <pt idx="0">
                  <v>0</v>
                </pt>
                <pt idx="0">
                  <v>0</v>
                </pt>
                <pt idx="0">
                  <v>0</v>
                </pt>
                <pt idx="0">
                  <v>0</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Week'!$X$15:$AF$15</f>
              <numCache>
                <formatCode>General</formatCode>
                <ptCount val="9"/>
                <pt idx="0">
                  <v>0</v>
                </pt>
                <pt idx="0">
                  <v>0</v>
                </pt>
                <pt idx="0">
                  <v>0</v>
                </pt>
                <pt idx="0">
                  <v>0</v>
                </pt>
                <pt idx="0">
                  <v>0</v>
                </pt>
                <pt idx="0">
                  <v>0</v>
                </pt>
                <pt idx="0">
                  <v>0</v>
                </pt>
                <pt idx="0">
                  <v>0</v>
                </pt>
                <pt idx="0">
                  <v>0</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92"/>
          <min val="63"/>
        </scaling>
        <delete val="0"/>
        <axPos val="l"/>
        <majorGridlines>
          <spPr>
            <a:ln w="9525">
              <a:solidFill>
                <a:srgbClr val="A0A0A0"/>
              </a:solidFill>
              <a:prstDash val="sysDash"/>
            </a:ln>
          </spPr>
        </majorGridlines>
        <majorTickMark val="out"/>
        <minorTickMark val="none"/>
        <spPr>
          <a:ln w="9525">
            <a:solidFill>
              <a:srgbClr val="A0A0A0"/>
            </a:solidFill>
            <a:prstDash val="solid"/>
          </a:ln>
        </spPr>
        <txPr>
          <a:bodyPr/>
          <a:p>
            <a:pPr>
              <a:defRPr sz="1300" b="0" i="0" u="none" strike="noStrike" baseline="0">
                <a:solidFill>
                  <a:sysClr val="windowText"/>
                </a:solidFill>
                <a:latin typeface="Arial"/>
              </a:defRPr>
            </a:pPr>
          </a:p>
        </txPr>
        <crossAx val="1"/>
      </valAx>
      <spPr>
        <a:solidFill>
          <a:srgbClr val="FFFFFF"/>
        </a:solidFill>
        <a:ln w="9525">
          <a:noFill/>
        </a:ln>
      </spPr>
    </plotArea>
    <legend>
      <legendPos val="r"/>
      <legendEntry>
        <idx val="0"/>
        <txPr>
          <a:bodyPr/>
          <a:p>
            <a:pPr>
              <a:defRPr sz="1000" b="0" i="0" u="none" strike="noStrike" baseline="0">
                <a:solidFill>
                  <a:sysClr val="windowText"/>
                </a:solidFill>
                <a:latin typeface="Arial"/>
              </a:defRPr>
            </a:pPr>
          </a:p>
        </txPr>
      </legendEntry>
      <legendEntry>
        <idx val="1"/>
        <txPr>
          <a:bodyPr/>
          <a:p>
            <a:pPr>
              <a:defRPr sz="1000" b="0" i="0" u="none" strike="noStrike" baseline="0">
                <a:solidFill>
                  <a:sysClr val="windowText"/>
                </a:solidFill>
                <a:latin typeface="Arial"/>
              </a:defRPr>
            </a:pPr>
          </a:p>
        </txPr>
      </legendEntry>
      <overlay val="0"/>
      <spPr>
        <a:ln w="9525">
          <a:noFill/>
        </a:ln>
      </spPr>
      <txPr>
        <a:bodyPr/>
        <a:p>
          <a:pPr>
            <a:defRPr sz="1000" b="0" i="0" u="none" strike="noStrike" baseline="0">
              <a:solidFill>
                <a:sysClr val="windowText"/>
              </a:solidFill>
              <a:latin typeface="Arial"/>
            </a:defRPr>
          </a:pPr>
        </a:p>
      </txPr>
    </legend>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39.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400" b="1" i="0" u="none" strike="noStrike" baseline="0">
                <a:solidFill>
                  <a:sysClr val="windowText"/>
                </a:solidFill>
                <a:latin typeface="Arial"/>
              </a:defRPr>
            </a:pPr>
            <a:r>
              <a:rPr sz="1400" b="1" i="0" u="none" strike="noStrike" baseline="0">
                <a:latin typeface="Arial" charset="0"/>
              </a:rPr>
              <a:t>Current Month ADR</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Week'!$X$16:$AF$16</f>
              <numCache>
                <formatCode>General</formatCode>
                <ptCount val="9"/>
                <pt idx="0">
                  <v>0</v>
                </pt>
                <pt idx="0">
                  <v>0</v>
                </pt>
                <pt idx="0">
                  <v>0</v>
                </pt>
                <pt idx="0">
                  <v>0</v>
                </pt>
                <pt idx="0">
                  <v>0</v>
                </pt>
                <pt idx="0">
                  <v>0</v>
                </pt>
                <pt idx="0">
                  <v>0</v>
                </pt>
                <pt idx="0">
                  <v>0</v>
                </pt>
                <pt idx="0">
                  <v>0</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Week'!$X$17:$AF$17</f>
              <numCache>
                <formatCode>General</formatCode>
                <ptCount val="9"/>
                <pt idx="0">
                  <v>0</v>
                </pt>
                <pt idx="0">
                  <v>0</v>
                </pt>
                <pt idx="0">
                  <v>0</v>
                </pt>
                <pt idx="0">
                  <v>0</v>
                </pt>
                <pt idx="0">
                  <v>0</v>
                </pt>
                <pt idx="0">
                  <v>0</v>
                </pt>
                <pt idx="0">
                  <v>0</v>
                </pt>
                <pt idx="0">
                  <v>0</v>
                </pt>
                <pt idx="0">
                  <v>0</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142"/>
          <min val="100"/>
        </scaling>
        <delete val="0"/>
        <axPos val="l"/>
        <majorGridlines>
          <spPr>
            <a:ln w="9525">
              <a:solidFill>
                <a:srgbClr val="A0A0A0"/>
              </a:solidFill>
              <a:prstDash val="sysDash"/>
            </a:ln>
          </spPr>
        </majorGridlines>
        <majorTickMark val="out"/>
        <minorTickMark val="none"/>
        <spPr>
          <a:ln w="9525">
            <a:solidFill>
              <a:srgbClr val="A0A0A0"/>
            </a:solidFill>
            <a:prstDash val="solid"/>
          </a:ln>
        </spPr>
        <txPr>
          <a:bodyPr/>
          <a:p>
            <a:pPr>
              <a:defRPr sz="1300" b="0" i="0" u="none" strike="noStrike" baseline="0">
                <a:solidFill>
                  <a:sysClr val="windowText"/>
                </a:solidFill>
                <a:latin typeface="Arial"/>
              </a:defRPr>
            </a:pPr>
          </a:p>
        </txPr>
        <crossAx val="1"/>
      </valAx>
      <spPr>
        <a:solidFill>
          <a:srgbClr val="FFFFFF"/>
        </a:solidFill>
        <a:ln w="9525">
          <a:noFill/>
        </a:ln>
      </spPr>
    </plotArea>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0.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0" i="0" u="none" strike="noStrike" baseline="0">
                <a:solidFill>
                  <a:sysClr val="windowText"/>
                </a:solidFill>
                <a:latin typeface="Arial"/>
              </a:defRPr>
            </a:pPr>
            <a:r>
              <a:rPr sz="1800" b="0" i="0" u="none" strike="noStrike" baseline="0">
                <a:latin typeface="Arial" charset="0"/>
              </a:rPr>
              <a:t>Daily Indexes for the Month of December</a:t>
            </a:r>
          </a:p>
        </rich>
      </tx>
      <overlay val="0"/>
    </title>
    <plotArea>
      <lineChart>
        <grouping/>
        <ser>
          <idx val="0"/>
          <order val="0"/>
          <tx>
            <v>Occupancy Index (MPI)</v>
          </tx>
          <spPr>
            <a:ln w="38100">
              <a:solidFill>
                <a:srgbClr val="009CDE"/>
              </a:solidFill>
              <a:prstDash val="solid"/>
            </a:ln>
          </spPr>
          <marker>
            <symbol val="circle"/>
            <size val="6"/>
            <spPr>
              <a:solidFill>
                <a:srgbClr val="009CDE"/>
              </a:solidFill>
              <a:ln w="9525">
                <a:solidFill>
                  <a:srgbClr val="009CDE"/>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Month'!$C$25:$AG$25</f>
            </multiLvlStrRef>
          </cat>
          <val>
            <numRef>
              <f>'Daily by Month'!$C$28:$AG$28</f>
              <numCache>
                <formatCode>General</formatCode>
                <ptCount val="31"/>
                <pt idx="0">
                  <v>107.847118728266</v>
                </pt>
                <pt idx="0">
                  <v>105.245337995338</v>
                </pt>
                <pt idx="0">
                  <v>96.3686368636864</v>
                </pt>
                <pt idx="0">
                  <v>100.874125874126</v>
                </pt>
                <pt idx="0">
                  <v>92.1556028785431</v>
                </pt>
                <pt idx="0">
                  <v>97.3251389083438</v>
                </pt>
                <pt idx="0">
                  <v>110.035117095746</v>
                </pt>
                <pt idx="0">
                  <v>107.646931952982</v>
                </pt>
                <pt idx="0">
                  <v>83.7228128054741</v>
                </pt>
                <pt idx="0">
                  <v>92.585624965418</v>
                </pt>
                <pt idx="0">
                  <v>102.191127925522</v>
                </pt>
                <pt idx="0">
                  <v>96.5072805981897</v>
                </pt>
                <pt idx="0">
                  <v>113.738701612682</v>
                </pt>
                <pt idx="0">
                  <v>115.050880088009</v>
                </pt>
                <pt idx="0">
                  <v>123.893901164717</v>
                </pt>
                <pt idx="0">
                  <v>86.1526170798898</v>
                </pt>
                <pt idx="0">
                  <v>100.11382976372</v>
                </pt>
                <pt idx="0">
                  <v>109.353400222965</v>
                </pt>
                <pt idx="0">
                  <v>87.2934656966071</v>
                </pt>
                <pt idx="0">
                  <v>100.394980822475</v>
                </pt>
                <pt idx="0">
                  <v>89.6839966710726</v>
                </pt>
                <pt idx="0">
                  <v>93.1449562741509</v>
                </pt>
                <pt idx="0">
                  <v>93.9671395483497</v>
                </pt>
                <pt idx="0">
                  <v>91.9474644665484</v>
                </pt>
                <pt idx="0">
                  <v>75.837112750739</v>
                </pt>
                <pt idx="0">
                  <v>83.9504314669878</v>
                </pt>
                <pt idx="0">
                  <v>97.7394115959302</v>
                </pt>
                <pt idx="0">
                  <v>102.933873339601</v>
                </pt>
                <pt idx="0">
                  <v>102.62228294316</v>
                </pt>
                <pt idx="0">
                  <v>88.8780091161044</v>
                </pt>
                <pt idx="0">
                  <v>106.223511337148</v>
                </pt>
              </numCache>
            </numRef>
          </val>
          <smooth val="0"/>
        </ser>
        <ser>
          <idx val="1"/>
          <order val="1"/>
          <tx>
            <v>ADR Index (ARI)</v>
          </tx>
          <spPr>
            <a:ln w="38100">
              <a:solidFill>
                <a:srgbClr val="D22630"/>
              </a:solidFill>
              <a:prstDash val="solid"/>
            </a:ln>
          </spPr>
          <marker>
            <symbol val="diamond"/>
            <size val="6"/>
            <spPr>
              <a:solidFill>
                <a:srgbClr val="D22630"/>
              </a:solidFill>
              <a:ln w="9525">
                <a:solidFill>
                  <a:srgbClr val="D2263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Month'!$C$25:$AG$25</f>
            </multiLvlStrRef>
          </cat>
          <val>
            <numRef>
              <f>'Daily by Month'!$C$38:$AG$38</f>
              <numCache>
                <formatCode>General</formatCode>
                <ptCount val="31"/>
                <pt idx="0">
                  <v>78.0360375626386</v>
                </pt>
                <pt idx="0">
                  <v>84.0792444599419</v>
                </pt>
                <pt idx="0">
                  <v>82.5261828474485</v>
                </pt>
                <pt idx="0">
                  <v>84.4445242302083</v>
                </pt>
                <pt idx="0">
                  <v>86.1065731159714</v>
                </pt>
                <pt idx="0">
                  <v>91.0923679551901</v>
                </pt>
                <pt idx="0">
                  <v>86.078185245975</v>
                </pt>
                <pt idx="0">
                  <v>86.1802101370556</v>
                </pt>
                <pt idx="0">
                  <v>78.1100237949348</v>
                </pt>
                <pt idx="0">
                  <v>73.1716210817882</v>
                </pt>
                <pt idx="0">
                  <v>88.0919127772997</v>
                </pt>
                <pt idx="0">
                  <v>89.795096048956</v>
                </pt>
                <pt idx="0">
                  <v>86.842423065172</v>
                </pt>
                <pt idx="0">
                  <v>85.0264506155244</v>
                </pt>
                <pt idx="0">
                  <v>86.9154972172786</v>
                </pt>
                <pt idx="0">
                  <v>80.0090563656041</v>
                </pt>
                <pt idx="0">
                  <v>78.2167520002742</v>
                </pt>
                <pt idx="0">
                  <v>77.9897517450938</v>
                </pt>
                <pt idx="0">
                  <v>88.8112047977629</v>
                </pt>
                <pt idx="0">
                  <v>82.6070338890477</v>
                </pt>
                <pt idx="0">
                  <v>84.0754684680579</v>
                </pt>
                <pt idx="0">
                  <v>84.3196435514603</v>
                </pt>
                <pt idx="0">
                  <v>82.7618067300682</v>
                </pt>
                <pt idx="0">
                  <v>80.5777573630888</v>
                </pt>
                <pt idx="0">
                  <v>77.6044900988633</v>
                </pt>
                <pt idx="0">
                  <v>82.9875926645514</v>
                </pt>
                <pt idx="0">
                  <v>79.7820914329383</v>
                </pt>
                <pt idx="0">
                  <v>84.1489858050558</v>
                </pt>
                <pt idx="0">
                  <v>85.6560354317471</v>
                </pt>
                <pt idx="0">
                  <v>77.6658249909873</v>
                </pt>
                <pt idx="0">
                  <v>77.9617981497443</v>
                </pt>
              </numCache>
            </numRef>
          </val>
          <smooth val="0"/>
        </ser>
        <ser>
          <idx val="2"/>
          <order val="2"/>
          <tx>
            <v>RevPAR Index (RGI)</v>
          </tx>
          <spPr>
            <a:ln w="38100">
              <a:solidFill>
                <a:srgbClr val="84BD00"/>
              </a:solidFill>
              <a:prstDash val="lgDash"/>
            </a:ln>
          </spPr>
          <marker>
            <symbol val="square"/>
            <size val="6"/>
            <spPr>
              <a:solidFill>
                <a:srgbClr val="84BD00"/>
              </a:solidFill>
              <a:ln w="9525">
                <a:solidFill>
                  <a:srgbClr val="84BD0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Month'!$C$25:$AG$25</f>
            </multiLvlStrRef>
          </cat>
          <val>
            <numRef>
              <f>'Daily by Month'!$C$48:$AG$48</f>
              <numCache>
                <formatCode>General</formatCode>
                <ptCount val="31"/>
                <pt idx="0">
                  <v>84.1596180810133</v>
                </pt>
                <pt idx="0">
                  <v>88.4894850157923</v>
                </pt>
                <pt idx="0">
                  <v>79.5293574657195</v>
                </pt>
                <pt idx="0">
                  <v>85.182675665787</v>
                </pt>
                <pt idx="0">
                  <v>79.352031573077</v>
                </pt>
                <pt idx="0">
                  <v>88.6557736472884</v>
                </pt>
                <pt idx="0">
                  <v>94.7162319293021</v>
                </pt>
                <pt idx="0">
                  <v>92.770352163173</v>
                </pt>
                <pt idx="0">
                  <v>65.3959090041446</v>
                </pt>
                <pt idx="0">
                  <v>67.7464026759012</v>
                </pt>
                <pt idx="0">
                  <v>90.0221192782896</v>
                </pt>
                <pt idx="0">
                  <v>86.6588053073799</v>
                </pt>
                <pt idx="0">
                  <v>98.7734444433186</v>
                </pt>
                <pt idx="0">
                  <v>97.823679740757</v>
                </pt>
                <pt idx="0">
                  <v>107.683000219197</v>
                </pt>
                <pt idx="0">
                  <v>68.9298959598921</v>
                </pt>
                <pt idx="0">
                  <v>78.3057859442658</v>
                </pt>
                <pt idx="0">
                  <v>85.2844453587096</v>
                </pt>
                <pt idx="0">
                  <v>77.5263785948786</v>
                </pt>
                <pt idx="0">
                  <v>82.9333158309245</v>
                </pt>
                <pt idx="0">
                  <v>75.4022403420817</v>
                </pt>
                <pt idx="0">
                  <v>78.5394951165276</v>
                </pt>
                <pt idx="0">
                  <v>77.7689024227787</v>
                </pt>
                <pt idx="0">
                  <v>74.0892048193676</v>
                </pt>
                <pt idx="0">
                  <v>58.853004655911</v>
                </pt>
                <pt idx="0">
                  <v>69.6684421059572</v>
                </pt>
                <pt idx="0">
                  <v>77.978546725481</v>
                </pt>
                <pt idx="0">
                  <v>86.6178104651352</v>
                </pt>
                <pt idx="0">
                  <v>87.9021790386612</v>
                </pt>
                <pt idx="0">
                  <v>69.0278390155874</v>
                </pt>
                <pt idx="0">
                  <v>82.8137594962378</v>
                </pt>
              </numCache>
            </numRef>
          </val>
          <smooth val="0"/>
        </ser>
        <ser>
          <idx val="3"/>
          <order val="3"/>
          <tx>
            <v>100 %</v>
          </tx>
          <spPr>
            <a:ln w="25400">
              <a:solidFill>
                <a:srgbClr val="000000"/>
              </a:solidFill>
              <a:prstDash val="lgDash"/>
            </a:ln>
          </spPr>
          <marker>
            <symbol val="none"/>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Month'!$C$25:$AG$25</f>
            </multiLvlStrRef>
          </cat>
          <val>
            <numRef>
              <f>'Daily by Month'!$C$60:$AG$60</f>
              <numCache>
                <formatCode>General</formatCode>
                <ptCount val="31"/>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numCache>
            </numRef>
          </val>
          <smooth val="0"/>
        </ser>
        <smooth val="0"/>
        <axId val="1"/>
        <axId val="4"/>
      </lineChart>
      <catAx>
        <axId val="1"/>
        <scaling>
          <orientation/>
        </scaling>
        <delete val="0"/>
        <axPos val="b"/>
        <numFmt formatCode="General" sourceLinked="0"/>
        <majorTickMark val="none"/>
        <minorTickMark val="none"/>
        <spPr>
          <a:ln w="9525">
            <a:solidFill>
              <a:srgbClr val="A0A0A0"/>
            </a:solidFill>
            <a:prstDash val="solid"/>
          </a:ln>
        </spPr>
        <txPr>
          <a:bodyPr/>
          <a:p>
            <a:pPr>
              <a:defRPr sz="1200" b="0" i="0" u="none" strike="noStrike" baseline="0">
                <a:solidFill>
                  <a:sysClr val="windowText"/>
                </a:solidFill>
                <a:latin typeface="Arial"/>
              </a:defRPr>
            </a:pPr>
          </a:p>
        </txPr>
        <crossAx val="4"/>
      </catAx>
      <valAx>
        <axId val="4"/>
        <scaling>
          <orientation/>
          <max val="129"/>
          <min val="54"/>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200" b="0" i="0" u="none" strike="noStrike" baseline="0">
                <a:solidFill>
                  <a:sysClr val="windowText"/>
                </a:solidFill>
                <a:latin typeface="Arial"/>
              </a:defRPr>
            </a:pPr>
          </a:p>
        </txPr>
      </legendEntry>
      <legendEntry>
        <idx val="1"/>
        <txPr>
          <a:bodyPr/>
          <a:p>
            <a:pPr>
              <a:defRPr sz="1200" b="0" i="0" u="none" strike="noStrike" baseline="0">
                <a:solidFill>
                  <a:sysClr val="windowText"/>
                </a:solidFill>
                <a:latin typeface="Arial"/>
              </a:defRPr>
            </a:pPr>
          </a:p>
        </txPr>
      </legendEntry>
      <legendEntry>
        <idx val="2"/>
        <txPr>
          <a:bodyPr/>
          <a:p>
            <a:pPr>
              <a:defRPr sz="1200" b="0" i="0" u="none" strike="noStrike" baseline="0">
                <a:solidFill>
                  <a:sysClr val="windowText"/>
                </a:solidFill>
                <a:latin typeface="Arial"/>
              </a:defRPr>
            </a:pPr>
          </a:p>
        </txPr>
      </legendEntry>
      <legendEntry>
        <idx val="3"/>
        <txPr>
          <a:bodyPr/>
          <a:p>
            <a:pPr>
              <a:defRPr sz="1200" b="0" i="0" u="none" strike="noStrike" baseline="0">
                <a:solidFill>
                  <a:sysClr val="windowText"/>
                </a:solidFill>
                <a:latin typeface="Arial"/>
              </a:defRPr>
            </a:pPr>
          </a:p>
        </txPr>
      </legendEntry>
      <overlay val="0"/>
      <spPr>
        <a:ln w="9525">
          <a:noFill/>
        </a:ln>
      </spPr>
      <txPr>
        <a:bodyPr/>
        <a:p>
          <a:pPr>
            <a:defRPr sz="1200" b="0" i="0" u="none" strike="noStrike" baseline="0">
              <a:solidFill>
                <a:sysClr val="windowText"/>
              </a:solidFill>
              <a:latin typeface="Arial"/>
            </a:defRPr>
          </a:pPr>
        </a:p>
      </txPr>
    </legend>
    <dispBlanksAs val="gap"/>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1.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1" i="0" u="none" strike="noStrike" baseline="0">
                <a:solidFill>
                  <a:sysClr val="windowText"/>
                </a:solidFill>
                <a:latin typeface="Arial"/>
              </a:defRPr>
            </a:pPr>
            <a:r>
              <a:rPr sz="1800" b="1" i="0" u="none" strike="noStrike" baseline="0">
                <a:latin typeface="Arial" charset="0"/>
              </a:rPr>
              <a:t>Monthly Indexes</a:t>
            </a:r>
          </a:p>
        </rich>
      </tx>
      <overlay val="0"/>
    </title>
    <plotArea>
      <lineChart>
        <grouping/>
        <ser>
          <idx val="0"/>
          <order val="0"/>
          <tx>
            <v>Occupancy Index (MPI)</v>
          </tx>
          <spPr>
            <a:ln w="38100">
              <a:solidFill>
                <a:srgbClr val="009CDE"/>
              </a:solidFill>
              <a:prstDash val="solid"/>
            </a:ln>
          </spPr>
          <marker>
            <symbol val="circle"/>
            <size val="6"/>
            <spPr>
              <a:solidFill>
                <a:srgbClr val="009CDE"/>
              </a:solidFill>
              <a:ln w="9525">
                <a:solidFill>
                  <a:srgbClr val="009CDE"/>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'Comp_2'!$C$20:$T$20</f>
            </multiLvlStrRef>
          </cat>
          <val>
            <numRef>
              <f>'Comp_2'!$C$23:$T$23</f>
              <numCache>
                <formatCode>General</formatCode>
                <ptCount val="18"/>
                <pt idx="0">
                  <v>105.765204664717</v>
                </pt>
                <pt idx="0">
                  <v>99.3018030685189</v>
                </pt>
                <pt idx="0">
                  <v>118.676897822783</v>
                </pt>
                <pt idx="0">
                  <v>122.564506176261</v>
                </pt>
                <pt idx="0">
                  <v>154.564460097963</v>
                </pt>
                <pt idx="0">
                  <v>113.870444360263</v>
                </pt>
                <pt idx="0">
                  <v>118.182812212663</v>
                </pt>
                <pt idx="0">
                  <v>101.035576445413</v>
                </pt>
                <pt idx="0">
                  <v>108.07225290286</v>
                </pt>
                <pt idx="0">
                  <v>162.140649006868</v>
                </pt>
                <pt idx="0">
                  <v>138.544457151212</v>
                </pt>
                <pt idx="0">
                  <v>110.473044037764</v>
                </pt>
                <pt idx="0">
                  <v>106.308905356488</v>
                </pt>
                <pt idx="0">
                  <v>99.0282204676549</v>
                </pt>
                <pt idx="0">
                  <v>95.4089107571723</v>
                </pt>
                <pt idx="0">
                  <v>101.331128178002</v>
                </pt>
                <pt idx="0">
                  <v>101.818761156794</v>
                </pt>
                <pt idx="0">
                  <v>100.36340744556</v>
                </pt>
              </numCache>
            </numRef>
          </val>
          <smooth val="0"/>
        </ser>
        <ser>
          <idx val="1"/>
          <order val="1"/>
          <tx>
            <v>ADR Index (ARI)</v>
          </tx>
          <spPr>
            <a:ln w="38100">
              <a:solidFill>
                <a:srgbClr val="D22630"/>
              </a:solidFill>
              <a:prstDash val="solid"/>
            </a:ln>
          </spPr>
          <marker>
            <symbol val="diamond"/>
            <size val="6"/>
            <spPr>
              <a:solidFill>
                <a:srgbClr val="D22630"/>
              </a:solidFill>
              <a:ln w="9525">
                <a:solidFill>
                  <a:srgbClr val="D2263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'Comp_2'!$C$20:$T$20</f>
            </multiLvlStrRef>
          </cat>
          <val>
            <numRef>
              <f>'Comp_2'!$C$35:$T$35</f>
              <numCache>
                <formatCode>General</formatCode>
                <ptCount val="18"/>
                <pt idx="0">
                  <v>115.576341216944</v>
                </pt>
                <pt idx="0">
                  <v>96.2427969065801</v>
                </pt>
                <pt idx="0">
                  <v>132.13459061708</v>
                </pt>
                <pt idx="0">
                  <v>106.993172022766</v>
                </pt>
                <pt idx="0">
                  <v>113.734111538506</v>
                </pt>
                <pt idx="0">
                  <v>102.443056777117</v>
                </pt>
                <pt idx="0">
                  <v>108.751758592275</v>
                </pt>
                <pt idx="0">
                  <v>106.478475312184</v>
                </pt>
                <pt idx="0">
                  <v>105.834420341186</v>
                </pt>
                <pt idx="0">
                  <v>102.654492889292</v>
                </pt>
                <pt idx="0">
                  <v>98.436977697296</v>
                </pt>
                <pt idx="0">
                  <v>101.35930190383</v>
                </pt>
                <pt idx="0">
                  <v>105.869128605248</v>
                </pt>
                <pt idx="0">
                  <v>99.7581540704245</v>
                </pt>
                <pt idx="0">
                  <v>98.7189818219431</v>
                </pt>
                <pt idx="0">
                  <v>110.374490630121</v>
                </pt>
                <pt idx="0">
                  <v>100.232210380208</v>
                </pt>
                <pt idx="0">
                  <v>95.232196415326</v>
                </pt>
              </numCache>
            </numRef>
          </val>
          <smooth val="0"/>
        </ser>
        <ser>
          <idx val="2"/>
          <order val="2"/>
          <tx>
            <v>RevPAR Index (RGI)</v>
          </tx>
          <spPr>
            <a:ln w="38100">
              <a:solidFill>
                <a:srgbClr val="84BD00"/>
              </a:solidFill>
              <a:prstDash val="lgDash"/>
            </a:ln>
          </spPr>
          <marker>
            <symbol val="square"/>
            <size val="6"/>
            <spPr>
              <a:solidFill>
                <a:srgbClr val="84BD00"/>
              </a:solidFill>
              <a:ln w="9525">
                <a:solidFill>
                  <a:srgbClr val="84BD0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'Comp_2'!$C$20:$T$20</f>
            </multiLvlStrRef>
          </cat>
          <val>
            <numRef>
              <f>'Comp_2'!$C$47:$T$47</f>
              <numCache>
                <formatCode>General</formatCode>
                <ptCount val="18"/>
                <pt idx="0">
                  <v>122.239553832093</v>
                </pt>
                <pt idx="0">
                  <v>95.5708326518068</v>
                </pt>
                <pt idx="0">
                  <v>156.813233095185</v>
                </pt>
                <pt idx="0">
                  <v>131.135652932021</v>
                </pt>
                <pt idx="0">
                  <v>175.792515446706</v>
                </pt>
                <pt idx="0">
                  <v>116.652363968339</v>
                </pt>
                <pt idx="0">
                  <v>128.525886635077</v>
                </pt>
                <pt idx="0">
                  <v>107.581141321951</v>
                </pt>
                <pt idx="0">
                  <v>114.377642409402</v>
                </pt>
                <pt idx="0">
                  <v>166.444661005408</v>
                </pt>
                <pt idx="0">
                  <v>136.378976386779</v>
                </pt>
                <pt idx="0">
                  <v>111.974706228589</v>
                </pt>
                <pt idx="0">
                  <v>112.548311730691</v>
                </pt>
                <pt idx="0">
                  <v>98.7887247473228</v>
                </pt>
                <pt idx="0">
                  <v>94.1867052668868</v>
                </pt>
                <pt idx="0">
                  <v>111.843716576224</v>
                </pt>
                <pt idx="0">
                  <v>102.0551948892</v>
                </pt>
                <pt idx="0">
                  <v>95.57827730767</v>
                </pt>
              </numCache>
            </numRef>
          </val>
          <smooth val="0"/>
        </ser>
        <ser>
          <idx val="3"/>
          <order val="3"/>
          <tx>
            <v>100 %</v>
          </tx>
          <spPr>
            <a:ln w="25400">
              <a:solidFill>
                <a:srgbClr val="000000"/>
              </a:solidFill>
              <a:prstDash val="lgDash"/>
            </a:ln>
          </spPr>
          <marker>
            <symbol val="none"/>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'Comp_2'!$C$20:$T$20</f>
            </multiLvlStrRef>
          </cat>
          <val>
            <numRef>
              <f>'Comp_2'!$C$60:$T$60</f>
              <numCache>
                <formatCode>General</formatCode>
                <ptCount val="18"/>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numCache>
            </numRef>
          </val>
          <smooth val="0"/>
        </ser>
        <smooth val="0"/>
        <axId val="1"/>
        <axId val="4"/>
      </lineChart>
      <catAx>
        <axId val="1"/>
        <scaling>
          <orientation/>
        </scaling>
        <delete val="0"/>
        <axPos val="b"/>
        <majorTickMark val="none"/>
        <minorTickMark val="none"/>
        <spPr>
          <a:ln w="9525">
            <a:solidFill>
              <a:srgbClr val="A0A0A0"/>
            </a:solidFill>
            <a:prstDash val="solid"/>
          </a:ln>
        </spPr>
        <txPr>
          <a:bodyPr/>
          <a:p>
            <a:pPr>
              <a:defRPr sz="1200" b="0" i="0" u="none" strike="noStrike" baseline="0">
                <a:solidFill>
                  <a:sysClr val="windowText"/>
                </a:solidFill>
                <a:latin typeface="Arial"/>
              </a:defRPr>
            </a:pPr>
          </a:p>
        </txPr>
        <crossAx val="4"/>
      </catAx>
      <valAx>
        <axId val="4"/>
        <scaling>
          <orientation/>
          <max val="181"/>
          <min val="89"/>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200" b="0" i="0" u="none" strike="noStrike" baseline="0">
                <a:solidFill>
                  <a:sysClr val="windowText"/>
                </a:solidFill>
                <a:latin typeface="Arial"/>
              </a:defRPr>
            </a:pPr>
          </a:p>
        </txPr>
      </legendEntry>
      <legendEntry>
        <idx val="1"/>
        <txPr>
          <a:bodyPr/>
          <a:p>
            <a:pPr>
              <a:defRPr sz="1200" b="0" i="0" u="none" strike="noStrike" baseline="0">
                <a:solidFill>
                  <a:sysClr val="windowText"/>
                </a:solidFill>
                <a:latin typeface="Arial"/>
              </a:defRPr>
            </a:pPr>
          </a:p>
        </txPr>
      </legendEntry>
      <legendEntry>
        <idx val="2"/>
        <txPr>
          <a:bodyPr/>
          <a:p>
            <a:pPr>
              <a:defRPr sz="1200" b="0" i="0" u="none" strike="noStrike" baseline="0">
                <a:solidFill>
                  <a:sysClr val="windowText"/>
                </a:solidFill>
                <a:latin typeface="Arial"/>
              </a:defRPr>
            </a:pPr>
          </a:p>
        </txPr>
      </legendEntry>
      <legendEntry>
        <idx val="3"/>
        <txPr>
          <a:bodyPr/>
          <a:p>
            <a:pPr>
              <a:defRPr sz="1200" b="0" i="0" u="none" strike="noStrike" baseline="0">
                <a:solidFill>
                  <a:sysClr val="windowText"/>
                </a:solidFill>
                <a:latin typeface="Arial"/>
              </a:defRPr>
            </a:pPr>
          </a:p>
        </txPr>
      </legendEntry>
      <overlay val="0"/>
      <spPr>
        <a:ln w="9525">
          <a:noFill/>
        </a:ln>
      </spPr>
      <txPr>
        <a:bodyPr/>
        <a:p>
          <a:pPr>
            <a:defRPr sz="1200" b="0" i="0" u="none" strike="noStrike" baseline="0">
              <a:solidFill>
                <a:sysClr val="windowText"/>
              </a:solidFill>
              <a:latin typeface="Arial"/>
            </a:defRPr>
          </a:pPr>
        </a:p>
      </txPr>
    </legend>
    <dispBlanksAs val="gap"/>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2.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1" i="0" u="none" strike="noStrike" baseline="0">
                <a:solidFill>
                  <a:sysClr val="windowText"/>
                </a:solidFill>
                <a:latin typeface="Arial"/>
              </a:defRPr>
            </a:pPr>
            <a:r>
              <a:rPr sz="1800" b="1" i="0" u="none" strike="noStrike" baseline="0">
                <a:latin typeface="Arial" charset="0"/>
              </a:rPr>
              <a:t>RevPAR Percent Change</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'Comp_2'!$B$67:$B$69</f>
            </multiLvlStrRef>
          </cat>
          <val>
            <numRef>
              <f>'Comp_2'!$X$50,'Comp_2'!$AB$50,'Comp_2'!$AF$50</f>
              <numCache>
                <formatCode>General</formatCode>
                <ptCount val="3"/>
                <pt idx="0">
                  <v>79.9876341241431</v>
                </pt>
                <pt idx="0">
                  <v>135.368884696364</v>
                </pt>
                <pt idx="0">
                  <v>79.9876341241431</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'Comp_2'!$B$67:$B$69</f>
            </multiLvlStrRef>
          </cat>
          <val>
            <numRef>
              <f>'Comp_2'!$X$51,'Comp_2'!$AB$51,'Comp_2'!$AF$51</f>
              <numCache>
                <formatCode>General</formatCode>
                <ptCount val="3"/>
                <pt idx="0">
                  <v>113.32066424332</v>
                </pt>
                <pt idx="0">
                  <v>218.372049458075</v>
                </pt>
                <pt idx="0">
                  <v>113.32066424332</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223"/>
          <min val="75"/>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000" b="0" i="0" u="none" strike="noStrike" baseline="0">
                <a:solidFill>
                  <a:sysClr val="windowText"/>
                </a:solidFill>
                <a:latin typeface="Arial"/>
              </a:defRPr>
            </a:pPr>
          </a:p>
        </txPr>
      </legendEntry>
      <legendEntry>
        <idx val="1"/>
        <txPr>
          <a:bodyPr/>
          <a:p>
            <a:pPr>
              <a:defRPr sz="1000" b="0" i="0" u="none" strike="noStrike" baseline="0">
                <a:solidFill>
                  <a:sysClr val="windowText"/>
                </a:solidFill>
                <a:latin typeface="Arial"/>
              </a:defRPr>
            </a:pPr>
          </a:p>
        </txPr>
      </legendEntry>
      <overlay val="0"/>
      <spPr>
        <a:ln w="9525">
          <a:noFill/>
        </a:ln>
      </spPr>
      <txPr>
        <a:bodyPr/>
        <a:p>
          <a:pPr>
            <a:defRPr sz="1000" b="0" i="0" u="none" strike="noStrike" baseline="0">
              <a:solidFill>
                <a:sysClr val="windowText"/>
              </a:solidFill>
              <a:latin typeface="Arial"/>
            </a:defRPr>
          </a:pPr>
        </a:p>
      </txPr>
    </legend>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3.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400" b="1" i="0" u="none" strike="noStrike" baseline="0">
                <a:solidFill>
                  <a:sysClr val="windowText"/>
                </a:solidFill>
                <a:latin typeface="Arial"/>
              </a:defRPr>
            </a:pPr>
            <a:r>
              <a:rPr sz="1400" b="1" i="0" u="none" strike="noStrike" baseline="0">
                <a:latin typeface="Arial" charset="0"/>
              </a:rPr>
              <a:t>Current Month Occupancy</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Week_2'!$X$13:$AF$13</f>
            </multiLvlStrRef>
          </cat>
          <val>
            <numRef>
              <f>'Day of Week_2'!$X$14:$AF$14</f>
              <numCache>
                <formatCode>General</formatCode>
                <ptCount val="9"/>
                <pt idx="0">
                  <v>0</v>
                </pt>
                <pt idx="0">
                  <v>0</v>
                </pt>
                <pt idx="0">
                  <v>0</v>
                </pt>
                <pt idx="0">
                  <v>0</v>
                </pt>
                <pt idx="0">
                  <v>0</v>
                </pt>
                <pt idx="0">
                  <v>0</v>
                </pt>
                <pt idx="0">
                  <v>0</v>
                </pt>
                <pt idx="0">
                  <v>0</v>
                </pt>
                <pt idx="0">
                  <v>0</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Week_2'!$X$13:$AF$13</f>
            </multiLvlStrRef>
          </cat>
          <val>
            <numRef>
              <f>'Day of Week_2'!$X$15:$AF$15</f>
              <numCache>
                <formatCode>General</formatCode>
                <ptCount val="9"/>
                <pt idx="0">
                  <v>0</v>
                </pt>
                <pt idx="0">
                  <v>0</v>
                </pt>
                <pt idx="0">
                  <v>0</v>
                </pt>
                <pt idx="0">
                  <v>0</v>
                </pt>
                <pt idx="0">
                  <v>0</v>
                </pt>
                <pt idx="0">
                  <v>0</v>
                </pt>
                <pt idx="0">
                  <v>0</v>
                </pt>
                <pt idx="0">
                  <v>0</v>
                </pt>
                <pt idx="0">
                  <v>0</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91"/>
          <min val="63"/>
        </scaling>
        <delete val="0"/>
        <axPos val="l"/>
        <majorGridlines>
          <spPr>
            <a:ln w="9525">
              <a:solidFill>
                <a:srgbClr val="A0A0A0"/>
              </a:solidFill>
              <a:prstDash val="sysDash"/>
            </a:ln>
          </spPr>
        </majorGridlines>
        <majorTickMark val="out"/>
        <minorTickMark val="none"/>
        <spPr>
          <a:ln w="9525">
            <a:solidFill>
              <a:srgbClr val="A0A0A0"/>
            </a:solidFill>
            <a:prstDash val="solid"/>
          </a:ln>
        </spPr>
        <txPr>
          <a:bodyPr/>
          <a:p>
            <a:pPr>
              <a:defRPr sz="1300" b="0" i="0" u="none" strike="noStrike" baseline="0">
                <a:solidFill>
                  <a:sysClr val="windowText"/>
                </a:solidFill>
                <a:latin typeface="Arial"/>
              </a:defRPr>
            </a:pPr>
          </a:p>
        </txPr>
        <crossAx val="1"/>
      </valAx>
      <spPr>
        <a:solidFill>
          <a:srgbClr val="FFFFFF"/>
        </a:solidFill>
        <a:ln w="9525">
          <a:noFill/>
        </a:ln>
      </spPr>
    </plotArea>
    <legend>
      <legendPos val="r"/>
      <legendEntry>
        <idx val="0"/>
        <txPr>
          <a:bodyPr/>
          <a:p>
            <a:pPr>
              <a:defRPr sz="1000" b="0" i="0" u="none" strike="noStrike" baseline="0">
                <a:solidFill>
                  <a:sysClr val="windowText"/>
                </a:solidFill>
                <a:latin typeface="Arial"/>
              </a:defRPr>
            </a:pPr>
          </a:p>
        </txPr>
      </legendEntry>
      <legendEntry>
        <idx val="1"/>
        <txPr>
          <a:bodyPr/>
          <a:p>
            <a:pPr>
              <a:defRPr sz="1000" b="0" i="0" u="none" strike="noStrike" baseline="0">
                <a:solidFill>
                  <a:sysClr val="windowText"/>
                </a:solidFill>
                <a:latin typeface="Arial"/>
              </a:defRPr>
            </a:pPr>
          </a:p>
        </txPr>
      </legendEntry>
      <overlay val="0"/>
      <spPr>
        <a:ln w="9525">
          <a:noFill/>
        </a:ln>
      </spPr>
      <txPr>
        <a:bodyPr/>
        <a:p>
          <a:pPr>
            <a:defRPr sz="1000" b="0" i="0" u="none" strike="noStrike" baseline="0">
              <a:solidFill>
                <a:sysClr val="windowText"/>
              </a:solidFill>
              <a:latin typeface="Arial"/>
            </a:defRPr>
          </a:pPr>
        </a:p>
      </txPr>
    </legend>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4.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400" b="1" i="0" u="none" strike="noStrike" baseline="0">
                <a:solidFill>
                  <a:sysClr val="windowText"/>
                </a:solidFill>
                <a:latin typeface="Arial"/>
              </a:defRPr>
            </a:pPr>
            <a:r>
              <a:rPr sz="1400" b="1" i="0" u="none" strike="noStrike" baseline="0">
                <a:latin typeface="Arial" charset="0"/>
              </a:rPr>
              <a:t>Current Month ADR</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Week_2'!$X$13:$AF$13</f>
            </multiLvlStrRef>
          </cat>
          <val>
            <numRef>
              <f>'Day of Week_2'!$X$16:$AF$16</f>
              <numCache>
                <formatCode>General</formatCode>
                <ptCount val="9"/>
                <pt idx="0">
                  <v>0</v>
                </pt>
                <pt idx="0">
                  <v>0</v>
                </pt>
                <pt idx="0">
                  <v>0</v>
                </pt>
                <pt idx="0">
                  <v>0</v>
                </pt>
                <pt idx="0">
                  <v>0</v>
                </pt>
                <pt idx="0">
                  <v>0</v>
                </pt>
                <pt idx="0">
                  <v>0</v>
                </pt>
                <pt idx="0">
                  <v>0</v>
                </pt>
                <pt idx="0">
                  <v>0</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Week_2'!$X$13:$AF$13</f>
            </multiLvlStrRef>
          </cat>
          <val>
            <numRef>
              <f>'Day of Week_2'!$X$17:$AF$17</f>
              <numCache>
                <formatCode>General</formatCode>
                <ptCount val="9"/>
                <pt idx="0">
                  <v>0</v>
                </pt>
                <pt idx="0">
                  <v>0</v>
                </pt>
                <pt idx="0">
                  <v>0</v>
                </pt>
                <pt idx="0">
                  <v>0</v>
                </pt>
                <pt idx="0">
                  <v>0</v>
                </pt>
                <pt idx="0">
                  <v>0</v>
                </pt>
                <pt idx="0">
                  <v>0</v>
                </pt>
                <pt idx="0">
                  <v>0</v>
                </pt>
                <pt idx="0">
                  <v>0</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128"/>
          <min val="100"/>
        </scaling>
        <delete val="0"/>
        <axPos val="l"/>
        <majorGridlines>
          <spPr>
            <a:ln w="9525">
              <a:solidFill>
                <a:srgbClr val="A0A0A0"/>
              </a:solidFill>
              <a:prstDash val="sysDash"/>
            </a:ln>
          </spPr>
        </majorGridlines>
        <majorTickMark val="out"/>
        <minorTickMark val="none"/>
        <spPr>
          <a:ln w="9525">
            <a:solidFill>
              <a:srgbClr val="A0A0A0"/>
            </a:solidFill>
            <a:prstDash val="solid"/>
          </a:ln>
        </spPr>
        <txPr>
          <a:bodyPr/>
          <a:p>
            <a:pPr>
              <a:defRPr sz="1300" b="0" i="0" u="none" strike="noStrike" baseline="0">
                <a:solidFill>
                  <a:sysClr val="windowText"/>
                </a:solidFill>
                <a:latin typeface="Arial"/>
              </a:defRPr>
            </a:pPr>
          </a:p>
        </txPr>
        <crossAx val="1"/>
      </valAx>
      <spPr>
        <a:solidFill>
          <a:srgbClr val="FFFFFF"/>
        </a:solidFill>
        <a:ln w="9525">
          <a:noFill/>
        </a:ln>
      </spPr>
    </plotArea>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5.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0" i="0" u="none" strike="noStrike" baseline="0">
                <a:solidFill>
                  <a:sysClr val="windowText"/>
                </a:solidFill>
                <a:latin typeface="Arial"/>
              </a:defRPr>
            </a:pPr>
            <a:r>
              <a:rPr sz="1800" b="0" i="0" u="none" strike="noStrike" baseline="0">
                <a:latin typeface="Arial" charset="0"/>
              </a:rPr>
              <a:t>Daily Indexes for the Month of December</a:t>
            </a:r>
          </a:p>
        </rich>
      </tx>
      <overlay val="0"/>
    </title>
    <plotArea>
      <lineChart>
        <grouping/>
        <ser>
          <idx val="0"/>
          <order val="0"/>
          <tx>
            <v>Occupancy Index (MPI)</v>
          </tx>
          <spPr>
            <a:ln w="38100">
              <a:solidFill>
                <a:srgbClr val="009CDE"/>
              </a:solidFill>
              <a:prstDash val="solid"/>
            </a:ln>
          </spPr>
          <marker>
            <symbol val="circle"/>
            <size val="6"/>
            <spPr>
              <a:solidFill>
                <a:srgbClr val="009CDE"/>
              </a:solidFill>
              <a:ln w="9525">
                <a:solidFill>
                  <a:srgbClr val="009CDE"/>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Month_2'!$C$25:$AG$25</f>
            </multiLvlStrRef>
          </cat>
          <val>
            <numRef>
              <f>'Daily by Month_2'!$C$28:$AG$28</f>
              <numCache>
                <formatCode>General</formatCode>
                <ptCount val="31"/>
                <pt idx="0">
                  <v>107.775516357606</v>
                </pt>
                <pt idx="0">
                  <v>103.689367786031</v>
                </pt>
                <pt idx="0">
                  <v>95.5780468702934</v>
                </pt>
                <pt idx="0">
                  <v>97.6140717520028</v>
                </pt>
                <pt idx="0">
                  <v>88.8136686009026</v>
                </pt>
                <pt idx="0">
                  <v>96.0704038071244</v>
                </pt>
                <pt idx="0">
                  <v>119.82771881249</v>
                </pt>
                <pt idx="0">
                  <v>111.665987226525</v>
                </pt>
                <pt idx="0">
                  <v>85.0211964201602</v>
                </pt>
                <pt idx="0">
                  <v>95.7761168086216</v>
                </pt>
                <pt idx="0">
                  <v>105.234159779614</v>
                </pt>
                <pt idx="0">
                  <v>94.8654158460316</v>
                </pt>
                <pt idx="0">
                  <v>116.367904396073</v>
                </pt>
                <pt idx="0">
                  <v>120.043572984749</v>
                </pt>
                <pt idx="0">
                  <v>139.389585510275</v>
                </pt>
                <pt idx="0">
                  <v>90.6099320733467</v>
                </pt>
                <pt idx="0">
                  <v>106.22084535128</v>
                </pt>
                <pt idx="0">
                  <v>108.20770519263</v>
                </pt>
                <pt idx="0">
                  <v>91.9421487603306</v>
                </pt>
                <pt idx="0">
                  <v>112.203112203112</v>
                </pt>
                <pt idx="0">
                  <v>99.7560874777792</v>
                </pt>
                <pt idx="0">
                  <v>104.161270827938</v>
                </pt>
                <pt idx="0">
                  <v>104.192054594199</v>
                </pt>
                <pt idx="0">
                  <v>91.8840918840919</v>
                </pt>
                <pt idx="0">
                  <v>78.6351202529397</v>
                </pt>
                <pt idx="0">
                  <v>85.772104607721</v>
                </pt>
                <pt idx="0">
                  <v>98.3078841810766</v>
                </pt>
                <pt idx="0">
                  <v>98.5111227885794</v>
                </pt>
                <pt idx="0">
                  <v>93.4797412325502</v>
                </pt>
                <pt idx="0">
                  <v>92.7417891489748</v>
                </pt>
                <pt idx="0">
                  <v>95.959595959596</v>
                </pt>
              </numCache>
            </numRef>
          </val>
          <smooth val="0"/>
        </ser>
        <ser>
          <idx val="1"/>
          <order val="1"/>
          <tx>
            <v>ADR Index (ARI)</v>
          </tx>
          <spPr>
            <a:ln w="38100">
              <a:solidFill>
                <a:srgbClr val="D22630"/>
              </a:solidFill>
              <a:prstDash val="solid"/>
            </a:ln>
          </spPr>
          <marker>
            <symbol val="diamond"/>
            <size val="6"/>
            <spPr>
              <a:solidFill>
                <a:srgbClr val="D22630"/>
              </a:solidFill>
              <a:ln w="9525">
                <a:solidFill>
                  <a:srgbClr val="D2263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Month_2'!$C$25:$AG$25</f>
            </multiLvlStrRef>
          </cat>
          <val>
            <numRef>
              <f>'Daily by Month_2'!$C$38:$AG$38</f>
              <numCache>
                <formatCode>General</formatCode>
                <ptCount val="31"/>
                <pt idx="0">
                  <v>85.4851331560741</v>
                </pt>
                <pt idx="0">
                  <v>97.7789896213559</v>
                </pt>
                <pt idx="0">
                  <v>93.1743906014231</v>
                </pt>
                <pt idx="0">
                  <v>94.7470538264604</v>
                </pt>
                <pt idx="0">
                  <v>99.9316724534222</v>
                </pt>
                <pt idx="0">
                  <v>104.056903002661</v>
                </pt>
                <pt idx="0">
                  <v>102.645539320361</v>
                </pt>
                <pt idx="0">
                  <v>100.851522807256</v>
                </pt>
                <pt idx="0">
                  <v>91.0045732422923</v>
                </pt>
                <pt idx="0">
                  <v>82.5128422791597</v>
                </pt>
                <pt idx="0">
                  <v>100.530938857904</v>
                </pt>
                <pt idx="0">
                  <v>103.462137362125</v>
                </pt>
                <pt idx="0">
                  <v>101.263941289378</v>
                </pt>
                <pt idx="0">
                  <v>100.421980625693</v>
                </pt>
                <pt idx="0">
                  <v>106.869688003595</v>
                </pt>
                <pt idx="0">
                  <v>97.2293381749945</v>
                </pt>
                <pt idx="0">
                  <v>91.2668708764515</v>
                </pt>
                <pt idx="0">
                  <v>86.7168425186609</v>
                </pt>
                <pt idx="0">
                  <v>95.8686986984201</v>
                </pt>
                <pt idx="0">
                  <v>87.4928538228791</v>
                </pt>
                <pt idx="0">
                  <v>92.7872696871035</v>
                </pt>
                <pt idx="0">
                  <v>92.2759840630072</v>
                </pt>
                <pt idx="0">
                  <v>87.554969281169</v>
                </pt>
                <pt idx="0">
                  <v>87.7011491936951</v>
                </pt>
                <pt idx="0">
                  <v>84.997212433323</v>
                </pt>
                <pt idx="0">
                  <v>90.1772649294859</v>
                </pt>
                <pt idx="0">
                  <v>87.8077492324657</v>
                </pt>
                <pt idx="0">
                  <v>93.9882183402947</v>
                </pt>
                <pt idx="0">
                  <v>94.8189569157525</v>
                </pt>
                <pt idx="0">
                  <v>87.8170717334648</v>
                </pt>
                <pt idx="0">
                  <v>84.8076322345401</v>
                </pt>
              </numCache>
            </numRef>
          </val>
          <smooth val="0"/>
        </ser>
        <ser>
          <idx val="2"/>
          <order val="2"/>
          <tx>
            <v>RevPAR Index (RGI)</v>
          </tx>
          <spPr>
            <a:ln w="38100">
              <a:solidFill>
                <a:srgbClr val="84BD00"/>
              </a:solidFill>
              <a:prstDash val="lgDash"/>
            </a:ln>
          </spPr>
          <marker>
            <symbol val="square"/>
            <size val="6"/>
            <spPr>
              <a:solidFill>
                <a:srgbClr val="84BD00"/>
              </a:solidFill>
              <a:ln w="9525">
                <a:solidFill>
                  <a:srgbClr val="84BD0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Month_2'!$C$25:$AG$25</f>
            </multiLvlStrRef>
          </cat>
          <val>
            <numRef>
              <f>'Daily by Month_2'!$C$48:$AG$48</f>
              <numCache>
                <formatCode>General</formatCode>
                <ptCount val="31"/>
                <pt idx="0">
                  <v>92.1320436679459</v>
                </pt>
                <pt idx="0">
                  <v>101.386416165952</v>
                </pt>
                <pt idx="0">
                  <v>89.0542627201384</v>
                </pt>
                <pt idx="0">
                  <v>92.4864571050698</v>
                </pt>
                <pt idx="0">
                  <v>88.7529844001219</v>
                </pt>
                <pt idx="0">
                  <v>99.967886903844</v>
                </pt>
                <pt idx="0">
                  <v>122.997808230366</v>
                </pt>
                <pt idx="0">
                  <v>112.616848575707</v>
                </pt>
                <pt idx="0">
                  <v>77.3731769676578</v>
                </pt>
                <pt idx="0">
                  <v>79.0275962034017</v>
                </pt>
                <pt idx="0">
                  <v>105.792888825673</v>
                </pt>
                <pt idx="0">
                  <v>98.1497868517722</v>
                </pt>
                <pt idx="0">
                  <v>117.838726387319</v>
                </pt>
                <pt idx="0">
                  <v>120.550133605134</v>
                </pt>
                <pt idx="0">
                  <v>148.965215144335</v>
                </pt>
                <pt idx="0">
                  <v>88.099437275727</v>
                </pt>
                <pt idx="0">
                  <v>96.9444417706281</v>
                </pt>
                <pt idx="0">
                  <v>93.8343053049497</v>
                </pt>
                <pt idx="0">
                  <v>88.1437415718945</v>
                </pt>
                <pt idx="0">
                  <v>98.16970494459</v>
                </pt>
                <pt idx="0">
                  <v>92.5609499173099</v>
                </pt>
                <pt idx="0">
                  <v>96.1158376690134</v>
                </pt>
                <pt idx="0">
                  <v>91.2253213933701</v>
                </pt>
                <pt idx="0">
                  <v>80.5834045085394</v>
                </pt>
                <pt idx="0">
                  <v>66.8376602085902</v>
                </pt>
                <pt idx="0">
                  <v>77.3469380077004</v>
                </pt>
                <pt idx="0">
                  <v>86.3219404174626</v>
                </pt>
                <pt idx="0">
                  <v>92.5888491760059</v>
                </pt>
                <pt idx="0">
                  <v>88.6365155642488</v>
                </pt>
                <pt idx="0">
                  <v>81.4431235038538</v>
                </pt>
                <pt idx="0">
                  <v>81.3810612351648</v>
                </pt>
              </numCache>
            </numRef>
          </val>
          <smooth val="0"/>
        </ser>
        <ser>
          <idx val="3"/>
          <order val="3"/>
          <tx>
            <v>100 %</v>
          </tx>
          <spPr>
            <a:ln w="25400">
              <a:solidFill>
                <a:srgbClr val="000000"/>
              </a:solidFill>
              <a:prstDash val="lgDash"/>
            </a:ln>
          </spPr>
          <marker>
            <symbol val="none"/>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Month_2'!$C$25:$AG$25</f>
            </multiLvlStrRef>
          </cat>
          <val>
            <numRef>
              <f>'Daily by Month_2'!$C$60:$AG$60</f>
              <numCache>
                <formatCode>General</formatCode>
                <ptCount val="31"/>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numCache>
            </numRef>
          </val>
          <smooth val="0"/>
        </ser>
        <smooth val="0"/>
        <axId val="1"/>
        <axId val="4"/>
      </lineChart>
      <catAx>
        <axId val="1"/>
        <scaling>
          <orientation/>
        </scaling>
        <delete val="0"/>
        <axPos val="b"/>
        <numFmt formatCode="General" sourceLinked="0"/>
        <majorTickMark val="none"/>
        <minorTickMark val="none"/>
        <spPr>
          <a:ln w="9525">
            <a:solidFill>
              <a:srgbClr val="A0A0A0"/>
            </a:solidFill>
            <a:prstDash val="solid"/>
          </a:ln>
        </spPr>
        <txPr>
          <a:bodyPr/>
          <a:p>
            <a:pPr>
              <a:defRPr sz="1200" b="0" i="0" u="none" strike="noStrike" baseline="0">
                <a:solidFill>
                  <a:sysClr val="windowText"/>
                </a:solidFill>
                <a:latin typeface="Arial"/>
              </a:defRPr>
            </a:pPr>
          </a:p>
        </txPr>
        <crossAx val="4"/>
      </catAx>
      <valAx>
        <axId val="4"/>
        <scaling>
          <orientation/>
          <max val="154"/>
          <min val="62"/>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200" b="0" i="0" u="none" strike="noStrike" baseline="0">
                <a:solidFill>
                  <a:sysClr val="windowText"/>
                </a:solidFill>
                <a:latin typeface="Arial"/>
              </a:defRPr>
            </a:pPr>
          </a:p>
        </txPr>
      </legendEntry>
      <legendEntry>
        <idx val="1"/>
        <txPr>
          <a:bodyPr/>
          <a:p>
            <a:pPr>
              <a:defRPr sz="1200" b="0" i="0" u="none" strike="noStrike" baseline="0">
                <a:solidFill>
                  <a:sysClr val="windowText"/>
                </a:solidFill>
                <a:latin typeface="Arial"/>
              </a:defRPr>
            </a:pPr>
          </a:p>
        </txPr>
      </legendEntry>
      <legendEntry>
        <idx val="2"/>
        <txPr>
          <a:bodyPr/>
          <a:p>
            <a:pPr>
              <a:defRPr sz="1200" b="0" i="0" u="none" strike="noStrike" baseline="0">
                <a:solidFill>
                  <a:sysClr val="windowText"/>
                </a:solidFill>
                <a:latin typeface="Arial"/>
              </a:defRPr>
            </a:pPr>
          </a:p>
        </txPr>
      </legendEntry>
      <legendEntry>
        <idx val="3"/>
        <txPr>
          <a:bodyPr/>
          <a:p>
            <a:pPr>
              <a:defRPr sz="1200" b="0" i="0" u="none" strike="noStrike" baseline="0">
                <a:solidFill>
                  <a:sysClr val="windowText"/>
                </a:solidFill>
                <a:latin typeface="Arial"/>
              </a:defRPr>
            </a:pPr>
          </a:p>
        </txPr>
      </legendEntry>
      <overlay val="0"/>
      <spPr>
        <a:ln w="9525">
          <a:noFill/>
        </a:ln>
      </spPr>
      <txPr>
        <a:bodyPr/>
        <a:p>
          <a:pPr>
            <a:defRPr sz="1200" b="0" i="0" u="none" strike="noStrike" baseline="0">
              <a:solidFill>
                <a:sysClr val="windowText"/>
              </a:solidFill>
              <a:latin typeface="Arial"/>
            </a:defRPr>
          </a:pPr>
        </a:p>
      </txPr>
    </legend>
    <dispBlanksAs val="gap"/>
  </chart>
  <spPr>
    <a:ln w="9525">
      <a:solidFill>
        <a:srgbClr val="FFFFFF"/>
      </a:solidFill>
      <a:prstDash val="solid"/>
    </a:ln>
  </spPr>
  <txPr>
    <a:bodyPr/>
    <a:p>
      <a:pPr>
        <a:defRPr sz="1000" b="0" i="0" u="none" strike="noStrike" baseline="0">
          <a:solidFill>
            <a:sysClr val="windowText"/>
          </a:solidFill>
          <a:latin typeface="+mn-lt"/>
        </a:defRPr>
      </a:pPr>
    </a:p>
  </txPr>
</chartSpace>
</file>

<file path=xl/drawings/_rels/drawing1.xml.rels><?xml version="1.0" encoding="utf-8" standalone="yes" ?>
<Relationships xmlns="http://schemas.openxmlformats.org/package/2006/relationships">
<Relationship Id="rId1" Type="http://schemas.openxmlformats.org/officeDocument/2006/relationships/image" Target="/xl/media/image1.png" />
</Relationships>
</file>

<file path=xl/drawings/_rels/drawing2.xml.rels><?xml version="1.0" encoding="utf-8" standalone="yes" ?>
<Relationships xmlns="http://schemas.openxmlformats.org/package/2006/relationships">
<Relationship Id="rId1" Type="http://schemas.openxmlformats.org/officeDocument/2006/relationships/image" Target="/xl/media/image2.jpeg" />
</Relationships>
</file>

<file path=xl/drawings/_rels/drawing30.xml.rels><?xml version="1.0" encoding="utf-8" standalone="yes" ?>
<Relationships xmlns="http://schemas.openxmlformats.org/package/2006/relationships">
<Relationship Id="rId140" Type="http://schemas.openxmlformats.org/officeDocument/2006/relationships/chart" Target="/xl/charts/chart136.xml" />
<Relationship Id="rId141" Type="http://schemas.openxmlformats.org/officeDocument/2006/relationships/chart" Target="/xl/charts/chart137.xml" />
</Relationships>
</file>

<file path=xl/drawings/_rels/drawing82.xml.rels><?xml version="1.0" encoding="utf-8" standalone="yes" ?>
<Relationships xmlns="http://schemas.openxmlformats.org/package/2006/relationships">
<Relationship Id="rId145" Type="http://schemas.openxmlformats.org/officeDocument/2006/relationships/chart" Target="/xl/charts/chart141.xml" />
<Relationship Id="rId146" Type="http://schemas.openxmlformats.org/officeDocument/2006/relationships/chart" Target="/xl/charts/chart142.xml" />
</Relationships>
</file>

<file path=xl/drawings/_rels/drawing87.xml.rels><?xml version="1.0" encoding="utf-8" standalone="yes" ?>
<Relationships xmlns="http://schemas.openxmlformats.org/package/2006/relationships">
<Relationship Id="rId142" Type="http://schemas.openxmlformats.org/officeDocument/2006/relationships/chart" Target="/xl/charts/chart138.xml" />
<Relationship Id="rId143" Type="http://schemas.openxmlformats.org/officeDocument/2006/relationships/chart" Target="/xl/charts/chart139.xml" />
</Relationships>
</file>

<file path=xl/drawings/_rels/drawing90.xml.rels><?xml version="1.0" encoding="utf-8" standalone="yes" ?>
<Relationships xmlns="http://schemas.openxmlformats.org/package/2006/relationships">
<Relationship Id="rId147" Type="http://schemas.openxmlformats.org/officeDocument/2006/relationships/chart" Target="/xl/charts/chart143.xml" />
<Relationship Id="rId148" Type="http://schemas.openxmlformats.org/officeDocument/2006/relationships/chart" Target="/xl/charts/chart144.xml" />
</Relationships>
</file>

<file path=xl/drawings/_rels/drawing91.xml.rels><?xml version="1.0" encoding="utf-8" standalone="yes" ?>
<Relationships xmlns="http://schemas.openxmlformats.org/package/2006/relationships">
<Relationship Id="rId144" Type="http://schemas.openxmlformats.org/officeDocument/2006/relationships/chart" Target="/xl/charts/chart140.xml" />
</Relationships>
</file>

<file path=xl/drawings/_rels/drawing94.xml.rels><?xml version="1.0" encoding="utf-8" standalone="yes" ?>
<Relationships xmlns="http://schemas.openxmlformats.org/package/2006/relationships">
<Relationship Id="rId149" Type="http://schemas.openxmlformats.org/officeDocument/2006/relationships/chart" Target="/xl/charts/chart145.xml" />
</Relationships>
</file>

<file path=xl/drawings/drawing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editAs="oneCell">
    <xdr:from>
      <xdr:col>6</xdr:col>
      <xdr:colOff>0</xdr:colOff>
      <xdr:row>1</xdr:row>
      <xdr:rowOff>0</xdr:rowOff>
    </xdr:from>
    <xdr:to>
      <xdr:col>7</xdr:col>
      <xdr:colOff>0</xdr:colOff>
      <xdr:row>5</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bwMode="auto">
        <a:xfrm>
          <a:off x="9420225" y="581025"/>
          <a:ext cx="1038225" cy="1038225"/>
        </a:xfrm>
        <a:prstGeom prst="rect">
          <a:avLst/>
        </a:prstGeom>
        <a:noFill/>
        <a:extLst>
          <a:ext uri="{909E8E84-426E-40DD-AFC4-6F175D3DCCD1}">
            <a14:hiddenFill xmlns:a14="http://schemas.microsoft.com/office/drawing/2010/main">
              <a:solidFill xmlns:a="http://schemas.openxmlformats.org/drawingml/2006/main">
                <a:srgbClr val="FFFFFF"/>
              </a:solidFill>
            </a14:hiddenFill>
          </a:ext>
        </a:extLst>
      </xdr:spPr>
    </xdr:pic>
    <xdr:clientData/>
  </xdr:twoCellAnchor>
</xdr:wsDr>
</file>

<file path=xl/drawings/drawing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editAs="oneCell">
    <xdr:from>
      <xdr:col>0</xdr:col>
      <xdr:colOff>0</xdr:colOff>
      <xdr:row>0</xdr:row>
      <xdr:rowOff>19050</xdr:rowOff>
    </xdr:from>
    <xdr:to>
      <xdr:col>5</xdr:col>
      <xdr:colOff>1895475</xdr:colOff>
      <xdr:row>1</xdr:row>
      <xdr:rowOff>838200</xdr:rowOff>
    </xdr:to>
    <xdr:pic>
      <xdr:nvPicPr>
        <xdr:cNvPr id="7185" name="Picture 1">
          <a:extLst>
            <a:ext uri="{FF2B5EF4-FFF2-40B4-BE49-F238E27FC236}">
              <a16:creationId xmlns:a16="http://schemas.microsoft.com/office/drawing/2014/main" id="{00000000-0008-0000-1900-0000111C0000}"/>
            </a:ext>
          </a:extLst>
        </xdr:cNvPr>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bwMode="auto">
        <a:xfrm>
          <a:off x="0" y="19050"/>
          <a:ext cx="6057900" cy="1009650"/>
        </a:xfrm>
        <a:prstGeom prst="rect">
          <a:avLst/>
        </a:prstGeom>
        <a:noFill/>
        <a:ln>
          <a:noFill/>
        </a:ln>
        <a:extLst>
          <a:ext uri="{909E8E84-426E-40DD-AFC4-6F175D3DCCD1}">
            <a14:hiddenFill xmlns:a14="http://schemas.microsoft.com/office/drawing/2010/main">
              <a:solidFill xmlns:a="http://schemas.openxmlformats.org/drawingml/2006/main">
                <a:srgbClr val="FFFFFF"/>
              </a:solidFill>
            </a14:hiddenFill>
          </a:ext>
          <a:ext uri="{91240B29-F687-4F45-9708-019B960494DF}">
            <a14:hiddenLine xmlns:a14="http://schemas.microsoft.com/office/drawing/2010/main" w="9525">
              <a:solidFill xmlns:a="http://schemas.openxmlformats.org/drawingml/2006/main">
                <a:srgbClr val="000000"/>
              </a:solidFill>
              <a:miter xmlns:a="http://schemas.openxmlformats.org/drawingml/2006/main" lim="800000"/>
              <a:headEnd xmlns:a="http://schemas.openxmlformats.org/drawingml/2006/main"/>
              <a:tailEnd xmlns:a="http://schemas.openxmlformats.org/drawingml/2006/main"/>
            </a14:hiddenLine>
          </a:ext>
        </a:extLst>
      </xdr:spPr>
    </xdr:pic>
    <xdr:clientData/>
  </xdr:twoCellAnchor>
</xdr:wsDr>
</file>

<file path=xl/drawings/drawing30.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0</xdr:col>
      <xdr:colOff>37109</xdr:colOff>
      <xdr:row>5</xdr:row>
      <xdr:rowOff>31686</xdr:rowOff>
    </xdr:from>
    <xdr:to>
      <xdr:col>19</xdr:col>
      <xdr:colOff>338988</xdr:colOff>
      <xdr:row>16</xdr:row>
      <xdr:rowOff>102171</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0"/>
        </a:graphicData>
      </a:graphic>
    </xdr:graphicFrame>
    <xdr:clientData/>
  </xdr:twoCellAnchor>
  <xdr:oneCellAnchor>
    <xdr:from>
      <xdr:col>20</xdr:col>
      <xdr:colOff>0</xdr:colOff>
      <xdr:row>4</xdr:row>
      <xdr:rowOff>0</xdr:rowOff>
    </xdr:from>
    <xdr:ext cx="6604000" cy="3810000"/>
    <xdr:graphicFrame>
      <xdr:nvGraphicFramePr>
        <xdr:cNvPr id="0" name="Chart 2"/>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1"/>
        </a:graphicData>
      </a:graphic>
    </xdr:graphicFrame>
    <xdr:clientData/>
  </xdr:oneCellAnchor>
</xdr:wsDr>
</file>

<file path=xl/drawings/drawing34.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38.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4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46.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50.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54.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58.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6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64.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67.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7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7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75.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76.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79.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8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0</xdr:col>
      <xdr:colOff>37109</xdr:colOff>
      <xdr:row>5</xdr:row>
      <xdr:rowOff>31686</xdr:rowOff>
    </xdr:from>
    <xdr:to>
      <xdr:col>19</xdr:col>
      <xdr:colOff>338988</xdr:colOff>
      <xdr:row>16</xdr:row>
      <xdr:rowOff>102171</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5"/>
        </a:graphicData>
      </a:graphic>
    </xdr:graphicFrame>
    <xdr:clientData/>
  </xdr:twoCellAnchor>
  <xdr:oneCellAnchor>
    <xdr:from>
      <xdr:col>20</xdr:col>
      <xdr:colOff>0</xdr:colOff>
      <xdr:row>4</xdr:row>
      <xdr:rowOff>0</xdr:rowOff>
    </xdr:from>
    <xdr:ext cx="6604000" cy="3810000"/>
    <xdr:graphicFrame>
      <xdr:nvGraphicFramePr>
        <xdr:cNvPr id="0" name="Chart 2"/>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6"/>
        </a:graphicData>
      </a:graphic>
    </xdr:graphicFrame>
    <xdr:clientData/>
  </xdr:oneCellAnchor>
</xdr:wsDr>
</file>

<file path=xl/drawings/drawing83.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86.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87.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52375</xdr:colOff>
      <xdr:row>4</xdr:row>
      <xdr:rowOff>76581</xdr:rowOff>
    </xdr:from>
    <xdr:to>
      <xdr:col>11</xdr:col>
      <xdr:colOff>19990</xdr:colOff>
      <xdr:row>13</xdr:row>
      <xdr:rowOff>128651</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2"/>
        </a:graphicData>
      </a:graphic>
    </xdr:graphicFrame>
    <xdr:clientData/>
  </xdr:twoCellAnchor>
  <xdr:twoCellAnchor>
    <xdr:from>
      <xdr:col>11</xdr:col>
      <xdr:colOff>195199</xdr:colOff>
      <xdr:row>4</xdr:row>
      <xdr:rowOff>76581</xdr:rowOff>
    </xdr:from>
    <xdr:to>
      <xdr:col>20</xdr:col>
      <xdr:colOff>584834</xdr:colOff>
      <xdr:row>13</xdr:row>
      <xdr:rowOff>128651</xdr:rowOff>
    </xdr:to>
    <xdr:graphicFrame>
      <xdr:nvGraphicFramePr>
        <xdr:cNvPr id="0" name="Chart 2"/>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3"/>
        </a:graphicData>
      </a:graphic>
    </xdr:graphicFrame>
    <xdr:clientData/>
  </xdr:twoCellAnchor>
</xdr:wsDr>
</file>

<file path=xl/drawings/drawing90.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52375</xdr:colOff>
      <xdr:row>4</xdr:row>
      <xdr:rowOff>76581</xdr:rowOff>
    </xdr:from>
    <xdr:to>
      <xdr:col>11</xdr:col>
      <xdr:colOff>19990</xdr:colOff>
      <xdr:row>13</xdr:row>
      <xdr:rowOff>128651</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7"/>
        </a:graphicData>
      </a:graphic>
    </xdr:graphicFrame>
    <xdr:clientData/>
  </xdr:twoCellAnchor>
  <xdr:twoCellAnchor>
    <xdr:from>
      <xdr:col>11</xdr:col>
      <xdr:colOff>195199</xdr:colOff>
      <xdr:row>4</xdr:row>
      <xdr:rowOff>76581</xdr:rowOff>
    </xdr:from>
    <xdr:to>
      <xdr:col>20</xdr:col>
      <xdr:colOff>584834</xdr:colOff>
      <xdr:row>13</xdr:row>
      <xdr:rowOff>128651</xdr:rowOff>
    </xdr:to>
    <xdr:graphicFrame>
      <xdr:nvGraphicFramePr>
        <xdr:cNvPr id="0" name="Chart 2"/>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8"/>
        </a:graphicData>
      </a:graphic>
    </xdr:graphicFrame>
    <xdr:clientData/>
  </xdr:twoCellAnchor>
</xdr:wsDr>
</file>

<file path=xl/drawings/drawing9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0</xdr:colOff>
      <xdr:row>4</xdr:row>
      <xdr:rowOff>0</xdr:rowOff>
    </xdr:from>
    <xdr:to>
      <xdr:col>33</xdr:col>
      <xdr:colOff>130175</xdr:colOff>
      <xdr:row>20</xdr:row>
      <xdr:rowOff>377825</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4"/>
        </a:graphicData>
      </a:graphic>
    </xdr:graphicFrame>
    <xdr:clientData/>
  </xdr:twoCellAnchor>
</xdr:wsDr>
</file>

<file path=xl/drawings/drawing94.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0</xdr:colOff>
      <xdr:row>4</xdr:row>
      <xdr:rowOff>0</xdr:rowOff>
    </xdr:from>
    <xdr:to>
      <xdr:col>33</xdr:col>
      <xdr:colOff>130175</xdr:colOff>
      <xdr:row>20</xdr:row>
      <xdr:rowOff>377825</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9"/>
        </a:graphicData>
      </a:graphic>
    </xdr:graphicFrame>
    <xdr:clientData/>
  </xdr:twoCellAnchor>
</xdr:wsDr>
</file>

<file path=xl/drawings/drawing97.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00.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03.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06.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09.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1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15.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18.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2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24.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25.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28.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29.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3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35.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theme/theme1.xml><?xml version="1.0" encoding="utf-8"?>
<a:theme xmlns:a="http://schemas.openxmlformats.org/drawing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cdr="http://schemas.openxmlformats.org/drawingml/2006/chartDrawing"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xml version="1.0" encoding="utf-8" standalone="yes" ?>
<Relationships xmlns="http://schemas.openxmlformats.org/package/2006/relationships">
<Relationship Id="rId1" Type="http://schemas.openxmlformats.org/officeDocument/2006/relationships/printerSettings" Target="../printerSettings/printerSettings2.bin" />
<Relationship Id="rId76" Type="http://schemas.openxmlformats.org/officeDocument/2006/relationships/drawing" Target="../drawings/drawing72.xml" />
</Relationships>
</file>

<file path=xl/worksheets/_rels/sheet3.xml.rels><?xml version="1.0" encoding="utf-8" standalone="yes" ?>
<Relationships xmlns="http://schemas.openxmlformats.org/package/2006/relationships">
<Relationship Id="rId1" Type="http://schemas.openxmlformats.org/officeDocument/2006/relationships/printerSettings" Target="../printerSettings/printerSettings3.bin" />
<Relationship Id="rId80" Type="http://schemas.openxmlformats.org/officeDocument/2006/relationships/drawing" Target="../drawings/drawing76.xml" />
</Relationships>
</file>

<file path=xl/worksheets/_rels/sheet7.xml.rels><?xml version="1.0" encoding="utf-8" standalone="yes" ?>
<Relationships xmlns="http://schemas.openxmlformats.org/package/2006/relationships">
<Relationship Id="rId1" Type="http://schemas.openxmlformats.org/officeDocument/2006/relationships/printerSettings" Target="../printerSettings/printerSettings7.bin" />
<Relationship Id="rId91" Type="http://schemas.openxmlformats.org/officeDocument/2006/relationships/drawing" Target="../drawings/drawing87.xml" />
</Relationships>
</file>

<file path=xl/worksheets/_rels/sheet9.xml.rels><?xml version="1.0" encoding="utf-8" standalone="yes" ?>
<Relationships xmlns="http://schemas.openxmlformats.org/package/2006/relationships">
<Relationship Id="rId1" Type="http://schemas.openxmlformats.org/officeDocument/2006/relationships/printerSettings" Target="../printerSettings/printerSettings9.bin" />
<Relationship Id="rId95" Type="http://schemas.openxmlformats.org/officeDocument/2006/relationships/drawing" Target="../drawings/drawing91.xml" />
</Relationships>
</file>

<file path=xl/worksheets/_rels/sheet20.xml.rels><?xml version="1.0" encoding="utf-8" standalone="yes" ?>
<Relationships xmlns="http://schemas.openxmlformats.org/package/2006/relationships">
<Relationship Id="rId1" Type="http://schemas.openxmlformats.org/officeDocument/2006/relationships/printerSettings" Target="../printerSettings/printerSettings20.bin" />
<Relationship Id="rId129" Type="http://schemas.openxmlformats.org/officeDocument/2006/relationships/drawing" Target="../drawings/drawing125.xml" />
</Relationships>
</file>

<file path=xl/worksheets/_rels/sheet21.xml.rels><?xml version="1.0" encoding="utf-8" standalone="yes" ?>
<Relationships xmlns="http://schemas.openxmlformats.org/package/2006/relationships">
<Relationship Id="rId1" Type="http://schemas.openxmlformats.org/officeDocument/2006/relationships/printerSettings" Target="../printerSettings/printerSettings21.bin" />
<Relationship Id="rId133" Type="http://schemas.openxmlformats.org/officeDocument/2006/relationships/drawing" Target="../drawings/drawing129.xml" />
</Relationships>
</file>

<file path=xl/worksheets/_rels/sheet23.xml.rels><?xml version="1.0" encoding="utf-8" standalone="yes" ?>
<Relationships xmlns="http://schemas.openxmlformats.org/package/2006/relationships">
<Relationship Id="rId1" Type="http://schemas.openxmlformats.org/officeDocument/2006/relationships/printerSettings" Target="../printerSettings/printerSettings23.bin" />
<Relationship Id="rId87" Type="http://schemas.openxmlformats.org/officeDocument/2006/relationships/drawing" Target="../drawings/drawing83.xml" />
</Relationships>
</file>

<file path=xl/worksheets/_rels/sheet26.xml.rels><?xml version="1.0" encoding="utf-8" standalone="yes" ?>
<Relationships xmlns="http://schemas.openxmlformats.org/package/2006/relationships">
<Relationship Id="rId7" Type="http://schemas.openxmlformats.org/officeDocument/2006/relationships/drawing" Target="../drawings/drawing2.xml" />
<Relationship Id="rId6" Type="http://schemas.openxmlformats.org/officeDocument/2006/relationships/printerSettings" Target="../printerSettings/printerSettings26.bin" />
<Relationship Id="rId150" Type="http://schemas.openxmlformats.org/officeDocument/2006/relationships/hyperlink" Target="http://www.str.com/data-insights/resources/glossary" TargetMode="External" />
<Relationship Id="rId151" Type="http://schemas.openxmlformats.org/officeDocument/2006/relationships/hyperlink" Target="http://www.hotelnewsnow.com/" TargetMode="External" />
<Relationship Id="rId152" Type="http://schemas.openxmlformats.org/officeDocument/2006/relationships/hyperlink" Target="http://www.hoteldataconference.com/" TargetMode="External" />
<Relationship Id="rId153" Type="http://schemas.openxmlformats.org/officeDocument/2006/relationships/hyperlink" Target="http://www.str.com/data-insights/resources/FAQ" TargetMode="External" />
<Relationship Id="rId154" Type="http://schemas.openxmlformats.org/officeDocument/2006/relationships/hyperlink" Target="https://str.com/contact" TargetMode="External" />
</Relationships>
</file>

<file path=xl/worksheets/_rels/sheet28.xml.rels><?xml version="1.0" encoding="utf-8" standalone="yes" ?>
<Relationships xmlns="http://schemas.openxmlformats.org/package/2006/relationships">
<Relationship Id="rId1" Type="http://schemas.openxmlformats.org/officeDocument/2006/relationships/printerSettings" Target="../printerSettings/printerSettings29.bin" />
<Relationship Id="rId31" Type="http://schemas.openxmlformats.org/officeDocument/2006/relationships/drawing" Target="../drawings/drawing30.xml" />
</Relationships>
</file>

<file path=xl/worksheets/_rels/sheet32.xml.rels><?xml version="1.0" encoding="utf-8" standalone="yes" ?>
<Relationships xmlns="http://schemas.openxmlformats.org/package/2006/relationships">
<Relationship Id="rId1" Type="http://schemas.openxmlformats.org/officeDocument/2006/relationships/printerSettings" Target="../printerSettings/printerSettings33.bin" />
<Relationship Id="rId35" Type="http://schemas.openxmlformats.org/officeDocument/2006/relationships/drawing" Target="../drawings/drawing34.xml" />
</Relationships>
</file>

<file path=xl/worksheets/_rels/sheet36.xml.rels><?xml version="1.0" encoding="utf-8" standalone="yes" ?>
<Relationships xmlns="http://schemas.openxmlformats.org/package/2006/relationships">
<Relationship Id="rId1" Type="http://schemas.openxmlformats.org/officeDocument/2006/relationships/printerSettings" Target="../printerSettings/printerSettings37.bin" />
<Relationship Id="rId39" Type="http://schemas.openxmlformats.org/officeDocument/2006/relationships/drawing" Target="../drawings/drawing38.xml" />
</Relationships>
</file>

<file path=xl/worksheets/_rels/sheet40.xml.rels><?xml version="1.0" encoding="utf-8" standalone="yes" ?>
<Relationships xmlns="http://schemas.openxmlformats.org/package/2006/relationships">
<Relationship Id="rId1" Type="http://schemas.openxmlformats.org/officeDocument/2006/relationships/printerSettings" Target="../printerSettings/printerSettings41.bin" />
<Relationship Id="rId43" Type="http://schemas.openxmlformats.org/officeDocument/2006/relationships/drawing" Target="../drawings/drawing42.xml" />
</Relationships>
</file>

<file path=xl/worksheets/_rels/sheet44.xml.rels><?xml version="1.0" encoding="utf-8" standalone="yes" ?>
<Relationships xmlns="http://schemas.openxmlformats.org/package/2006/relationships">
<Relationship Id="rId1" Type="http://schemas.openxmlformats.org/officeDocument/2006/relationships/printerSettings" Target="../printerSettings/printerSettings45.bin" />
<Relationship Id="rId47" Type="http://schemas.openxmlformats.org/officeDocument/2006/relationships/drawing" Target="../drawings/drawing46.xml" />
</Relationships>
</file>

<file path=xl/worksheets/_rels/sheet48.xml.rels><?xml version="1.0" encoding="utf-8" standalone="yes" ?>
<Relationships xmlns="http://schemas.openxmlformats.org/package/2006/relationships">
<Relationship Id="rId1" Type="http://schemas.openxmlformats.org/officeDocument/2006/relationships/printerSettings" Target="../printerSettings/printerSettings49.bin" />
<Relationship Id="rId51" Type="http://schemas.openxmlformats.org/officeDocument/2006/relationships/drawing" Target="../drawings/drawing50.xml" />
</Relationships>
</file>

<file path=xl/worksheets/_rels/sheet52.xml.rels><?xml version="1.0" encoding="utf-8" standalone="yes" ?>
<Relationships xmlns="http://schemas.openxmlformats.org/package/2006/relationships">
<Relationship Id="rId1" Type="http://schemas.openxmlformats.org/officeDocument/2006/relationships/printerSettings" Target="../printerSettings/printerSettings53.bin" />
<Relationship Id="rId55" Type="http://schemas.openxmlformats.org/officeDocument/2006/relationships/drawing" Target="../drawings/drawing54.xml" />
</Relationships>
</file>

<file path=xl/worksheets/_rels/sheet56.xml.rels><?xml version="1.0" encoding="utf-8" standalone="yes" ?>
<Relationships xmlns="http://schemas.openxmlformats.org/package/2006/relationships">
<Relationship Id="rId1" Type="http://schemas.openxmlformats.org/officeDocument/2006/relationships/printerSettings" Target="../printerSettings/printerSettings57.bin" />
<Relationship Id="rId59" Type="http://schemas.openxmlformats.org/officeDocument/2006/relationships/drawing" Target="../drawings/drawing58.xml" />
</Relationships>
</file>

<file path=xl/worksheets/_rels/sheet59.xml.rels><?xml version="1.0" encoding="utf-8" standalone="yes" ?>
<Relationships xmlns="http://schemas.openxmlformats.org/package/2006/relationships">
<Relationship Id="rId1" Type="http://schemas.openxmlformats.org/officeDocument/2006/relationships/printerSettings" Target="../printerSettings/printerSettings60.bin" />
<Relationship Id="rId59" Type="http://schemas.openxmlformats.org/officeDocument/2006/relationships/drawing" Target="../drawings/drawing61.xml" />
</Relationships>
</file>

<file path=xl/worksheets/_rels/sheet62.xml.rels><?xml version="1.0" encoding="utf-8" standalone="yes" ?>
<Relationships xmlns="http://schemas.openxmlformats.org/package/2006/relationships">
<Relationship Id="rId1" Type="http://schemas.openxmlformats.org/officeDocument/2006/relationships/printerSettings" Target="../printerSettings/printerSettings63.bin" />
<Relationship Id="rId59" Type="http://schemas.openxmlformats.org/officeDocument/2006/relationships/drawing" Target="../drawings/drawing64.xml" />
</Relationships>
</file>

<file path=xl/worksheets/_rels/sheet65.xml.rels><?xml version="1.0" encoding="utf-8" standalone="yes" ?>
<Relationships xmlns="http://schemas.openxmlformats.org/package/2006/relationships">
<Relationship Id="rId1" Type="http://schemas.openxmlformats.org/officeDocument/2006/relationships/printerSettings" Target="../printerSettings/printerSettings66.bin" />
<Relationship Id="rId59" Type="http://schemas.openxmlformats.org/officeDocument/2006/relationships/drawing" Target="../drawings/drawing67.xml" />
</Relationships>
</file>

<file path=xl/worksheets/_rels/sheet69.xml.rels><?xml version="1.0" encoding="utf-8" standalone="yes" ?>
<Relationships xmlns="http://schemas.openxmlformats.org/package/2006/relationships">
<Relationship Id="rId1" Type="http://schemas.openxmlformats.org/officeDocument/2006/relationships/printerSettings" Target="../printerSettings/printerSettings70.bin" />
<Relationship Id="rId72" Type="http://schemas.openxmlformats.org/officeDocument/2006/relationships/drawing" Target="../drawings/drawing71.xml" />
</Relationships>
</file>

<file path=xl/worksheets/_rels/sheet73.xml.rels><?xml version="1.0" encoding="utf-8" standalone="yes" ?>
<Relationships xmlns="http://schemas.openxmlformats.org/package/2006/relationships">
<Relationship Id="rId1" Type="http://schemas.openxmlformats.org/officeDocument/2006/relationships/printerSettings" Target="../printerSettings/printerSettings74.bin" />
<Relationship Id="rId76" Type="http://schemas.openxmlformats.org/officeDocument/2006/relationships/drawing" Target="../drawings/drawing75.xml" />
</Relationships>
</file>

<file path=xl/worksheets/_rels/sheet77.xml.rels><?xml version="1.0" encoding="utf-8" standalone="yes" ?>
<Relationships xmlns="http://schemas.openxmlformats.org/package/2006/relationships">
<Relationship Id="rId1" Type="http://schemas.openxmlformats.org/officeDocument/2006/relationships/printerSettings" Target="../printerSettings/printerSettings78.bin" />
<Relationship Id="rId80" Type="http://schemas.openxmlformats.org/officeDocument/2006/relationships/drawing" Target="../drawings/drawing79.xml" />
</Relationships>
</file>

<file path=xl/worksheets/_rels/sheet80.xml.rels><?xml version="1.0" encoding="utf-8" standalone="yes" ?>
<Relationships xmlns="http://schemas.openxmlformats.org/package/2006/relationships">
<Relationship Id="rId1" Type="http://schemas.openxmlformats.org/officeDocument/2006/relationships/printerSettings" Target="../printerSettings/printerSettings81.bin" />
<Relationship Id="rId31" Type="http://schemas.openxmlformats.org/officeDocument/2006/relationships/drawing" Target="../drawings/drawing82.xml" />
</Relationships>
</file>

<file path=xl/worksheets/_rels/sheet84.xml.rels><?xml version="1.0" encoding="utf-8" standalone="yes" ?>
<Relationships xmlns="http://schemas.openxmlformats.org/package/2006/relationships">
<Relationship Id="rId1" Type="http://schemas.openxmlformats.org/officeDocument/2006/relationships/printerSettings" Target="../printerSettings/printerSettings85.bin" />
<Relationship Id="rId87" Type="http://schemas.openxmlformats.org/officeDocument/2006/relationships/drawing" Target="../drawings/drawing86.xml" />
</Relationships>
</file>

<file path=xl/worksheets/_rels/sheet88.xml.rels><?xml version="1.0" encoding="utf-8" standalone="yes" ?>
<Relationships xmlns="http://schemas.openxmlformats.org/package/2006/relationships">
<Relationship Id="rId1" Type="http://schemas.openxmlformats.org/officeDocument/2006/relationships/printerSettings" Target="../printerSettings/printerSettings89.bin" />
<Relationship Id="rId91" Type="http://schemas.openxmlformats.org/officeDocument/2006/relationships/drawing" Target="../drawings/drawing90.xml" />
</Relationships>
</file>

<file path=xl/worksheets/_rels/sheet92.xml.rels><?xml version="1.0" encoding="utf-8" standalone="yes" ?>
<Relationships xmlns="http://schemas.openxmlformats.org/package/2006/relationships">
<Relationship Id="rId1" Type="http://schemas.openxmlformats.org/officeDocument/2006/relationships/printerSettings" Target="../printerSettings/printerSettings93.bin" />
<Relationship Id="rId95" Type="http://schemas.openxmlformats.org/officeDocument/2006/relationships/drawing" Target="../drawings/drawing94.xml" />
</Relationships>
</file>

<file path=xl/worksheets/_rels/sheet95.xml.rels><?xml version="1.0" encoding="utf-8" standalone="yes" ?>
<Relationships xmlns="http://schemas.openxmlformats.org/package/2006/relationships">
<Relationship Id="rId1" Type="http://schemas.openxmlformats.org/officeDocument/2006/relationships/printerSettings" Target="../printerSettings/printerSettings96.bin" />
<Relationship Id="rId35" Type="http://schemas.openxmlformats.org/officeDocument/2006/relationships/drawing" Target="../drawings/drawing97.xml" />
</Relationships>
</file>

<file path=xl/worksheets/_rels/sheet98.xml.rels><?xml version="1.0" encoding="utf-8" standalone="yes" ?>
<Relationships xmlns="http://schemas.openxmlformats.org/package/2006/relationships">
<Relationship Id="rId1" Type="http://schemas.openxmlformats.org/officeDocument/2006/relationships/printerSettings" Target="../printerSettings/printerSettings99.bin" />
<Relationship Id="rId39" Type="http://schemas.openxmlformats.org/officeDocument/2006/relationships/drawing" Target="../drawings/drawing100.xml" />
</Relationships>
</file>

<file path=xl/worksheets/_rels/sheet101.xml.rels><?xml version="1.0" encoding="utf-8" standalone="yes" ?>
<Relationships xmlns="http://schemas.openxmlformats.org/package/2006/relationships">
<Relationship Id="rId1" Type="http://schemas.openxmlformats.org/officeDocument/2006/relationships/printerSettings" Target="../printerSettings/printerSettings102.bin" />
<Relationship Id="rId43" Type="http://schemas.openxmlformats.org/officeDocument/2006/relationships/drawing" Target="../drawings/drawing103.xml" />
</Relationships>
</file>

<file path=xl/worksheets/_rels/sheet104.xml.rels><?xml version="1.0" encoding="utf-8" standalone="yes" ?>
<Relationships xmlns="http://schemas.openxmlformats.org/package/2006/relationships">
<Relationship Id="rId1" Type="http://schemas.openxmlformats.org/officeDocument/2006/relationships/printerSettings" Target="../printerSettings/printerSettings105.bin" />
<Relationship Id="rId47" Type="http://schemas.openxmlformats.org/officeDocument/2006/relationships/drawing" Target="../drawings/drawing106.xml" />
</Relationships>
</file>

<file path=xl/worksheets/_rels/sheet107.xml.rels><?xml version="1.0" encoding="utf-8" standalone="yes" ?>
<Relationships xmlns="http://schemas.openxmlformats.org/package/2006/relationships">
<Relationship Id="rId1" Type="http://schemas.openxmlformats.org/officeDocument/2006/relationships/printerSettings" Target="../printerSettings/printerSettings108.bin" />
<Relationship Id="rId51" Type="http://schemas.openxmlformats.org/officeDocument/2006/relationships/drawing" Target="../drawings/drawing109.xml" />
</Relationships>
</file>

<file path=xl/worksheets/_rels/sheet110.xml.rels><?xml version="1.0" encoding="utf-8" standalone="yes" ?>
<Relationships xmlns="http://schemas.openxmlformats.org/package/2006/relationships">
<Relationship Id="rId1" Type="http://schemas.openxmlformats.org/officeDocument/2006/relationships/printerSettings" Target="../printerSettings/printerSettings111.bin" />
<Relationship Id="rId55" Type="http://schemas.openxmlformats.org/officeDocument/2006/relationships/drawing" Target="../drawings/drawing112.xml" />
</Relationships>
</file>

<file path=xl/worksheets/_rels/sheet113.xml.rels><?xml version="1.0" encoding="utf-8" standalone="yes" ?>
<Relationships xmlns="http://schemas.openxmlformats.org/package/2006/relationships">
<Relationship Id="rId1" Type="http://schemas.openxmlformats.org/officeDocument/2006/relationships/printerSettings" Target="../printerSettings/printerSettings114.bin" />
<Relationship Id="rId59" Type="http://schemas.openxmlformats.org/officeDocument/2006/relationships/drawing" Target="../drawings/drawing115.xml" />
</Relationships>
</file>

<file path=xl/worksheets/_rels/sheet116.xml.rels><?xml version="1.0" encoding="utf-8" standalone="yes" ?>
<Relationships xmlns="http://schemas.openxmlformats.org/package/2006/relationships">
<Relationship Id="rId1" Type="http://schemas.openxmlformats.org/officeDocument/2006/relationships/printerSettings" Target="../printerSettings/printerSettings117.bin" />
<Relationship Id="rId59" Type="http://schemas.openxmlformats.org/officeDocument/2006/relationships/drawing" Target="../drawings/drawing118.xml" />
</Relationships>
</file>

<file path=xl/worksheets/_rels/sheet119.xml.rels><?xml version="1.0" encoding="utf-8" standalone="yes" ?>
<Relationships xmlns="http://schemas.openxmlformats.org/package/2006/relationships">
<Relationship Id="rId1" Type="http://schemas.openxmlformats.org/officeDocument/2006/relationships/printerSettings" Target="../printerSettings/printerSettings120.bin" />
<Relationship Id="rId59" Type="http://schemas.openxmlformats.org/officeDocument/2006/relationships/drawing" Target="../drawings/drawing121.xml" />
</Relationships>
</file>

<file path=xl/worksheets/_rels/sheet122.xml.rels><?xml version="1.0" encoding="utf-8" standalone="yes" ?>
<Relationships xmlns="http://schemas.openxmlformats.org/package/2006/relationships">
<Relationship Id="rId1" Type="http://schemas.openxmlformats.org/officeDocument/2006/relationships/printerSettings" Target="../printerSettings/printerSettings123.bin" />
<Relationship Id="rId59" Type="http://schemas.openxmlformats.org/officeDocument/2006/relationships/drawing" Target="../drawings/drawing124.xml" />
</Relationships>
</file>

<file path=xl/worksheets/_rels/sheet126.xml.rels><?xml version="1.0" encoding="utf-8" standalone="yes" ?>
<Relationships xmlns="http://schemas.openxmlformats.org/package/2006/relationships">
<Relationship Id="rId1" Type="http://schemas.openxmlformats.org/officeDocument/2006/relationships/printerSettings" Target="../printerSettings/printerSettings127.bin" />
<Relationship Id="rId129" Type="http://schemas.openxmlformats.org/officeDocument/2006/relationships/drawing" Target="../drawings/drawing128.xml" />
</Relationships>
</file>

<file path=xl/worksheets/_rels/sheet130.xml.rels><?xml version="1.0" encoding="utf-8" standalone="yes" ?>
<Relationships xmlns="http://schemas.openxmlformats.org/package/2006/relationships">
<Relationship Id="rId1" Type="http://schemas.openxmlformats.org/officeDocument/2006/relationships/printerSettings" Target="../printerSettings/printerSettings131.bin" />
<Relationship Id="rId133" Type="http://schemas.openxmlformats.org/officeDocument/2006/relationships/drawing" Target="../drawings/drawing132.xml" />
</Relationships>
</file>

<file path=xl/worksheets/_rels/sheet133.xml.rels><?xml version="1.0" encoding="utf-8" standalone="yes" ?>
<Relationships xmlns="http://schemas.openxmlformats.org/package/2006/relationships">
<Relationship Id="rId1" Type="http://schemas.openxmlformats.org/officeDocument/2006/relationships/printerSettings" Target="../printerSettings/printerSettings134.bin" />
<Relationship Id="rId72" Type="http://schemas.openxmlformats.org/officeDocument/2006/relationships/drawing" Target="../drawings/drawing13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1">
    <pageSetUpPr fitToPage="1"/>
  </sheetPr>
  <dimension ref="A1:AA153"/>
  <sheetViews>
    <sheetView showGridLines="0" tabSelected="1" zoomScaleNormal="100" workbookViewId="0"/>
  </sheetViews>
  <sheetFormatPr defaultRowHeight="12.75"/>
  <cols>
    <col min="1" max="1" width="13.42578125" style="4" customWidth="1"/>
    <col min="2" max="2" width="57.5703125" style="4" customWidth="1"/>
    <col min="3" max="3" width="5.42578125" style="4" customWidth="1"/>
    <col min="4" max="4" width="1.85546875" style="234" customWidth="1"/>
    <col min="5" max="5" width="57.5703125" style="4" customWidth="1"/>
    <col min="6" max="6" width="5.42578125" style="4" customWidth="1"/>
    <col min="7" max="7" width="15.5703125" style="4" customWidth="1"/>
    <col min="8" max="8" width="4.140625" style="4" customWidth="1"/>
    <col min="9" max="13" width="7.140625" style="235" customWidth="1"/>
    <col min="14" max="14" width="1.42578125" style="235" customWidth="1"/>
    <col min="15" max="15" width="7.42578125" style="235" customWidth="1"/>
    <col min="16" max="27" width="9.140625" style="235" customWidth="1"/>
    <col min="28" max="16384" width="9.140625" style="4" customWidth="1"/>
  </cols>
  <sheetData>
    <row r="1" ht="45.75" customHeight="1">
      <c r="A1" s="594"/>
      <c r="B1" s="595"/>
      <c r="C1" s="595"/>
      <c r="D1" s="596"/>
      <c r="E1" s="595"/>
      <c r="F1" s="595"/>
      <c r="G1" s="595"/>
      <c r="H1" s="597"/>
      <c r="O1" s="235"/>
    </row>
    <row r="2" ht="24.75" customHeight="1">
      <c r="A2" s="595"/>
      <c r="B2" s="637" t="s">
        <v>205</v>
      </c>
      <c r="C2" s="605"/>
      <c r="D2" s="604"/>
      <c r="E2" s="604"/>
      <c r="F2" s="605"/>
      <c r="G2" s="598"/>
      <c r="H2" s="599"/>
    </row>
    <row r="3" ht="25.5" customHeight="1">
      <c r="A3" s="595"/>
      <c r="B3" s="638" t="s">
        <v>204</v>
      </c>
      <c r="C3" s="607"/>
      <c r="D3" s="606"/>
      <c r="E3" s="606"/>
      <c r="F3" s="607"/>
      <c r="G3" s="598"/>
      <c r="H3" s="599"/>
    </row>
    <row r="4" ht="15" customHeight="1">
      <c r="A4" s="595"/>
      <c r="B4" s="693" t="s">
        <v>206</v>
      </c>
      <c r="C4" s="693"/>
      <c r="D4" s="693"/>
      <c r="E4" s="693"/>
      <c r="F4" s="608"/>
      <c r="G4" s="598"/>
      <c r="H4" s="599"/>
    </row>
    <row r="5" ht="15" customHeight="1">
      <c r="A5" s="595"/>
      <c r="B5" s="693" t="s">
        <v>207</v>
      </c>
      <c r="C5" s="693"/>
      <c r="D5" s="693"/>
      <c r="E5" s="693"/>
      <c r="F5" s="608"/>
      <c r="G5" s="598"/>
      <c r="H5" s="599"/>
    </row>
    <row r="6" ht="15" customHeight="1">
      <c r="A6" s="595"/>
      <c r="B6" s="609"/>
      <c r="C6" s="610"/>
      <c r="D6" s="609"/>
      <c r="E6" s="609"/>
      <c r="F6" s="610"/>
      <c r="G6" s="598"/>
      <c r="H6" s="599"/>
    </row>
    <row r="7" ht="15.75" customHeight="1">
      <c r="A7" s="595"/>
      <c r="B7" s="639" t="s">
        <v>108</v>
      </c>
      <c r="C7" s="605">
        <v>1</v>
      </c>
      <c r="D7" s="639"/>
      <c r="E7" s="639" t="str">
        <f>HYPERLINK("#'Glance_2'!A1", "Monthly Performance at a Glance - 2nd Comp")</f>
      </c>
      <c r="F7" s="605" t="str">
        <f>HYPERLINK("#'Glance_2'!A1", "21")</f>
      </c>
      <c r="G7" s="598"/>
      <c r="H7" s="599"/>
    </row>
    <row r="8" ht="15.75" customHeight="1">
      <c r="A8" s="595"/>
      <c r="B8" s="639" t="str">
        <f>HYPERLINK("#'Glance'!A1", "Monthly Performance at a Glance")</f>
      </c>
      <c r="C8" s="605" t="str">
        <f>HYPERLINK("#'Glance'!A1", "2")</f>
      </c>
      <c r="D8" s="639"/>
      <c r="E8" s="639" t="str">
        <f>HYPERLINK("#'Summary_2'!A1", "STAR Summary - 2nd Comp")</f>
      </c>
      <c r="F8" s="605" t="str">
        <f>HYPERLINK("#'Summary_2'!A1", "22")</f>
      </c>
      <c r="G8" s="598"/>
      <c r="H8" s="599"/>
    </row>
    <row r="9" ht="15.75" customHeight="1">
      <c r="A9" s="595"/>
      <c r="B9" s="639" t="str">
        <f>HYPERLINK("#'Summary'!A1", "STAR Summary")</f>
      </c>
      <c r="C9" s="605" t="str">
        <f>HYPERLINK("#'Summary'!A1", "3")</f>
      </c>
      <c r="D9" s="639"/>
      <c r="E9" s="639" t="str">
        <f>HYPERLINK("#'Comp_2'!A1", "Competitive Set Report - 2nd Comp")</f>
      </c>
      <c r="F9" s="605" t="str">
        <f>HYPERLINK("#'Comp_2'!A1", "23")</f>
      </c>
      <c r="G9" s="595"/>
      <c r="H9" s="595"/>
    </row>
    <row r="10" ht="15.75" customHeight="1">
      <c r="A10" s="595"/>
      <c r="B10" s="639" t="str">
        <f>HYPERLINK("#'Comp'!A1", "Competitive Set Report")</f>
      </c>
      <c r="C10" s="605" t="str">
        <f>HYPERLINK("#'Comp'!A1", "4")</f>
      </c>
      <c r="D10" s="639"/>
      <c r="E10" s="639" t="str">
        <f>HYPERLINK("#'Response_2'!A1", "Response Report - 2nd Comp")</f>
      </c>
      <c r="F10" s="605" t="str">
        <f>HYPERLINK("#'Response_2'!A1", "24")</f>
      </c>
      <c r="G10" s="595"/>
      <c r="H10" s="595"/>
    </row>
    <row r="11" ht="15.75" customHeight="1">
      <c r="A11" s="600"/>
      <c r="B11" s="639" t="str">
        <f>HYPERLINK("#'Response'!A1", "Response Report")</f>
      </c>
      <c r="C11" s="605" t="str">
        <f>HYPERLINK("#'Response'!A1", "5")</f>
      </c>
      <c r="D11" s="639"/>
      <c r="E11" s="639" t="str">
        <f>HYPERLINK("#'Day of Week_2'!A1", "Day of Week &amp; Weekday/Weekend - 2nd Comp")</f>
      </c>
      <c r="F11" s="605" t="str">
        <f>HYPERLINK("#'Day of Week_2'!A1", "25")</f>
      </c>
      <c r="G11" s="595"/>
      <c r="H11" s="595"/>
    </row>
    <row r="12" ht="15.75" customHeight="1">
      <c r="A12" s="595"/>
      <c r="B12" s="639" t="str">
        <f>HYPERLINK("#'Day of Week'!A1", "Day of Week &amp; Weekday/Weekend")</f>
      </c>
      <c r="C12" s="605" t="str">
        <f>HYPERLINK("#'Day of Week'!A1", "6")</f>
      </c>
      <c r="D12" s="639"/>
      <c r="E12" s="639" t="str">
        <f>HYPERLINK("#'Daily by Month_2'!A1", "Daily Data for the Month - 2nd Comp")</f>
      </c>
      <c r="F12" s="605" t="str">
        <f>HYPERLINK("#'Daily by Month_2'!A1", "26")</f>
      </c>
      <c r="G12" s="595"/>
      <c r="H12" s="595"/>
    </row>
    <row r="13" ht="15.75" customHeight="1">
      <c r="A13" s="595"/>
      <c r="B13" s="639" t="str">
        <f>HYPERLINK("#'Daily by Month'!A1", "Daily Data for the Month")</f>
      </c>
      <c r="C13" s="605" t="str">
        <f>HYPERLINK("#'Daily by Month'!A1", "7")</f>
      </c>
      <c r="D13" s="639"/>
      <c r="E13" s="639" t="str">
        <f>HYPERLINK("#'Segmentation Glance_2'!A1", "Segmentation at a Glance - 2nd Comp")</f>
      </c>
      <c r="F13" s="605" t="str">
        <f>HYPERLINK("#'Segmentation Glance_2'!A1", "27")</f>
      </c>
      <c r="G13" s="595"/>
      <c r="H13" s="595"/>
    </row>
    <row r="14" ht="15.75" customHeight="1">
      <c r="A14" s="595"/>
      <c r="B14" s="639" t="str">
        <f>HYPERLINK("#'Segmentation Glance'!A1", "Segmentation at a Glance")</f>
      </c>
      <c r="C14" s="605" t="str">
        <f>HYPERLINK("#'Segmentation Glance'!A1", "8")</f>
      </c>
      <c r="D14" s="639"/>
      <c r="E14" s="639" t="str">
        <f>HYPERLINK("#'Segmentation Occ_2'!A1", "Segmentation Occupancy Analysis - 2nd Comp")</f>
      </c>
      <c r="F14" s="605" t="str">
        <f>HYPERLINK("#'Segmentation Occ_2'!A1", "28")</f>
      </c>
      <c r="G14" s="595"/>
      <c r="H14" s="595"/>
    </row>
    <row r="15" ht="15.75" customHeight="1">
      <c r="A15" s="595"/>
      <c r="B15" s="639" t="str">
        <f>HYPERLINK("#'Segmentation Occ'!A1", "Segmentation Occupancy Analysis")</f>
      </c>
      <c r="C15" s="605" t="str">
        <f>HYPERLINK("#'Segmentation Occ'!A1", "9")</f>
      </c>
      <c r="D15" s="639"/>
      <c r="E15" s="639" t="str">
        <f>HYPERLINK("#'Segmentation ADR_2'!A1", "Segmentation ADR Analysis - 2nd Comp")</f>
      </c>
      <c r="F15" s="605" t="str">
        <f>HYPERLINK("#'Segmentation ADR_2'!A1", "29")</f>
      </c>
      <c r="G15" s="595"/>
      <c r="H15" s="595"/>
    </row>
    <row r="16" ht="15.75" customHeight="1">
      <c r="A16" s="595"/>
      <c r="B16" s="639" t="str">
        <f>HYPERLINK("#'Segmentation ADR'!A1", "Segmentation ADR Analysis")</f>
      </c>
      <c r="C16" s="605" t="str">
        <f>HYPERLINK("#'Segmentation ADR'!A1", "10")</f>
      </c>
      <c r="D16" s="639"/>
      <c r="E16" s="639" t="str">
        <f>HYPERLINK("#'Segmentation RevPAR_2'!A1", "Segmentation RevPAR Analysis - 2nd Comp")</f>
      </c>
      <c r="F16" s="605" t="str">
        <f>HYPERLINK("#'Segmentation RevPAR_2'!A1", "30")</f>
      </c>
      <c r="G16" s="595"/>
      <c r="H16" s="595"/>
    </row>
    <row r="17" ht="15.75" customHeight="1">
      <c r="A17" s="595"/>
      <c r="B17" s="639" t="str">
        <f>HYPERLINK("#'Segmentation RevPAR'!A1", "Segmentation RevPAR Analysis")</f>
      </c>
      <c r="C17" s="605" t="str">
        <f>HYPERLINK("#'Segmentation RevPAR'!A1", "11")</f>
      </c>
      <c r="D17" s="639"/>
      <c r="E17" s="639" t="str">
        <f>HYPERLINK("#'Segmentation Indexes_2'!A1", "Segmentation Index Analysis - 2nd Comp")</f>
      </c>
      <c r="F17" s="605" t="str">
        <f>HYPERLINK("#'Segmentation Indexes_2'!A1", "31")</f>
      </c>
      <c r="G17" s="595"/>
      <c r="H17" s="595"/>
    </row>
    <row r="18" ht="15.75" customHeight="1">
      <c r="A18" s="595"/>
      <c r="B18" s="639" t="str">
        <f>HYPERLINK("#'Segmentation Indexes'!A1", "Segmentation Index Analysis")</f>
      </c>
      <c r="C18" s="605" t="str">
        <f>HYPERLINK("#'Segmentation Indexes'!A1", "12")</f>
      </c>
      <c r="D18" s="639"/>
      <c r="E18" s="639" t="str">
        <f>HYPERLINK("#'Segmentation Ranking_2'!A1", "Segmentation Ranking Analysis - 2nd Comp")</f>
      </c>
      <c r="F18" s="605" t="str">
        <f>HYPERLINK("#'Segmentation Ranking_2'!A1", "32")</f>
      </c>
      <c r="G18" s="595"/>
      <c r="H18" s="595"/>
    </row>
    <row r="19" ht="15.75" customHeight="1">
      <c r="A19" s="595"/>
      <c r="B19" s="639" t="str">
        <f>HYPERLINK("#'Segmentation Ranking'!A1", "Segmentation Ranking Analysis")</f>
      </c>
      <c r="C19" s="605" t="str">
        <f>HYPERLINK("#'Segmentation Ranking'!A1", "13")</f>
      </c>
      <c r="D19" s="639"/>
      <c r="E19" s="639" t="str">
        <f>HYPERLINK("#'Segmentation DOW Month_2'!A1", "Segmentation Day Of Week - Current Month - 2nd Comp")</f>
      </c>
      <c r="F19" s="605" t="str">
        <f>HYPERLINK("#'Segmentation DOW Month_2'!A1", "33")</f>
      </c>
      <c r="G19" s="595"/>
      <c r="H19" s="595"/>
    </row>
    <row r="20" ht="15.75" customHeight="1">
      <c r="A20" s="595"/>
      <c r="B20" s="639" t="str">
        <f>HYPERLINK("#'Segmentation DOW Month'!A1", "Segmentation Day Of Week - Current Month")</f>
      </c>
      <c r="C20" s="605" t="str">
        <f>HYPERLINK("#'Segmentation DOW Month'!A1", "14")</f>
      </c>
      <c r="D20" s="639"/>
      <c r="E20" s="639" t="str">
        <f>HYPERLINK("#'Segmentation DOW YTD_2'!A1", "Segmentation Day Of Week - Year to Date - 2nd Comp")</f>
      </c>
      <c r="F20" s="605" t="str">
        <f>HYPERLINK("#'Segmentation DOW YTD_2'!A1", "34")</f>
      </c>
      <c r="G20" s="595"/>
      <c r="H20" s="595"/>
    </row>
    <row r="21" ht="15.75" customHeight="1">
      <c r="A21" s="595"/>
      <c r="B21" s="639" t="str">
        <f>HYPERLINK("#'Segmentation DOW YTD'!A1", "Segmentation Day Of Week - Year to Date")</f>
      </c>
      <c r="C21" s="605" t="str">
        <f>HYPERLINK("#'Segmentation DOW YTD'!A1", "15")</f>
      </c>
      <c r="D21" s="639"/>
      <c r="E21" s="639" t="str">
        <f>HYPERLINK("#'Segmentation DOW Run 3_2'!A1", "Segmentation Day Of Week - Running 3 Month - 2nd Comp")</f>
      </c>
      <c r="F21" s="605" t="str">
        <f>HYPERLINK("#'Segmentation DOW Run 3_2'!A1", "35")</f>
      </c>
      <c r="G21" s="595"/>
      <c r="H21" s="595"/>
    </row>
    <row r="22" ht="15.75" customHeight="1">
      <c r="A22" s="595"/>
      <c r="B22" s="639" t="str">
        <f>HYPERLINK("#'Segmentation DOW Run 3'!A1", "Segmentation Day Of Week - Running 3 Month")</f>
      </c>
      <c r="C22" s="605" t="str">
        <f>HYPERLINK("#'Segmentation DOW Run 3'!A1", "16")</f>
      </c>
      <c r="D22" s="639"/>
      <c r="E22" s="639" t="str">
        <f>HYPERLINK("#'Segmentation DOW Run 12_2'!A1", "Segmentation Day Of Week - Running 12 Month - 2nd Comp")</f>
      </c>
      <c r="F22" s="605" t="str">
        <f>HYPERLINK("#'Segmentation DOW Run 12_2'!A1", "36")</f>
      </c>
      <c r="G22" s="595"/>
      <c r="H22" s="595"/>
    </row>
    <row r="23" ht="15.75" customHeight="1">
      <c r="A23" s="595"/>
      <c r="B23" s="639" t="str">
        <f>HYPERLINK("#'Segmentation DOW Run 12'!A1", "Segmentation Day Of Week - Running 12 Month")</f>
      </c>
      <c r="C23" s="605" t="str">
        <f>HYPERLINK("#'Segmentation DOW Run 12'!A1", "17")</f>
      </c>
      <c r="D23" s="639"/>
      <c r="E23" s="639" t="str">
        <f>HYPERLINK("#'Add Rev ADR_2'!A1", "Additional Revenue ADR Analysis (TrevPOR) - 2nd Comp")</f>
      </c>
      <c r="F23" s="605" t="str">
        <f>HYPERLINK("#'Add Rev ADR_2'!A1", "37")</f>
      </c>
      <c r="G23" s="595"/>
      <c r="H23" s="595"/>
    </row>
    <row r="24" ht="15.75" customHeight="1">
      <c r="A24" s="595"/>
      <c r="B24" s="639" t="str">
        <f>HYPERLINK("#'Add Rev ADR'!A1", "Additional Revenue ADR Analysis (TrevPOR)")</f>
      </c>
      <c r="C24" s="605" t="str">
        <f>HYPERLINK("#'Add Rev ADR'!A1", "18")</f>
      </c>
      <c r="D24" s="639"/>
      <c r="E24" s="639" t="str">
        <f>HYPERLINK("#'Add Rev RevPAR_2'!A1", "Additional Revenue RevPAR Analysis (TrevPAR) - 2nd Comp")</f>
      </c>
      <c r="F24" s="605" t="str">
        <f>HYPERLINK("#'Add Rev RevPAR_2'!A1", "38")</f>
      </c>
      <c r="G24" s="595"/>
      <c r="H24" s="595"/>
    </row>
    <row r="25" ht="15.75" customHeight="1">
      <c r="A25" s="595"/>
      <c r="B25" s="639" t="str">
        <f>HYPERLINK("#'Add Rev RevPAR'!A1", "Additional Revenue RevPAR Analysis (TrevPAR)")</f>
      </c>
      <c r="C25" s="605" t="str">
        <f>HYPERLINK("#'Add Rev RevPAR'!A1", "19")</f>
      </c>
      <c r="D25" s="639"/>
      <c r="E25" s="639" t="str">
        <f>HYPERLINK("#'Segmentation Response_2'!A1", "Segmentation Response Report - 2nd Comp")</f>
      </c>
      <c r="F25" s="605" t="str">
        <f>HYPERLINK("#'Segmentation Response_2'!A1", "39")</f>
      </c>
      <c r="G25" s="595"/>
      <c r="H25" s="595"/>
    </row>
    <row r="26" ht="15.75" customHeight="1">
      <c r="A26" s="595"/>
      <c r="B26" s="639" t="str">
        <f>HYPERLINK("#'Segmentation Response'!A1", "Segmentation Response Report")</f>
      </c>
      <c r="C26" s="605" t="str">
        <f>HYPERLINK("#'Segmentation Response'!A1", "20")</f>
      </c>
      <c r="D26" s="639"/>
      <c r="E26" s="639" t="str">
        <f>HYPERLINK("#'Help'!A1", "Help")</f>
      </c>
      <c r="F26" s="605" t="str">
        <f>HYPERLINK("#'Help'!A1", "40")</f>
      </c>
      <c r="G26" s="595"/>
      <c r="H26" s="595"/>
    </row>
    <row r="27" ht="15.75" customHeight="1">
      <c r="A27" s="595"/>
      <c r="B27" s="639"/>
      <c r="C27" s="605"/>
      <c r="D27" s="639"/>
      <c r="E27" s="639"/>
      <c r="F27" s="605"/>
      <c r="G27" s="595"/>
      <c r="H27" s="595"/>
    </row>
    <row r="28" ht="15.75" customHeight="1">
      <c r="A28" s="595"/>
      <c r="B28" s="639"/>
      <c r="C28" s="605"/>
      <c r="D28" s="639"/>
      <c r="E28" s="639"/>
      <c r="F28" s="605"/>
      <c r="G28" s="595"/>
      <c r="H28" s="595"/>
    </row>
    <row r="29" ht="15.75" customHeight="1">
      <c r="A29" s="595"/>
      <c r="B29" s="639"/>
      <c r="C29" s="605"/>
      <c r="D29" s="639"/>
      <c r="E29" s="639"/>
      <c r="F29" s="605"/>
      <c r="G29" s="595"/>
      <c r="H29" s="595"/>
    </row>
    <row r="30" ht="0" hidden="1" customHeight="1">
      <c r="A30" s="595"/>
      <c r="B30" s="639"/>
      <c r="C30" s="605"/>
      <c r="D30" s="639"/>
      <c r="E30" s="639"/>
      <c r="F30" s="605"/>
      <c r="G30" s="595"/>
      <c r="H30" s="595"/>
    </row>
    <row r="31" ht="0" hidden="1" customHeight="1">
      <c r="A31" s="595"/>
      <c r="B31" s="639"/>
      <c r="C31" s="605"/>
      <c r="D31" s="639"/>
      <c r="E31" s="639"/>
      <c r="F31" s="605"/>
      <c r="G31" s="595"/>
      <c r="H31" s="595"/>
    </row>
    <row r="32" ht="0" hidden="1" customHeight="1">
      <c r="A32" s="595"/>
      <c r="B32" s="639"/>
      <c r="C32" s="605"/>
      <c r="D32" s="639"/>
      <c r="E32" s="639"/>
      <c r="F32" s="605"/>
      <c r="G32" s="595"/>
      <c r="H32" s="595"/>
    </row>
    <row r="33" ht="0" hidden="1" customHeight="1">
      <c r="A33" s="595"/>
      <c r="B33" s="639"/>
      <c r="C33" s="605"/>
      <c r="D33" s="639"/>
      <c r="E33" s="639"/>
      <c r="F33" s="605"/>
      <c r="G33" s="595"/>
      <c r="H33" s="595"/>
    </row>
    <row r="34" ht="0" hidden="1" customHeight="1">
      <c r="A34" s="595"/>
      <c r="B34" s="639"/>
      <c r="C34" s="605"/>
      <c r="D34" s="639"/>
      <c r="E34" s="639"/>
      <c r="F34" s="605"/>
      <c r="G34" s="595"/>
      <c r="H34" s="595"/>
    </row>
    <row r="35" ht="0" hidden="1" customHeight="1">
      <c r="A35" s="595"/>
      <c r="B35" s="639"/>
      <c r="C35" s="605"/>
      <c r="D35" s="639"/>
      <c r="E35" s="639"/>
      <c r="F35" s="605"/>
      <c r="G35" s="595"/>
      <c r="H35" s="595"/>
    </row>
    <row r="36" ht="0" hidden="1" customHeight="1">
      <c r="A36" s="595"/>
      <c r="B36" s="639"/>
      <c r="C36" s="605"/>
      <c r="D36" s="639"/>
      <c r="E36" s="639"/>
      <c r="F36" s="605"/>
      <c r="G36" s="595"/>
      <c r="H36" s="595"/>
    </row>
    <row r="37" ht="0" hidden="1" customHeight="1">
      <c r="A37" s="595"/>
      <c r="B37" s="639"/>
      <c r="C37" s="605"/>
      <c r="D37" s="639"/>
      <c r="E37" s="639"/>
      <c r="F37" s="605"/>
      <c r="G37" s="595"/>
      <c r="H37" s="595"/>
    </row>
    <row r="38" ht="0" hidden="1" customHeight="1">
      <c r="A38" s="595"/>
      <c r="B38" s="639"/>
      <c r="C38" s="605"/>
      <c r="D38" s="639"/>
      <c r="E38" s="639"/>
      <c r="F38" s="605"/>
      <c r="G38" s="595"/>
      <c r="H38" s="595"/>
    </row>
    <row r="39" ht="0" hidden="1" customHeight="1">
      <c r="A39" s="595"/>
      <c r="B39" s="639"/>
      <c r="C39" s="605"/>
      <c r="D39" s="639"/>
      <c r="E39" s="639"/>
      <c r="F39" s="605"/>
      <c r="G39" s="595"/>
      <c r="H39" s="595"/>
    </row>
    <row r="40" ht="0" hidden="1" customHeight="1">
      <c r="A40" s="595"/>
      <c r="B40" s="639"/>
      <c r="C40" s="605"/>
      <c r="D40" s="639"/>
      <c r="E40" s="639"/>
      <c r="F40" s="605"/>
      <c r="G40" s="595"/>
      <c r="H40" s="595"/>
    </row>
    <row r="41" ht="0" hidden="1" customHeight="1">
      <c r="A41" s="595"/>
      <c r="B41" s="639"/>
      <c r="C41" s="605"/>
      <c r="D41" s="639"/>
      <c r="E41" s="639"/>
      <c r="F41" s="605"/>
      <c r="G41" s="595"/>
      <c r="H41" s="595"/>
    </row>
    <row r="42" ht="0" hidden="1" customHeight="1">
      <c r="A42" s="595"/>
      <c r="B42" s="639"/>
      <c r="C42" s="605"/>
      <c r="D42" s="639"/>
      <c r="E42" s="639"/>
      <c r="F42" s="605"/>
      <c r="G42" s="595"/>
      <c r="H42" s="595"/>
    </row>
    <row r="43" ht="0" hidden="1" customHeight="1">
      <c r="A43" s="595"/>
      <c r="B43" s="639"/>
      <c r="C43" s="605"/>
      <c r="D43" s="639"/>
      <c r="E43" s="639"/>
      <c r="F43" s="605"/>
      <c r="G43" s="595"/>
      <c r="H43" s="595"/>
    </row>
    <row r="44" ht="0" hidden="1" customHeight="1">
      <c r="A44" s="595"/>
      <c r="B44" s="639"/>
      <c r="C44" s="605"/>
      <c r="D44" s="639"/>
      <c r="E44" s="639"/>
      <c r="F44" s="605"/>
      <c r="G44" s="595"/>
      <c r="H44" s="595"/>
    </row>
    <row r="45" ht="0" hidden="1" customHeight="1">
      <c r="A45" s="595"/>
      <c r="B45" s="639"/>
      <c r="C45" s="605"/>
      <c r="D45" s="639"/>
      <c r="E45" s="639"/>
      <c r="F45" s="605"/>
      <c r="G45" s="595"/>
      <c r="H45" s="595"/>
    </row>
    <row r="46" ht="0" hidden="1" customHeight="1">
      <c r="A46" s="595"/>
      <c r="B46" s="639"/>
      <c r="C46" s="605"/>
      <c r="D46" s="639"/>
      <c r="E46" s="639"/>
      <c r="F46" s="605"/>
      <c r="G46" s="595"/>
      <c r="H46" s="595"/>
    </row>
    <row r="47" ht="0" hidden="1" customHeight="1">
      <c r="A47" s="595"/>
      <c r="B47" s="639"/>
      <c r="C47" s="605"/>
      <c r="D47" s="639"/>
      <c r="E47" s="639"/>
      <c r="F47" s="605"/>
      <c r="G47" s="595"/>
      <c r="H47" s="595"/>
    </row>
    <row r="48" ht="0" hidden="1" customHeight="1">
      <c r="A48" s="595"/>
      <c r="B48" s="639"/>
      <c r="C48" s="605"/>
      <c r="D48" s="639"/>
      <c r="E48" s="639"/>
      <c r="F48" s="605"/>
      <c r="G48" s="595"/>
      <c r="H48" s="595"/>
    </row>
    <row r="49" ht="0" hidden="1" customHeight="1">
      <c r="A49" s="595"/>
      <c r="B49" s="639"/>
      <c r="C49" s="605"/>
      <c r="D49" s="639"/>
      <c r="E49" s="639"/>
      <c r="F49" s="605"/>
      <c r="G49" s="595"/>
      <c r="H49" s="595"/>
    </row>
    <row r="50" ht="15.75" customHeight="1">
      <c r="A50" s="595"/>
      <c r="B50" s="639"/>
      <c r="C50" s="605"/>
      <c r="D50" s="639"/>
      <c r="E50" s="639"/>
      <c r="F50" s="605"/>
      <c r="G50" s="595"/>
      <c r="H50" s="595"/>
    </row>
    <row r="51" ht="15.75" customHeight="1">
      <c r="A51" s="595"/>
      <c r="B51" s="639"/>
      <c r="C51" s="605"/>
      <c r="D51" s="639"/>
      <c r="E51" s="639"/>
      <c r="F51" s="605"/>
      <c r="G51" s="595"/>
      <c r="H51" s="595"/>
    </row>
    <row r="52" ht="15.75" customHeight="1">
      <c r="A52" s="595"/>
      <c r="B52" s="639"/>
      <c r="C52" s="605"/>
      <c r="D52" s="639"/>
      <c r="E52" s="639"/>
      <c r="F52" s="605"/>
      <c r="G52" s="595"/>
      <c r="H52" s="595"/>
    </row>
    <row r="53" ht="15.75" customHeight="1">
      <c r="A53" s="595"/>
      <c r="B53" s="639"/>
      <c r="C53" s="605"/>
      <c r="D53" s="639"/>
      <c r="E53" s="639"/>
      <c r="F53" s="605"/>
      <c r="G53" s="595"/>
      <c r="H53" s="595"/>
    </row>
    <row r="54" ht="15.75" customHeight="1">
      <c r="A54" s="595"/>
      <c r="B54" s="639"/>
      <c r="C54" s="605"/>
      <c r="D54" s="639"/>
      <c r="E54" s="639"/>
      <c r="F54" s="605"/>
      <c r="G54" s="595"/>
      <c r="H54" s="595"/>
    </row>
    <row r="55" ht="15.75" customHeight="1">
      <c r="A55" s="595"/>
      <c r="B55" s="639"/>
      <c r="C55" s="605"/>
      <c r="D55" s="639"/>
      <c r="E55" s="639"/>
      <c r="F55" s="605"/>
      <c r="G55" s="595"/>
      <c r="H55" s="595"/>
    </row>
    <row r="56" ht="15.75" customHeight="1">
      <c r="A56" s="595"/>
      <c r="B56" s="639"/>
      <c r="C56" s="605"/>
      <c r="D56" s="639"/>
      <c r="E56" s="639"/>
      <c r="F56" s="605"/>
      <c r="G56" s="595"/>
      <c r="H56" s="595"/>
    </row>
    <row r="57" ht="10.5" customHeight="1">
      <c r="A57" s="595"/>
      <c r="B57" s="639"/>
      <c r="C57" s="639"/>
      <c r="D57" s="639"/>
      <c r="E57" s="639"/>
      <c r="F57" s="639"/>
      <c r="G57" s="595"/>
      <c r="H57" s="595"/>
    </row>
    <row r="58" ht="10.5" customHeight="1">
      <c r="A58" s="595"/>
      <c r="B58" s="602" t="s">
        <v>118</v>
      </c>
      <c r="C58" s="602"/>
      <c r="D58" s="603"/>
      <c r="E58" s="602" t="s">
        <v>119</v>
      </c>
      <c r="F58" s="602"/>
      <c r="G58" s="595"/>
      <c r="H58" s="595"/>
    </row>
    <row r="59" ht="10.5" customHeight="1">
      <c r="A59" s="595"/>
      <c r="B59" s="602" t="s">
        <v>124</v>
      </c>
      <c r="C59" s="602"/>
      <c r="D59" s="603"/>
      <c r="E59" s="602" t="s">
        <v>120</v>
      </c>
      <c r="F59" s="602"/>
      <c r="G59" s="595"/>
      <c r="H59" s="595"/>
    </row>
    <row r="60" ht="10.5" customHeight="1">
      <c r="A60" s="595"/>
      <c r="B60" s="602" t="s">
        <v>112</v>
      </c>
      <c r="C60" s="602"/>
      <c r="D60" s="603"/>
      <c r="E60" s="602" t="s">
        <v>125</v>
      </c>
      <c r="F60" s="602"/>
      <c r="G60" s="595"/>
      <c r="H60" s="595"/>
    </row>
    <row r="61" ht="20.1" customHeight="1">
      <c r="A61" s="595"/>
      <c r="B61" s="602"/>
      <c r="C61" s="602"/>
      <c r="D61" s="603"/>
      <c r="E61" s="602"/>
      <c r="F61" s="602"/>
      <c r="G61" s="595"/>
      <c r="H61" s="595"/>
    </row>
    <row r="62" ht="48" customHeight="1">
      <c r="A62" s="595"/>
      <c r="B62" s="692" t="s">
        <v>126</v>
      </c>
      <c r="C62" s="692"/>
      <c r="D62" s="692"/>
      <c r="E62" s="692"/>
      <c r="F62" s="692"/>
      <c r="G62" s="595"/>
      <c r="H62" s="595"/>
    </row>
    <row r="63" ht="8.1" customHeight="1">
      <c r="A63" s="595"/>
      <c r="B63" s="594"/>
      <c r="C63" s="595"/>
      <c r="D63" s="601"/>
      <c r="E63" s="595"/>
      <c r="F63" s="595"/>
      <c r="G63" s="595"/>
      <c r="H63" s="595"/>
    </row>
    <row r="64" ht="15.75" customHeight="1">
      <c r="A64" s="235"/>
      <c r="B64" s="235"/>
      <c r="C64" s="235"/>
      <c r="D64" s="235"/>
      <c r="E64" s="235"/>
      <c r="F64" s="235"/>
      <c r="G64" s="235"/>
      <c r="H64" s="235"/>
    </row>
    <row r="65" ht="15.75" customHeight="1">
      <c r="A65" s="235"/>
      <c r="B65" s="235"/>
      <c r="C65" s="235"/>
      <c r="D65" s="235"/>
      <c r="E65" s="235"/>
      <c r="F65" s="235"/>
      <c r="G65" s="235"/>
      <c r="H65" s="235"/>
    </row>
    <row r="66" ht="15.75" customHeight="1">
      <c r="A66" s="235"/>
      <c r="B66" s="235"/>
      <c r="C66" s="235"/>
      <c r="D66" s="235"/>
      <c r="E66" s="235"/>
      <c r="F66" s="235"/>
      <c r="G66" s="235"/>
      <c r="H66" s="235"/>
    </row>
    <row r="67" ht="15.75" customHeight="1">
      <c r="A67" s="235"/>
      <c r="B67" s="235"/>
      <c r="C67" s="235"/>
      <c r="D67" s="235"/>
      <c r="E67" s="235"/>
      <c r="F67" s="235"/>
      <c r="G67" s="235"/>
      <c r="H67" s="235"/>
    </row>
    <row r="68" ht="15.75" customHeight="1">
      <c r="A68" s="235"/>
      <c r="B68" s="235"/>
      <c r="C68" s="235"/>
      <c r="D68" s="235"/>
      <c r="E68" s="235"/>
      <c r="F68" s="235"/>
      <c r="G68" s="235"/>
      <c r="H68" s="235"/>
    </row>
    <row r="69" ht="15.75" customHeight="1">
      <c r="A69" s="235"/>
      <c r="B69" s="235"/>
      <c r="C69" s="235"/>
      <c r="D69" s="235"/>
      <c r="E69" s="235"/>
      <c r="F69" s="235"/>
      <c r="G69" s="235"/>
      <c r="H69" s="235"/>
    </row>
    <row r="70" ht="15.75" customHeight="1">
      <c r="A70" s="235"/>
      <c r="B70" s="235"/>
      <c r="C70" s="235"/>
      <c r="D70" s="235"/>
      <c r="E70" s="235"/>
      <c r="F70" s="235"/>
      <c r="G70" s="235"/>
      <c r="H70" s="235"/>
    </row>
    <row r="71" ht="15.75" customHeight="1">
      <c r="A71" s="235"/>
      <c r="B71" s="235"/>
      <c r="C71" s="235"/>
      <c r="D71" s="235"/>
      <c r="E71" s="235"/>
      <c r="F71" s="235"/>
      <c r="G71" s="235"/>
      <c r="H71" s="235"/>
    </row>
    <row r="72" ht="15.75" customHeight="1">
      <c r="A72" s="235"/>
      <c r="B72" s="235"/>
      <c r="C72" s="235"/>
      <c r="D72" s="235"/>
      <c r="E72" s="235"/>
      <c r="F72" s="235"/>
      <c r="G72" s="235"/>
      <c r="H72" s="235"/>
    </row>
    <row r="73" ht="15.75" customHeight="1">
      <c r="A73" s="235"/>
      <c r="B73" s="235"/>
      <c r="C73" s="235"/>
      <c r="D73" s="235"/>
      <c r="E73" s="235"/>
      <c r="F73" s="235"/>
      <c r="G73" s="235"/>
      <c r="H73" s="235"/>
    </row>
    <row r="74" ht="15.75" customHeight="1">
      <c r="A74" s="235"/>
      <c r="B74" s="235"/>
      <c r="C74" s="235"/>
      <c r="D74" s="235"/>
      <c r="E74" s="235"/>
      <c r="F74" s="235"/>
      <c r="G74" s="235"/>
      <c r="H74" s="235"/>
    </row>
    <row r="75" ht="15.75" customHeight="1">
      <c r="A75" s="235"/>
      <c r="B75" s="235"/>
      <c r="C75" s="235"/>
      <c r="D75" s="235"/>
      <c r="E75" s="235"/>
      <c r="F75" s="235"/>
      <c r="G75" s="235"/>
      <c r="H75" s="235"/>
    </row>
    <row r="76" ht="15.75" customHeight="1">
      <c r="A76" s="235"/>
      <c r="B76" s="235"/>
      <c r="C76" s="235"/>
      <c r="D76" s="235"/>
      <c r="E76" s="235"/>
      <c r="F76" s="235"/>
      <c r="G76" s="235"/>
      <c r="H76" s="235"/>
    </row>
    <row r="77" ht="15.75" customHeight="1">
      <c r="A77" s="235"/>
      <c r="B77" s="235"/>
      <c r="C77" s="235"/>
      <c r="D77" s="235"/>
      <c r="E77" s="235"/>
      <c r="F77" s="235"/>
      <c r="G77" s="235"/>
      <c r="H77" s="235"/>
    </row>
    <row r="78" ht="15.75" customHeight="1">
      <c r="A78" s="235"/>
      <c r="B78" s="235"/>
      <c r="C78" s="235"/>
      <c r="D78" s="235"/>
      <c r="E78" s="235"/>
      <c r="F78" s="235"/>
      <c r="G78" s="235"/>
      <c r="H78" s="235"/>
    </row>
    <row r="79" ht="15.75" customHeight="1">
      <c r="A79" s="235"/>
      <c r="B79" s="235"/>
      <c r="C79" s="235"/>
      <c r="D79" s="235"/>
      <c r="E79" s="235"/>
      <c r="F79" s="235"/>
      <c r="G79" s="235"/>
      <c r="H79" s="235"/>
    </row>
    <row r="80" ht="15.75" customHeight="1">
      <c r="A80" s="235"/>
      <c r="B80" s="235"/>
      <c r="C80" s="235"/>
      <c r="D80" s="235"/>
      <c r="E80" s="235"/>
      <c r="F80" s="235"/>
      <c r="G80" s="235"/>
      <c r="H80" s="235"/>
    </row>
    <row r="81" ht="15.75" customHeight="1">
      <c r="A81" s="235"/>
      <c r="B81" s="235"/>
      <c r="C81" s="235"/>
      <c r="D81" s="235"/>
      <c r="E81" s="235"/>
      <c r="F81" s="235"/>
      <c r="G81" s="235"/>
      <c r="H81" s="235"/>
    </row>
    <row r="82" ht="15.75" customHeight="1">
      <c r="A82" s="235"/>
      <c r="B82" s="235"/>
      <c r="C82" s="235"/>
      <c r="D82" s="235"/>
      <c r="E82" s="235"/>
      <c r="F82" s="235"/>
      <c r="G82" s="235"/>
      <c r="H82" s="235"/>
    </row>
    <row r="83" ht="15.75" customHeight="1">
      <c r="A83" s="235"/>
      <c r="B83" s="235"/>
      <c r="C83" s="235"/>
      <c r="D83" s="235"/>
      <c r="E83" s="235"/>
      <c r="F83" s="235"/>
      <c r="G83" s="235"/>
      <c r="H83" s="235"/>
    </row>
    <row r="84" ht="15.75" customHeight="1">
      <c r="A84" s="235"/>
      <c r="B84" s="235"/>
      <c r="C84" s="235"/>
      <c r="D84" s="235"/>
      <c r="E84" s="235"/>
      <c r="F84" s="235"/>
      <c r="G84" s="235"/>
      <c r="H84" s="235"/>
    </row>
    <row r="85" ht="15.75" customHeight="1">
      <c r="A85" s="235"/>
      <c r="B85" s="235"/>
      <c r="C85" s="235"/>
      <c r="D85" s="235"/>
      <c r="E85" s="235"/>
      <c r="F85" s="235"/>
      <c r="G85" s="235"/>
      <c r="H85" s="235"/>
    </row>
    <row r="86" ht="15.75" customHeight="1">
      <c r="A86" s="235"/>
      <c r="B86" s="235"/>
      <c r="C86" s="235"/>
      <c r="D86" s="235"/>
      <c r="E86" s="235"/>
      <c r="F86" s="235"/>
      <c r="G86" s="235"/>
      <c r="H86" s="235"/>
    </row>
    <row r="87" s="235" customFormat="1" ht="15.75" customHeight="1"/>
    <row r="88" s="235" customFormat="1" ht="15.75" customHeight="1"/>
    <row r="89" s="235" customFormat="1" ht="15.75" customHeight="1"/>
    <row r="90" s="235" customFormat="1" ht="15.75" customHeight="1"/>
    <row r="91" s="4" customFormat="1" ht="15.75" customHeight="1">
      <c r="B91" s="523"/>
      <c r="D91" s="522"/>
      <c r="I91" s="235"/>
      <c r="J91" s="235"/>
      <c r="K91" s="235"/>
      <c r="L91" s="235"/>
      <c r="M91" s="235"/>
      <c r="N91" s="235"/>
      <c r="O91" s="235"/>
      <c r="P91" s="235"/>
      <c r="Q91" s="235"/>
      <c r="R91" s="235"/>
      <c r="S91" s="235"/>
      <c r="T91" s="235"/>
      <c r="U91" s="235"/>
      <c r="V91" s="235"/>
      <c r="W91" s="235"/>
      <c r="X91" s="235"/>
      <c r="Y91" s="235"/>
      <c r="Z91" s="235"/>
      <c r="AA91" s="235"/>
    </row>
    <row r="92" s="4" customFormat="1" ht="15.75" customHeight="1">
      <c r="B92" s="523"/>
      <c r="D92" s="522"/>
      <c r="I92" s="235"/>
      <c r="J92" s="235"/>
      <c r="K92" s="235"/>
      <c r="L92" s="235"/>
      <c r="M92" s="235"/>
      <c r="N92" s="235"/>
      <c r="O92" s="235"/>
      <c r="P92" s="235"/>
      <c r="Q92" s="235"/>
      <c r="R92" s="235"/>
      <c r="S92" s="235"/>
      <c r="T92" s="235"/>
      <c r="U92" s="235"/>
      <c r="V92" s="235"/>
      <c r="W92" s="235"/>
      <c r="X92" s="235"/>
      <c r="Y92" s="235"/>
      <c r="Z92" s="235"/>
      <c r="AA92" s="235"/>
    </row>
    <row r="93" s="4" customFormat="1" ht="15.75" customHeight="1">
      <c r="B93" s="523"/>
      <c r="D93" s="522"/>
      <c r="I93" s="235"/>
      <c r="J93" s="235"/>
      <c r="K93" s="235"/>
      <c r="L93" s="235"/>
      <c r="M93" s="235"/>
      <c r="N93" s="235"/>
      <c r="O93" s="235"/>
      <c r="P93" s="235"/>
      <c r="Q93" s="235"/>
      <c r="R93" s="235"/>
      <c r="S93" s="235"/>
      <c r="T93" s="235"/>
      <c r="U93" s="235"/>
      <c r="V93" s="235"/>
      <c r="W93" s="235"/>
      <c r="X93" s="235"/>
      <c r="Y93" s="235"/>
      <c r="Z93" s="235"/>
      <c r="AA93" s="235"/>
    </row>
    <row r="94" s="4" customFormat="1" ht="15.75" customHeight="1">
      <c r="B94" s="523"/>
      <c r="D94" s="522"/>
      <c r="I94" s="235"/>
      <c r="J94" s="235"/>
      <c r="K94" s="235"/>
      <c r="L94" s="235"/>
      <c r="M94" s="235"/>
      <c r="N94" s="235"/>
      <c r="O94" s="235"/>
      <c r="P94" s="235"/>
      <c r="Q94" s="235"/>
      <c r="R94" s="235"/>
      <c r="S94" s="235"/>
      <c r="T94" s="235"/>
      <c r="U94" s="235"/>
      <c r="V94" s="235"/>
      <c r="W94" s="235"/>
      <c r="X94" s="235"/>
      <c r="Y94" s="235"/>
      <c r="Z94" s="235"/>
      <c r="AA94" s="235"/>
    </row>
    <row r="95" s="4" customFormat="1" ht="15.75" customHeight="1">
      <c r="B95" s="523"/>
      <c r="D95" s="522"/>
      <c r="I95" s="235"/>
      <c r="J95" s="235"/>
      <c r="K95" s="235"/>
      <c r="L95" s="235"/>
      <c r="M95" s="235"/>
      <c r="N95" s="235"/>
      <c r="O95" s="235"/>
      <c r="P95" s="235"/>
      <c r="Q95" s="235"/>
      <c r="R95" s="235"/>
      <c r="S95" s="235"/>
      <c r="T95" s="235"/>
      <c r="U95" s="235"/>
      <c r="V95" s="235"/>
      <c r="W95" s="235"/>
      <c r="X95" s="235"/>
      <c r="Y95" s="235"/>
      <c r="Z95" s="235"/>
      <c r="AA95" s="235"/>
    </row>
    <row r="96" s="4" customFormat="1" ht="15.75" customHeight="1">
      <c r="B96" s="523"/>
      <c r="D96" s="522"/>
      <c r="I96" s="235"/>
      <c r="J96" s="235"/>
      <c r="K96" s="235"/>
      <c r="L96" s="235"/>
      <c r="M96" s="235"/>
      <c r="N96" s="235"/>
      <c r="O96" s="235"/>
      <c r="P96" s="235"/>
      <c r="Q96" s="235"/>
      <c r="R96" s="235"/>
      <c r="S96" s="235"/>
      <c r="T96" s="235"/>
      <c r="U96" s="235"/>
      <c r="V96" s="235"/>
      <c r="W96" s="235"/>
      <c r="X96" s="235"/>
      <c r="Y96" s="235"/>
      <c r="Z96" s="235"/>
      <c r="AA96" s="235"/>
    </row>
    <row r="97" s="4" customFormat="1" ht="15.75" customHeight="1">
      <c r="B97" s="523"/>
      <c r="D97" s="522"/>
      <c r="I97" s="235"/>
      <c r="J97" s="235"/>
      <c r="K97" s="235"/>
      <c r="L97" s="235"/>
      <c r="M97" s="235"/>
      <c r="N97" s="235"/>
      <c r="O97" s="235"/>
      <c r="P97" s="235"/>
      <c r="Q97" s="235"/>
      <c r="R97" s="235"/>
      <c r="S97" s="235"/>
      <c r="T97" s="235"/>
      <c r="U97" s="235"/>
      <c r="V97" s="235"/>
      <c r="W97" s="235"/>
      <c r="X97" s="235"/>
      <c r="Y97" s="235"/>
      <c r="Z97" s="235"/>
      <c r="AA97" s="235"/>
    </row>
    <row r="98" s="4" customFormat="1" ht="15.75" customHeight="1">
      <c r="B98" s="523"/>
      <c r="D98" s="522"/>
      <c r="I98" s="235"/>
      <c r="J98" s="235"/>
      <c r="K98" s="235"/>
      <c r="L98" s="235"/>
      <c r="M98" s="235"/>
      <c r="N98" s="235"/>
      <c r="O98" s="235"/>
      <c r="P98" s="235"/>
      <c r="Q98" s="235"/>
      <c r="R98" s="235"/>
      <c r="S98" s="235"/>
      <c r="T98" s="235"/>
      <c r="U98" s="235"/>
      <c r="V98" s="235"/>
      <c r="W98" s="235"/>
      <c r="X98" s="235"/>
      <c r="Y98" s="235"/>
      <c r="Z98" s="235"/>
      <c r="AA98" s="235"/>
    </row>
    <row r="99" s="4" customFormat="1" ht="15.75" customHeight="1">
      <c r="B99" s="523"/>
      <c r="D99" s="522"/>
      <c r="I99" s="235"/>
      <c r="J99" s="235"/>
      <c r="K99" s="235"/>
      <c r="L99" s="235"/>
      <c r="M99" s="235"/>
      <c r="N99" s="235"/>
      <c r="O99" s="235"/>
      <c r="P99" s="235"/>
      <c r="Q99" s="235"/>
      <c r="R99" s="235"/>
      <c r="S99" s="235"/>
      <c r="T99" s="235"/>
      <c r="U99" s="235"/>
      <c r="V99" s="235"/>
      <c r="W99" s="235"/>
      <c r="X99" s="235"/>
      <c r="Y99" s="235"/>
      <c r="Z99" s="235"/>
      <c r="AA99" s="235"/>
    </row>
    <row r="100" s="4" customFormat="1" ht="15.75" customHeight="1">
      <c r="B100" s="523"/>
      <c r="D100" s="522"/>
      <c r="I100" s="235"/>
      <c r="J100" s="235"/>
      <c r="K100" s="235"/>
      <c r="L100" s="235"/>
      <c r="M100" s="235"/>
      <c r="N100" s="235"/>
      <c r="O100" s="235"/>
      <c r="P100" s="235"/>
      <c r="Q100" s="235"/>
      <c r="R100" s="235"/>
      <c r="S100" s="235"/>
      <c r="T100" s="235"/>
      <c r="U100" s="235"/>
      <c r="V100" s="235"/>
      <c r="W100" s="235"/>
      <c r="X100" s="235"/>
      <c r="Y100" s="235"/>
      <c r="Z100" s="235"/>
      <c r="AA100" s="235"/>
    </row>
    <row r="101" s="4" customFormat="1" ht="15.75" customHeight="1">
      <c r="B101" s="523"/>
      <c r="D101" s="522"/>
      <c r="I101" s="235"/>
      <c r="J101" s="235"/>
      <c r="K101" s="235"/>
      <c r="L101" s="235"/>
      <c r="M101" s="235"/>
      <c r="N101" s="235"/>
      <c r="O101" s="235"/>
      <c r="P101" s="235"/>
      <c r="Q101" s="235"/>
      <c r="R101" s="235"/>
      <c r="S101" s="235"/>
      <c r="T101" s="235"/>
      <c r="U101" s="235"/>
      <c r="V101" s="235"/>
      <c r="W101" s="235"/>
      <c r="X101" s="235"/>
      <c r="Y101" s="235"/>
      <c r="Z101" s="235"/>
      <c r="AA101" s="235"/>
    </row>
    <row r="102" s="4" customFormat="1">
      <c r="B102" s="523"/>
      <c r="D102" s="522"/>
      <c r="I102" s="235"/>
      <c r="J102" s="235"/>
      <c r="K102" s="235"/>
      <c r="L102" s="235"/>
      <c r="M102" s="235"/>
      <c r="N102" s="235"/>
      <c r="O102" s="235"/>
      <c r="P102" s="235"/>
      <c r="Q102" s="235"/>
      <c r="R102" s="235"/>
      <c r="S102" s="235"/>
      <c r="T102" s="235"/>
      <c r="U102" s="235"/>
      <c r="V102" s="235"/>
      <c r="W102" s="235"/>
      <c r="X102" s="235"/>
      <c r="Y102" s="235"/>
      <c r="Z102" s="235"/>
      <c r="AA102" s="235"/>
    </row>
    <row r="103" s="4" customFormat="1">
      <c r="B103" s="523"/>
      <c r="D103" s="522"/>
      <c r="I103" s="235"/>
      <c r="J103" s="235"/>
      <c r="K103" s="235"/>
      <c r="L103" s="235"/>
      <c r="M103" s="235"/>
      <c r="N103" s="235"/>
      <c r="O103" s="235"/>
      <c r="P103" s="235"/>
      <c r="Q103" s="235"/>
      <c r="R103" s="235"/>
      <c r="S103" s="235"/>
      <c r="T103" s="235"/>
      <c r="U103" s="235"/>
      <c r="V103" s="235"/>
      <c r="W103" s="235"/>
      <c r="X103" s="235"/>
      <c r="Y103" s="235"/>
      <c r="Z103" s="235"/>
      <c r="AA103" s="235"/>
    </row>
    <row r="104" s="4" customFormat="1">
      <c r="B104" s="523"/>
      <c r="D104" s="522"/>
      <c r="I104" s="235"/>
      <c r="J104" s="235"/>
      <c r="K104" s="235"/>
      <c r="L104" s="235"/>
      <c r="M104" s="235"/>
      <c r="N104" s="235"/>
      <c r="O104" s="235"/>
      <c r="P104" s="235"/>
      <c r="Q104" s="235"/>
      <c r="R104" s="235"/>
      <c r="S104" s="235"/>
      <c r="T104" s="235"/>
      <c r="U104" s="235"/>
      <c r="V104" s="235"/>
      <c r="W104" s="235"/>
      <c r="X104" s="235"/>
      <c r="Y104" s="235"/>
      <c r="Z104" s="235"/>
      <c r="AA104" s="235"/>
    </row>
    <row r="105" s="4" customFormat="1">
      <c r="B105" s="523"/>
      <c r="D105" s="522"/>
      <c r="I105" s="235"/>
      <c r="J105" s="235"/>
      <c r="K105" s="235"/>
      <c r="L105" s="235"/>
      <c r="M105" s="235"/>
      <c r="N105" s="235"/>
      <c r="O105" s="235"/>
      <c r="P105" s="235"/>
      <c r="Q105" s="235"/>
      <c r="R105" s="235"/>
      <c r="S105" s="235"/>
      <c r="T105" s="235"/>
      <c r="U105" s="235"/>
      <c r="V105" s="235"/>
      <c r="W105" s="235"/>
      <c r="X105" s="235"/>
      <c r="Y105" s="235"/>
      <c r="Z105" s="235"/>
      <c r="AA105" s="235"/>
    </row>
    <row r="106" s="4" customFormat="1">
      <c r="B106" s="523"/>
      <c r="D106" s="522"/>
      <c r="I106" s="235"/>
      <c r="J106" s="235"/>
      <c r="K106" s="235"/>
      <c r="L106" s="235"/>
      <c r="M106" s="235"/>
      <c r="N106" s="235"/>
      <c r="O106" s="235"/>
      <c r="P106" s="235"/>
      <c r="Q106" s="235"/>
      <c r="R106" s="235"/>
      <c r="S106" s="235"/>
      <c r="T106" s="235"/>
      <c r="U106" s="235"/>
      <c r="V106" s="235"/>
      <c r="W106" s="235"/>
      <c r="X106" s="235"/>
      <c r="Y106" s="235"/>
      <c r="Z106" s="235"/>
      <c r="AA106" s="235"/>
    </row>
    <row r="107" s="4" customFormat="1">
      <c r="B107" s="523"/>
      <c r="D107" s="522"/>
      <c r="I107" s="235"/>
      <c r="J107" s="235"/>
      <c r="K107" s="235"/>
      <c r="L107" s="235"/>
      <c r="M107" s="235"/>
      <c r="N107" s="235"/>
      <c r="O107" s="235"/>
      <c r="P107" s="235"/>
      <c r="Q107" s="235"/>
      <c r="R107" s="235"/>
      <c r="S107" s="235"/>
      <c r="T107" s="235"/>
      <c r="U107" s="235"/>
      <c r="V107" s="235"/>
      <c r="W107" s="235"/>
      <c r="X107" s="235"/>
      <c r="Y107" s="235"/>
      <c r="Z107" s="235"/>
      <c r="AA107" s="235"/>
    </row>
    <row r="108" s="4" customFormat="1">
      <c r="B108" s="523"/>
      <c r="D108" s="522"/>
      <c r="I108" s="235"/>
      <c r="J108" s="235"/>
      <c r="K108" s="235"/>
      <c r="L108" s="235"/>
      <c r="M108" s="235"/>
      <c r="N108" s="235"/>
      <c r="O108" s="235"/>
      <c r="P108" s="235"/>
      <c r="Q108" s="235"/>
      <c r="R108" s="235"/>
      <c r="S108" s="235"/>
      <c r="T108" s="235"/>
      <c r="U108" s="235"/>
      <c r="V108" s="235"/>
      <c r="W108" s="235"/>
      <c r="X108" s="235"/>
      <c r="Y108" s="235"/>
      <c r="Z108" s="235"/>
      <c r="AA108" s="235"/>
    </row>
    <row r="109" s="4" customFormat="1">
      <c r="B109" s="523"/>
      <c r="D109" s="522"/>
      <c r="I109" s="235"/>
      <c r="J109" s="235"/>
      <c r="K109" s="235"/>
      <c r="L109" s="235"/>
      <c r="M109" s="235"/>
      <c r="N109" s="235"/>
      <c r="O109" s="235"/>
      <c r="P109" s="235"/>
      <c r="Q109" s="235"/>
      <c r="R109" s="235"/>
      <c r="S109" s="235"/>
      <c r="T109" s="235"/>
      <c r="U109" s="235"/>
      <c r="V109" s="235"/>
      <c r="W109" s="235"/>
      <c r="X109" s="235"/>
      <c r="Y109" s="235"/>
      <c r="Z109" s="235"/>
      <c r="AA109" s="235"/>
    </row>
    <row r="110" s="4" customFormat="1">
      <c r="B110" s="523"/>
      <c r="D110" s="522"/>
      <c r="I110" s="235"/>
      <c r="J110" s="235"/>
      <c r="K110" s="235"/>
      <c r="L110" s="235"/>
      <c r="M110" s="235"/>
      <c r="N110" s="235"/>
      <c r="O110" s="235"/>
      <c r="P110" s="235"/>
      <c r="Q110" s="235"/>
      <c r="R110" s="235"/>
      <c r="S110" s="235"/>
      <c r="T110" s="235"/>
      <c r="U110" s="235"/>
      <c r="V110" s="235"/>
      <c r="W110" s="235"/>
      <c r="X110" s="235"/>
      <c r="Y110" s="235"/>
      <c r="Z110" s="235"/>
      <c r="AA110" s="235"/>
    </row>
    <row r="111" s="4" customFormat="1">
      <c r="B111" s="523"/>
      <c r="D111" s="522"/>
      <c r="I111" s="235"/>
      <c r="J111" s="235"/>
      <c r="K111" s="235"/>
      <c r="L111" s="235"/>
      <c r="M111" s="235"/>
      <c r="N111" s="235"/>
      <c r="O111" s="235"/>
      <c r="P111" s="235"/>
      <c r="Q111" s="235"/>
      <c r="R111" s="235"/>
      <c r="S111" s="235"/>
      <c r="T111" s="235"/>
      <c r="U111" s="235"/>
      <c r="V111" s="235"/>
      <c r="W111" s="235"/>
      <c r="X111" s="235"/>
      <c r="Y111" s="235"/>
      <c r="Z111" s="235"/>
      <c r="AA111" s="235"/>
    </row>
    <row r="112" s="4" customFormat="1">
      <c r="B112" s="524"/>
      <c r="D112" s="522"/>
      <c r="I112" s="235"/>
      <c r="J112" s="235"/>
      <c r="K112" s="235"/>
      <c r="L112" s="235"/>
      <c r="M112" s="235"/>
      <c r="N112" s="235"/>
      <c r="O112" s="235"/>
      <c r="P112" s="235"/>
      <c r="Q112" s="235"/>
      <c r="R112" s="235"/>
      <c r="S112" s="235"/>
      <c r="T112" s="235"/>
      <c r="U112" s="235"/>
      <c r="V112" s="235"/>
      <c r="W112" s="235"/>
      <c r="X112" s="235"/>
      <c r="Y112" s="235"/>
      <c r="Z112" s="235"/>
      <c r="AA112" s="235"/>
    </row>
    <row r="113" s="4" customFormat="1">
      <c r="B113" s="524"/>
      <c r="D113" s="522"/>
      <c r="I113" s="235"/>
      <c r="J113" s="235"/>
      <c r="K113" s="235"/>
      <c r="L113" s="235"/>
      <c r="M113" s="235"/>
      <c r="N113" s="235"/>
      <c r="O113" s="235"/>
      <c r="P113" s="235"/>
      <c r="Q113" s="235"/>
      <c r="R113" s="235"/>
      <c r="S113" s="235"/>
      <c r="T113" s="235"/>
      <c r="U113" s="235"/>
      <c r="V113" s="235"/>
      <c r="W113" s="235"/>
      <c r="X113" s="235"/>
      <c r="Y113" s="235"/>
      <c r="Z113" s="235"/>
      <c r="AA113" s="235"/>
    </row>
    <row r="114" s="4" customFormat="1">
      <c r="B114" s="524"/>
      <c r="D114" s="522"/>
      <c r="I114" s="235"/>
      <c r="J114" s="235"/>
      <c r="K114" s="235"/>
      <c r="L114" s="235"/>
      <c r="M114" s="235"/>
      <c r="N114" s="235"/>
      <c r="O114" s="235"/>
      <c r="P114" s="235"/>
      <c r="Q114" s="235"/>
      <c r="R114" s="235"/>
      <c r="S114" s="235"/>
      <c r="T114" s="235"/>
      <c r="U114" s="235"/>
      <c r="V114" s="235"/>
      <c r="W114" s="235"/>
      <c r="X114" s="235"/>
      <c r="Y114" s="235"/>
      <c r="Z114" s="235"/>
      <c r="AA114" s="235"/>
    </row>
    <row r="115" s="4" customFormat="1">
      <c r="B115" s="524"/>
      <c r="D115" s="522"/>
      <c r="I115" s="235"/>
      <c r="J115" s="235"/>
      <c r="K115" s="235"/>
      <c r="L115" s="235"/>
      <c r="M115" s="235"/>
      <c r="N115" s="235"/>
      <c r="O115" s="235"/>
      <c r="P115" s="235"/>
      <c r="Q115" s="235"/>
      <c r="R115" s="235"/>
      <c r="S115" s="235"/>
      <c r="T115" s="235"/>
      <c r="U115" s="235"/>
      <c r="V115" s="235"/>
      <c r="W115" s="235"/>
      <c r="X115" s="235"/>
      <c r="Y115" s="235"/>
      <c r="Z115" s="235"/>
      <c r="AA115" s="235"/>
    </row>
    <row r="116" s="4" customFormat="1">
      <c r="B116" s="524"/>
      <c r="D116" s="522"/>
      <c r="I116" s="235"/>
      <c r="J116" s="235"/>
      <c r="K116" s="235"/>
      <c r="L116" s="235"/>
      <c r="M116" s="235"/>
      <c r="N116" s="235"/>
      <c r="O116" s="235"/>
      <c r="P116" s="235"/>
      <c r="Q116" s="235"/>
      <c r="R116" s="235"/>
      <c r="S116" s="235"/>
      <c r="T116" s="235"/>
      <c r="U116" s="235"/>
      <c r="V116" s="235"/>
      <c r="W116" s="235"/>
      <c r="X116" s="235"/>
      <c r="Y116" s="235"/>
      <c r="Z116" s="235"/>
      <c r="AA116" s="235"/>
    </row>
    <row r="117" s="4" customFormat="1">
      <c r="B117" s="524"/>
      <c r="D117" s="520"/>
      <c r="I117" s="235"/>
      <c r="J117" s="235"/>
      <c r="K117" s="235"/>
      <c r="L117" s="235"/>
      <c r="M117" s="235"/>
      <c r="N117" s="235"/>
      <c r="O117" s="235"/>
      <c r="P117" s="235"/>
      <c r="Q117" s="235"/>
      <c r="R117" s="235"/>
      <c r="S117" s="235"/>
      <c r="T117" s="235"/>
      <c r="U117" s="235"/>
      <c r="V117" s="235"/>
      <c r="W117" s="235"/>
      <c r="X117" s="235"/>
      <c r="Y117" s="235"/>
      <c r="Z117" s="235"/>
      <c r="AA117" s="235"/>
    </row>
    <row r="118" s="4" customFormat="1">
      <c r="B118" s="524"/>
      <c r="D118" s="520"/>
      <c r="I118" s="235"/>
      <c r="J118" s="235"/>
      <c r="K118" s="235"/>
      <c r="L118" s="235"/>
      <c r="M118" s="235"/>
      <c r="N118" s="235"/>
      <c r="O118" s="235"/>
      <c r="P118" s="235"/>
      <c r="Q118" s="235"/>
      <c r="R118" s="235"/>
      <c r="S118" s="235"/>
      <c r="T118" s="235"/>
      <c r="U118" s="235"/>
      <c r="V118" s="235"/>
      <c r="W118" s="235"/>
      <c r="X118" s="235"/>
      <c r="Y118" s="235"/>
      <c r="Z118" s="235"/>
      <c r="AA118" s="235"/>
    </row>
    <row r="119" s="4" customFormat="1">
      <c r="B119" s="524"/>
      <c r="D119" s="520"/>
      <c r="I119" s="235"/>
      <c r="J119" s="235"/>
      <c r="K119" s="235"/>
      <c r="L119" s="235"/>
      <c r="M119" s="235"/>
      <c r="N119" s="235"/>
      <c r="O119" s="235"/>
      <c r="P119" s="235"/>
      <c r="Q119" s="235"/>
      <c r="R119" s="235"/>
      <c r="S119" s="235"/>
      <c r="T119" s="235"/>
      <c r="U119" s="235"/>
      <c r="V119" s="235"/>
      <c r="W119" s="235"/>
      <c r="X119" s="235"/>
      <c r="Y119" s="235"/>
      <c r="Z119" s="235"/>
      <c r="AA119" s="235"/>
    </row>
    <row r="120" s="4" customFormat="1">
      <c r="B120" s="524"/>
      <c r="D120" s="520"/>
      <c r="I120" s="235"/>
      <c r="J120" s="235"/>
      <c r="K120" s="235"/>
      <c r="L120" s="235"/>
      <c r="M120" s="235"/>
      <c r="N120" s="235"/>
      <c r="O120" s="235"/>
      <c r="P120" s="235"/>
      <c r="Q120" s="235"/>
      <c r="R120" s="235"/>
      <c r="S120" s="235"/>
      <c r="T120" s="235"/>
      <c r="U120" s="235"/>
      <c r="V120" s="235"/>
      <c r="W120" s="235"/>
      <c r="X120" s="235"/>
      <c r="Y120" s="235"/>
      <c r="Z120" s="235"/>
      <c r="AA120" s="235"/>
    </row>
    <row r="121" s="4" customFormat="1">
      <c r="B121" s="524"/>
      <c r="D121" s="520"/>
      <c r="I121" s="235"/>
      <c r="J121" s="235"/>
      <c r="K121" s="235"/>
      <c r="L121" s="235"/>
      <c r="M121" s="235"/>
      <c r="N121" s="235"/>
      <c r="O121" s="235"/>
      <c r="P121" s="235"/>
      <c r="Q121" s="235"/>
      <c r="R121" s="235"/>
      <c r="S121" s="235"/>
      <c r="T121" s="235"/>
      <c r="U121" s="235"/>
      <c r="V121" s="235"/>
      <c r="W121" s="235"/>
      <c r="X121" s="235"/>
      <c r="Y121" s="235"/>
      <c r="Z121" s="235"/>
      <c r="AA121" s="235"/>
    </row>
    <row r="122" s="4" customFormat="1">
      <c r="B122" s="524"/>
      <c r="D122" s="520"/>
      <c r="I122" s="235"/>
      <c r="J122" s="235"/>
      <c r="K122" s="235"/>
      <c r="L122" s="235"/>
      <c r="M122" s="235"/>
      <c r="N122" s="235"/>
      <c r="O122" s="235"/>
      <c r="P122" s="235"/>
      <c r="Q122" s="235"/>
      <c r="R122" s="235"/>
      <c r="S122" s="235"/>
      <c r="T122" s="235"/>
      <c r="U122" s="235"/>
      <c r="V122" s="235"/>
      <c r="W122" s="235"/>
      <c r="X122" s="235"/>
      <c r="Y122" s="235"/>
      <c r="Z122" s="235"/>
      <c r="AA122" s="235"/>
    </row>
    <row r="123" s="4" customFormat="1">
      <c r="B123" s="524"/>
      <c r="D123" s="520"/>
      <c r="I123" s="235"/>
      <c r="J123" s="235"/>
      <c r="K123" s="235"/>
      <c r="L123" s="235"/>
      <c r="M123" s="235"/>
      <c r="N123" s="235"/>
      <c r="O123" s="235"/>
      <c r="P123" s="235"/>
      <c r="Q123" s="235"/>
      <c r="R123" s="235"/>
      <c r="S123" s="235"/>
      <c r="T123" s="235"/>
      <c r="U123" s="235"/>
      <c r="V123" s="235"/>
      <c r="W123" s="235"/>
      <c r="X123" s="235"/>
      <c r="Y123" s="235"/>
      <c r="Z123" s="235"/>
      <c r="AA123" s="235"/>
    </row>
    <row r="124" s="4" customFormat="1">
      <c r="B124" s="524"/>
      <c r="D124" s="520"/>
      <c r="I124" s="235"/>
      <c r="J124" s="235"/>
      <c r="K124" s="235"/>
      <c r="L124" s="235"/>
      <c r="M124" s="235"/>
      <c r="N124" s="235"/>
      <c r="O124" s="235"/>
      <c r="P124" s="235"/>
      <c r="Q124" s="235"/>
      <c r="R124" s="235"/>
      <c r="S124" s="235"/>
      <c r="T124" s="235"/>
      <c r="U124" s="235"/>
      <c r="V124" s="235"/>
      <c r="W124" s="235"/>
      <c r="X124" s="235"/>
      <c r="Y124" s="235"/>
      <c r="Z124" s="235"/>
      <c r="AA124" s="235"/>
    </row>
    <row r="125" s="4" customFormat="1">
      <c r="B125" s="524"/>
      <c r="D125" s="520"/>
      <c r="I125" s="235"/>
      <c r="J125" s="235"/>
      <c r="K125" s="235"/>
      <c r="L125" s="235"/>
      <c r="M125" s="235"/>
      <c r="N125" s="235"/>
      <c r="O125" s="235"/>
      <c r="P125" s="235"/>
      <c r="Q125" s="235"/>
      <c r="R125" s="235"/>
      <c r="S125" s="235"/>
      <c r="T125" s="235"/>
      <c r="U125" s="235"/>
      <c r="V125" s="235"/>
      <c r="W125" s="235"/>
      <c r="X125" s="235"/>
      <c r="Y125" s="235"/>
      <c r="Z125" s="235"/>
      <c r="AA125" s="235"/>
    </row>
    <row r="126" s="4" customFormat="1">
      <c r="B126" s="524"/>
      <c r="D126" s="520"/>
      <c r="I126" s="235"/>
      <c r="J126" s="235"/>
      <c r="K126" s="235"/>
      <c r="L126" s="235"/>
      <c r="M126" s="235"/>
      <c r="N126" s="235"/>
      <c r="O126" s="235"/>
      <c r="P126" s="235"/>
      <c r="Q126" s="235"/>
      <c r="R126" s="235"/>
      <c r="S126" s="235"/>
      <c r="T126" s="235"/>
      <c r="U126" s="235"/>
      <c r="V126" s="235"/>
      <c r="W126" s="235"/>
      <c r="X126" s="235"/>
      <c r="Y126" s="235"/>
      <c r="Z126" s="235"/>
      <c r="AA126" s="235"/>
    </row>
    <row r="127" s="4" customFormat="1">
      <c r="B127" s="524"/>
      <c r="D127" s="520"/>
      <c r="I127" s="235"/>
      <c r="J127" s="235"/>
      <c r="K127" s="235"/>
      <c r="L127" s="235"/>
      <c r="M127" s="235"/>
      <c r="N127" s="235"/>
      <c r="O127" s="235"/>
      <c r="P127" s="235"/>
      <c r="Q127" s="235"/>
      <c r="R127" s="235"/>
      <c r="S127" s="235"/>
      <c r="T127" s="235"/>
      <c r="U127" s="235"/>
      <c r="V127" s="235"/>
      <c r="W127" s="235"/>
      <c r="X127" s="235"/>
      <c r="Y127" s="235"/>
      <c r="Z127" s="235"/>
      <c r="AA127" s="235"/>
    </row>
    <row r="128" s="4" customFormat="1">
      <c r="B128" s="524"/>
      <c r="D128" s="520"/>
      <c r="I128" s="235"/>
      <c r="J128" s="235"/>
      <c r="K128" s="235"/>
      <c r="L128" s="235"/>
      <c r="M128" s="235"/>
      <c r="N128" s="235"/>
      <c r="O128" s="235"/>
      <c r="P128" s="235"/>
      <c r="Q128" s="235"/>
      <c r="R128" s="235"/>
      <c r="S128" s="235"/>
      <c r="T128" s="235"/>
      <c r="U128" s="235"/>
      <c r="V128" s="235"/>
      <c r="W128" s="235"/>
      <c r="X128" s="235"/>
      <c r="Y128" s="235"/>
      <c r="Z128" s="235"/>
      <c r="AA128" s="235"/>
    </row>
    <row r="129" s="4" customFormat="1">
      <c r="B129" s="524"/>
      <c r="D129" s="520"/>
      <c r="I129" s="235"/>
      <c r="J129" s="235"/>
      <c r="K129" s="235"/>
      <c r="L129" s="235"/>
      <c r="M129" s="235"/>
      <c r="N129" s="235"/>
      <c r="O129" s="235"/>
      <c r="P129" s="235"/>
      <c r="Q129" s="235"/>
      <c r="R129" s="235"/>
      <c r="S129" s="235"/>
      <c r="T129" s="235"/>
      <c r="U129" s="235"/>
      <c r="V129" s="235"/>
      <c r="W129" s="235"/>
      <c r="X129" s="235"/>
      <c r="Y129" s="235"/>
      <c r="Z129" s="235"/>
      <c r="AA129" s="235"/>
    </row>
    <row r="130" s="4" customFormat="1">
      <c r="B130" s="524"/>
      <c r="D130" s="520"/>
      <c r="I130" s="235"/>
      <c r="J130" s="235"/>
      <c r="K130" s="235"/>
      <c r="L130" s="235"/>
      <c r="M130" s="235"/>
      <c r="N130" s="235"/>
      <c r="O130" s="235"/>
      <c r="P130" s="235"/>
      <c r="Q130" s="235"/>
      <c r="R130" s="235"/>
      <c r="S130" s="235"/>
      <c r="T130" s="235"/>
      <c r="U130" s="235"/>
      <c r="V130" s="235"/>
      <c r="W130" s="235"/>
      <c r="X130" s="235"/>
      <c r="Y130" s="235"/>
      <c r="Z130" s="235"/>
      <c r="AA130" s="235"/>
    </row>
    <row r="131">
      <c r="B131" s="525"/>
      <c r="D131" s="521"/>
    </row>
    <row r="132">
      <c r="B132" s="525"/>
    </row>
    <row r="133">
      <c r="B133" s="525"/>
    </row>
    <row r="134">
      <c r="B134" s="525"/>
    </row>
    <row r="135">
      <c r="B135" s="525"/>
    </row>
    <row r="136">
      <c r="B136" s="525"/>
    </row>
    <row r="137">
      <c r="B137" s="525"/>
    </row>
    <row r="138">
      <c r="B138" s="525"/>
    </row>
    <row r="139">
      <c r="B139" s="525"/>
    </row>
    <row r="140">
      <c r="B140" s="525"/>
    </row>
    <row r="141">
      <c r="B141" s="525"/>
    </row>
    <row r="142">
      <c r="B142" s="525"/>
    </row>
    <row r="143">
      <c r="B143" s="525"/>
    </row>
    <row r="144">
      <c r="B144" s="525"/>
    </row>
    <row r="145">
      <c r="B145" s="525"/>
    </row>
    <row r="146">
      <c r="B146" s="525"/>
    </row>
    <row r="147">
      <c r="B147" s="525"/>
    </row>
    <row r="148">
      <c r="B148" s="525"/>
    </row>
    <row r="149">
      <c r="B149" s="525"/>
    </row>
    <row r="150">
      <c r="B150" s="525"/>
    </row>
    <row r="151">
      <c r="B151" s="525"/>
    </row>
    <row r="152">
      <c r="B152" s="525"/>
    </row>
    <row r="153">
      <c r="B153" s="525"/>
    </row>
  </sheetData>
  <sheetProtection sheet="1" objects="1" scenarios="1"/>
  <mergeCells count="3">
    <mergeCell ref="B62:F62"/>
    <mergeCell ref="B5:E5"/>
    <mergeCell ref="B4:E4"/>
  </mergeCells>
  <phoneticPr fontId="0" type="noConversion"/>
  <printOptions horizontalCentered="1" verticalCentered="1"/>
  <pageMargins left="0.25" right="0.25" top="0.25" bottom="0.25" header="0" footer="0"/>
  <pageSetup scale="57" fitToWidth="1" fitToHeight="1" orientation="landscape" r:id="rId1"/>
  <headerFooter alignWithMargins="0">
    <oddHeader/>
    <oddFooter/>
  </headerFooter>
  <rowBreaks count="1" manualBreakCount="1">
    <brk id="38" max="16383"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
    <pageSetUpPr fitToPage="1"/>
  </sheetPr>
  <dimension ref="A1:V64"/>
  <sheetViews>
    <sheetView showGridLines="0" workbookViewId="0"/>
  </sheetViews>
  <sheetFormatPr defaultRowHeight="12.75"/>
  <cols>
    <col min="1" max="1" width="1.7109375" style="2" customWidth="1"/>
    <col min="2" max="2" width="8.7109375" customWidth="1"/>
    <col min="3" max="4" width="6.7109375" customWidth="1"/>
    <col min="5" max="6" width="3.7109375" customWidth="1"/>
    <col min="7" max="9" width="10.7109375" customWidth="1"/>
    <col min="10" max="11" width="3.7109375" customWidth="1"/>
    <col min="12" max="12" width="13.7109375" customWidth="1"/>
    <col min="13" max="13" width="13.7109375" style="110" customWidth="1"/>
    <col min="14" max="14" width="10.7109375" customWidth="1"/>
    <col min="15" max="16" width="3.7109375" customWidth="1"/>
    <col min="17" max="17" width="13.7109375" customWidth="1"/>
    <col min="18" max="18" width="13.7109375" style="110" customWidth="1"/>
    <col min="19" max="19" width="10.7109375" customWidth="1"/>
    <col min="20" max="20" width="3.7109375" customWidth="1"/>
    <col min="21" max="21" width="2.7109375" customWidth="1"/>
    <col min="22" max="24" width="7" style="236" customWidth="1"/>
    <col min="25" max="38" width="9.140625" style="236" customWidth="1"/>
  </cols>
  <sheetData>
    <row r="1" ht="26.25" customHeight="1">
      <c r="B1" s="20" t="s">
        <v>127</v>
      </c>
      <c r="C1" s="12"/>
      <c r="D1" s="12"/>
      <c r="E1" s="12"/>
      <c r="F1" s="12"/>
      <c r="G1" s="12"/>
      <c r="H1" s="12"/>
      <c r="I1" s="104"/>
      <c r="J1" s="12"/>
      <c r="K1" s="12"/>
      <c r="L1" s="12"/>
      <c r="M1" s="13"/>
      <c r="N1" s="51"/>
      <c r="O1" s="2"/>
      <c r="P1" s="2"/>
      <c r="Q1" s="2"/>
      <c r="R1" s="22"/>
      <c r="S1" s="51"/>
      <c r="T1" s="2"/>
      <c r="U1" s="2"/>
      <c r="V1" s="236"/>
    </row>
    <row r="2" ht="21.75" customHeight="1">
      <c r="B2" s="933" t="s">
        <v>208</v>
      </c>
      <c r="C2" s="933"/>
      <c r="D2" s="933"/>
      <c r="E2" s="933"/>
      <c r="F2" s="933"/>
      <c r="G2" s="933"/>
      <c r="H2" s="933"/>
      <c r="I2" s="933"/>
      <c r="J2" s="933"/>
      <c r="K2" s="933"/>
      <c r="L2" s="933"/>
      <c r="M2" s="933"/>
      <c r="N2" s="933"/>
      <c r="O2" s="933"/>
      <c r="P2" s="933"/>
      <c r="Q2" s="933"/>
      <c r="R2" s="933"/>
      <c r="S2" s="933"/>
      <c r="T2" s="2"/>
      <c r="U2" s="2"/>
    </row>
    <row r="3" ht="19.5" customHeight="1">
      <c r="A3"/>
      <c r="B3" s="115" t="s">
        <v>209</v>
      </c>
      <c r="C3" s="115"/>
      <c r="D3" s="115"/>
      <c r="E3" s="115"/>
      <c r="F3" s="115"/>
      <c r="G3" s="115"/>
      <c r="H3" s="115"/>
      <c r="I3" s="115"/>
      <c r="J3" s="115"/>
      <c r="K3" s="115"/>
      <c r="L3" s="115"/>
      <c r="M3" s="115"/>
      <c r="N3" s="115"/>
      <c r="O3" s="115"/>
      <c r="P3" s="115"/>
      <c r="Q3" s="115"/>
      <c r="R3" s="115"/>
      <c r="S3" s="115"/>
      <c r="T3" s="2"/>
      <c r="U3" s="2"/>
    </row>
    <row r="4" ht="18.75" customHeight="1">
      <c r="A4"/>
      <c r="B4" s="934" t="s">
        <v>210</v>
      </c>
      <c r="C4" s="934"/>
      <c r="D4" s="934"/>
      <c r="E4" s="934"/>
      <c r="F4" s="934"/>
      <c r="G4" s="934"/>
      <c r="H4" s="934"/>
      <c r="I4" s="934"/>
      <c r="J4" s="934"/>
      <c r="K4" s="934"/>
      <c r="L4" s="934"/>
      <c r="M4" s="934"/>
      <c r="N4" s="934"/>
      <c r="O4" s="934"/>
      <c r="P4" s="934"/>
      <c r="Q4" s="131"/>
      <c r="R4" s="203"/>
      <c r="S4" s="131"/>
      <c r="T4" s="222"/>
      <c r="U4" s="2"/>
    </row>
    <row r="5" ht="12" customHeight="1">
      <c r="A5"/>
      <c r="B5" s="129"/>
      <c r="D5" s="13"/>
      <c r="E5" s="13"/>
      <c r="F5" s="2"/>
      <c r="G5" s="2"/>
      <c r="H5" s="2"/>
      <c r="I5" s="2"/>
      <c r="J5" s="2"/>
      <c r="K5" s="2"/>
      <c r="L5" s="2"/>
      <c r="M5" s="2"/>
      <c r="N5" s="9"/>
      <c r="O5" s="2"/>
      <c r="P5" s="2"/>
      <c r="Q5" s="2"/>
      <c r="R5" s="2"/>
      <c r="S5" s="2"/>
      <c r="T5" s="2"/>
      <c r="U5" s="2"/>
    </row>
    <row r="6" ht="17.1" customHeight="1">
      <c r="B6" s="699" t="s">
        <v>211</v>
      </c>
      <c r="C6" s="935"/>
      <c r="D6" s="935"/>
      <c r="E6" s="935"/>
      <c r="F6" s="935"/>
      <c r="G6" s="935"/>
      <c r="H6" s="935"/>
      <c r="I6" s="935"/>
      <c r="J6" s="935"/>
      <c r="K6" s="935"/>
      <c r="L6" s="935"/>
      <c r="M6" s="935"/>
      <c r="N6" s="935"/>
      <c r="O6" s="935"/>
      <c r="P6" s="935"/>
      <c r="Q6" s="935"/>
      <c r="R6" s="935"/>
      <c r="S6" s="935"/>
      <c r="T6" s="936"/>
      <c r="U6" s="2"/>
    </row>
    <row r="7">
      <c r="B7" s="2"/>
      <c r="C7" s="2"/>
      <c r="D7" s="2"/>
      <c r="E7" s="2"/>
      <c r="F7" s="937" t="s">
        <v>22</v>
      </c>
      <c r="G7" s="937"/>
      <c r="H7" s="937"/>
      <c r="I7" s="937"/>
      <c r="J7" s="937"/>
      <c r="K7" s="937" t="s">
        <v>9</v>
      </c>
      <c r="L7" s="937"/>
      <c r="M7" s="937"/>
      <c r="N7" s="937"/>
      <c r="O7" s="937"/>
      <c r="P7" s="937" t="s">
        <v>10</v>
      </c>
      <c r="Q7" s="937"/>
      <c r="R7" s="937"/>
      <c r="S7" s="937"/>
      <c r="T7" s="937"/>
      <c r="U7" s="2"/>
    </row>
    <row r="8" ht="20.1" customHeight="1">
      <c r="B8" s="2"/>
      <c r="C8" s="2"/>
      <c r="D8" s="2"/>
      <c r="E8" s="2"/>
      <c r="F8" s="937"/>
      <c r="G8" s="937"/>
      <c r="H8" s="937"/>
      <c r="I8" s="937"/>
      <c r="J8" s="937"/>
      <c r="K8" s="937"/>
      <c r="L8" s="937"/>
      <c r="M8" s="937"/>
      <c r="N8" s="937"/>
      <c r="O8" s="937"/>
      <c r="P8" s="937"/>
      <c r="Q8" s="937"/>
      <c r="R8" s="937"/>
      <c r="S8" s="937"/>
      <c r="T8" s="937"/>
      <c r="U8" s="2"/>
    </row>
    <row r="9" ht="20.1" customHeight="1">
      <c r="B9" s="2"/>
      <c r="C9" s="2"/>
      <c r="D9" s="2"/>
      <c r="E9" s="2"/>
      <c r="F9" s="2"/>
      <c r="G9" s="22" t="s">
        <v>25</v>
      </c>
      <c r="H9" s="22" t="s">
        <v>15</v>
      </c>
      <c r="I9" s="593" t="s">
        <v>97</v>
      </c>
      <c r="J9" s="3"/>
      <c r="K9" s="3"/>
      <c r="L9" s="22" t="s">
        <v>25</v>
      </c>
      <c r="M9" s="22" t="s">
        <v>15</v>
      </c>
      <c r="N9" s="593" t="s">
        <v>98</v>
      </c>
      <c r="O9" s="2"/>
      <c r="P9" s="2"/>
      <c r="Q9" s="22" t="s">
        <v>25</v>
      </c>
      <c r="R9" s="22" t="s">
        <v>15</v>
      </c>
      <c r="S9" s="593" t="s">
        <v>99</v>
      </c>
      <c r="T9" s="2"/>
      <c r="U9" s="2"/>
    </row>
    <row r="10" ht="15" customHeight="1">
      <c r="B10" s="2"/>
      <c r="C10" s="17"/>
      <c r="D10" s="17"/>
      <c r="E10" s="17"/>
      <c r="F10" s="165"/>
      <c r="G10" s="164"/>
      <c r="H10" s="166"/>
      <c r="I10" s="176"/>
      <c r="J10" s="7"/>
      <c r="K10" s="165"/>
      <c r="L10" s="164"/>
      <c r="M10" s="168"/>
      <c r="N10" s="176"/>
      <c r="O10" s="7"/>
      <c r="P10" s="142"/>
      <c r="Q10" s="187"/>
      <c r="R10" s="168"/>
      <c r="S10" s="176"/>
      <c r="T10" s="7"/>
      <c r="U10" s="2"/>
    </row>
    <row r="11" ht="20.1" customHeight="1">
      <c r="B11" s="2"/>
      <c r="C11" s="180"/>
      <c r="D11" s="16" t="s">
        <v>42</v>
      </c>
      <c r="E11" s="180"/>
      <c r="F11" s="164"/>
      <c r="G11" s="193">
        <v>75.187357445421961550993809060</v>
      </c>
      <c r="H11" s="193">
        <v>76.511805594379530757906114310</v>
      </c>
      <c r="I11" s="193">
        <v>98.26896236643660956202057598</v>
      </c>
      <c r="J11" s="194"/>
      <c r="K11" s="194"/>
      <c r="L11" s="195">
        <v>109.39089924160346695557963164</v>
      </c>
      <c r="M11" s="195">
        <v>129.73000024356382590057724627</v>
      </c>
      <c r="N11" s="193">
        <v>84.32197566964128338830450286</v>
      </c>
      <c r="O11" s="194"/>
      <c r="P11" s="193"/>
      <c r="Q11" s="195">
        <v>82.24812642554578038449006191</v>
      </c>
      <c r="R11" s="195">
        <v>99.25876558394364622351428412</v>
      </c>
      <c r="S11" s="193">
        <v>82.86233053743562706871067900</v>
      </c>
      <c r="T11" s="141"/>
      <c r="U11" s="2"/>
    </row>
    <row r="12" ht="15" customHeight="1">
      <c r="B12" s="2"/>
      <c r="C12" s="17"/>
      <c r="D12" s="17"/>
      <c r="E12" s="17"/>
      <c r="F12" s="165"/>
      <c r="G12" s="193"/>
      <c r="H12" s="193"/>
      <c r="I12" s="193"/>
      <c r="J12" s="194"/>
      <c r="K12" s="194"/>
      <c r="L12" s="195"/>
      <c r="M12" s="195"/>
      <c r="N12" s="193"/>
      <c r="O12" s="194"/>
      <c r="P12" s="193"/>
      <c r="Q12" s="195"/>
      <c r="R12" s="195"/>
      <c r="S12" s="193"/>
      <c r="T12" s="7"/>
      <c r="U12" s="2"/>
    </row>
    <row r="13" ht="20.1" customHeight="1">
      <c r="B13" s="111"/>
      <c r="C13" s="188"/>
      <c r="D13" s="189" t="s">
        <v>58</v>
      </c>
      <c r="E13" s="188"/>
      <c r="F13" s="169"/>
      <c r="G13" s="196">
        <v>71.124948111249481112494811120</v>
      </c>
      <c r="H13" s="196">
        <v>63.991358229861589231024904440</v>
      </c>
      <c r="I13" s="196">
        <v>111.14773944282213988155265452</v>
      </c>
      <c r="J13" s="197"/>
      <c r="K13" s="197"/>
      <c r="L13" s="198">
        <v>103.37220341620948601221742345</v>
      </c>
      <c r="M13" s="198">
        <v>114.84749576435728295577370661</v>
      </c>
      <c r="N13" s="196">
        <v>90.00823459686690563964572870</v>
      </c>
      <c r="O13" s="197"/>
      <c r="P13" s="196"/>
      <c r="Q13" s="198">
        <v>73.523426041234260412342604123</v>
      </c>
      <c r="R13" s="198">
        <v>73.492472432594984291287797852</v>
      </c>
      <c r="S13" s="196">
        <v>100.04211806680972096918375496</v>
      </c>
      <c r="T13" s="170"/>
      <c r="U13" s="2"/>
    </row>
    <row r="14" ht="15" customHeight="1">
      <c r="B14" s="2"/>
      <c r="C14" s="180"/>
      <c r="D14" s="16"/>
      <c r="E14" s="16"/>
      <c r="F14" s="137"/>
      <c r="G14" s="193"/>
      <c r="H14" s="193"/>
      <c r="I14" s="193"/>
      <c r="J14" s="194"/>
      <c r="K14" s="194"/>
      <c r="L14" s="195"/>
      <c r="M14" s="195"/>
      <c r="N14" s="193"/>
      <c r="O14" s="194"/>
      <c r="P14" s="193"/>
      <c r="Q14" s="195"/>
      <c r="R14" s="195"/>
      <c r="S14" s="193"/>
      <c r="T14" s="7"/>
      <c r="U14" s="2"/>
    </row>
    <row r="15" ht="20.1" customHeight="1">
      <c r="B15" s="2"/>
      <c r="C15" s="180"/>
      <c r="D15" s="16" t="s">
        <v>44</v>
      </c>
      <c r="E15" s="180"/>
      <c r="F15" s="137"/>
      <c r="G15" s="193">
        <v>75.944224857268335529205094420</v>
      </c>
      <c r="H15" s="193">
        <v>75.568909652626026674704242330</v>
      </c>
      <c r="I15" s="193">
        <v>100.49665293090445776473446921</v>
      </c>
      <c r="J15" s="194"/>
      <c r="K15" s="194"/>
      <c r="L15" s="195">
        <v>115.07044238831863524649414486</v>
      </c>
      <c r="M15" s="195">
        <v>127.48121101832232332045369563</v>
      </c>
      <c r="N15" s="193">
        <v>90.26462917094508777908065503</v>
      </c>
      <c r="O15" s="194"/>
      <c r="P15" s="193"/>
      <c r="Q15" s="195">
        <v>87.38935551163812033377250769</v>
      </c>
      <c r="R15" s="195">
        <v>96.33616117850953206239168111</v>
      </c>
      <c r="S15" s="193">
        <v>90.71293109729262671357191862</v>
      </c>
      <c r="T15" s="141"/>
      <c r="U15" s="2"/>
    </row>
    <row r="16" ht="15" customHeight="1">
      <c r="B16" s="2"/>
      <c r="C16" s="180"/>
      <c r="D16" s="16"/>
      <c r="E16" s="180"/>
      <c r="F16" s="137"/>
      <c r="G16" s="193"/>
      <c r="H16" s="193"/>
      <c r="I16" s="193"/>
      <c r="J16" s="194"/>
      <c r="K16" s="194"/>
      <c r="L16" s="195"/>
      <c r="M16" s="195"/>
      <c r="N16" s="193"/>
      <c r="O16" s="194"/>
      <c r="P16" s="193"/>
      <c r="Q16" s="195"/>
      <c r="R16" s="195"/>
      <c r="S16" s="193"/>
      <c r="T16" s="7"/>
      <c r="U16" s="2"/>
    </row>
    <row r="17" ht="20.1" customHeight="1">
      <c r="B17" s="111"/>
      <c r="C17" s="188"/>
      <c r="D17" s="189" t="s">
        <v>45</v>
      </c>
      <c r="E17" s="188"/>
      <c r="F17" s="169"/>
      <c r="G17" s="196">
        <v>71.124948111249481112494811120</v>
      </c>
      <c r="H17" s="196">
        <v>63.991358229861589231024904440</v>
      </c>
      <c r="I17" s="196">
        <v>111.14773944282213988155265452</v>
      </c>
      <c r="J17" s="197"/>
      <c r="K17" s="197"/>
      <c r="L17" s="198">
        <v>103.37220341620948601221742345</v>
      </c>
      <c r="M17" s="198">
        <v>114.84749576435728295577370661</v>
      </c>
      <c r="N17" s="196">
        <v>90.00823459686690563964572870</v>
      </c>
      <c r="O17" s="197"/>
      <c r="P17" s="196"/>
      <c r="Q17" s="198">
        <v>73.523426041234260412342604123</v>
      </c>
      <c r="R17" s="198">
        <v>73.492472432594984291287797852</v>
      </c>
      <c r="S17" s="196">
        <v>100.04211806680972096918375496</v>
      </c>
      <c r="T17" s="170"/>
      <c r="U17" s="2"/>
    </row>
    <row r="18" ht="15" customHeight="1">
      <c r="B18" s="2"/>
      <c r="C18" s="16"/>
      <c r="D18" s="16"/>
      <c r="E18" s="16"/>
      <c r="F18" s="137"/>
      <c r="G18" s="191"/>
      <c r="H18" s="192"/>
      <c r="I18" s="187"/>
      <c r="J18" s="141"/>
      <c r="K18" s="137"/>
      <c r="L18" s="191"/>
      <c r="M18" s="192"/>
      <c r="N18" s="187"/>
      <c r="O18" s="141"/>
      <c r="P18" s="190"/>
      <c r="Q18" s="141"/>
      <c r="R18" s="192"/>
      <c r="S18" s="187"/>
      <c r="T18" s="141"/>
      <c r="U18" s="2"/>
    </row>
    <row r="19" ht="15" customHeight="1">
      <c r="B19" s="2"/>
      <c r="C19" s="16"/>
      <c r="D19" s="16"/>
      <c r="E19" s="16"/>
      <c r="F19" s="137"/>
      <c r="G19" s="138"/>
      <c r="H19" s="139"/>
      <c r="I19" s="140"/>
      <c r="J19" s="141"/>
      <c r="K19" s="137"/>
      <c r="L19" s="138"/>
      <c r="M19" s="139"/>
      <c r="N19" s="140"/>
      <c r="O19" s="141"/>
      <c r="P19" s="142"/>
      <c r="Q19" s="141"/>
      <c r="R19" s="157"/>
      <c r="S19" s="140"/>
      <c r="T19" s="141"/>
      <c r="U19" s="2"/>
    </row>
    <row r="20" ht="17.1" customHeight="1">
      <c r="B20" s="699" t="s">
        <v>212</v>
      </c>
      <c r="C20" s="935"/>
      <c r="D20" s="935"/>
      <c r="E20" s="935"/>
      <c r="F20" s="935"/>
      <c r="G20" s="935"/>
      <c r="H20" s="935"/>
      <c r="I20" s="935"/>
      <c r="J20" s="935"/>
      <c r="K20" s="935"/>
      <c r="L20" s="935"/>
      <c r="M20" s="935"/>
      <c r="N20" s="935"/>
      <c r="O20" s="935"/>
      <c r="P20" s="935"/>
      <c r="Q20" s="935"/>
      <c r="R20" s="935"/>
      <c r="S20" s="935"/>
      <c r="T20" s="936"/>
      <c r="U20" s="2"/>
    </row>
    <row r="21">
      <c r="B21" s="2"/>
      <c r="C21" s="2"/>
      <c r="D21" s="2"/>
      <c r="E21" s="2"/>
      <c r="F21" s="937" t="s">
        <v>72</v>
      </c>
      <c r="G21" s="937"/>
      <c r="H21" s="937"/>
      <c r="I21" s="937"/>
      <c r="J21" s="937"/>
      <c r="K21" s="937" t="s">
        <v>9</v>
      </c>
      <c r="L21" s="937"/>
      <c r="M21" s="937"/>
      <c r="N21" s="937"/>
      <c r="O21" s="937"/>
      <c r="P21" s="937" t="s">
        <v>10</v>
      </c>
      <c r="Q21" s="937"/>
      <c r="R21" s="937"/>
      <c r="S21" s="937"/>
      <c r="T21" s="937"/>
      <c r="U21" s="2"/>
    </row>
    <row r="22" ht="20.1" customHeight="1">
      <c r="B22" s="2"/>
      <c r="C22" s="2"/>
      <c r="D22" s="2"/>
      <c r="E22" s="2"/>
      <c r="F22" s="937"/>
      <c r="G22" s="937"/>
      <c r="H22" s="937"/>
      <c r="I22" s="937"/>
      <c r="J22" s="937"/>
      <c r="K22" s="937"/>
      <c r="L22" s="937"/>
      <c r="M22" s="937"/>
      <c r="N22" s="937"/>
      <c r="O22" s="937"/>
      <c r="P22" s="937"/>
      <c r="Q22" s="937"/>
      <c r="R22" s="937"/>
      <c r="S22" s="937"/>
      <c r="T22" s="937"/>
      <c r="U22" s="2"/>
    </row>
    <row r="23" ht="20.1" customHeight="1">
      <c r="B23" s="2"/>
      <c r="C23" s="2"/>
      <c r="D23" s="2"/>
      <c r="E23" s="2"/>
      <c r="F23" s="2"/>
      <c r="G23" s="22" t="s">
        <v>25</v>
      </c>
      <c r="H23" s="22" t="s">
        <v>15</v>
      </c>
      <c r="I23" s="593" t="s">
        <v>97</v>
      </c>
      <c r="J23" s="3"/>
      <c r="K23" s="3"/>
      <c r="L23" s="22" t="s">
        <v>25</v>
      </c>
      <c r="M23" s="22" t="s">
        <v>15</v>
      </c>
      <c r="N23" s="593" t="s">
        <v>98</v>
      </c>
      <c r="O23" s="2"/>
      <c r="P23" s="2"/>
      <c r="Q23" s="22" t="s">
        <v>25</v>
      </c>
      <c r="R23" s="22" t="s">
        <v>15</v>
      </c>
      <c r="S23" s="593" t="s">
        <v>99</v>
      </c>
      <c r="T23" s="2"/>
      <c r="U23" s="2"/>
    </row>
    <row r="24" ht="15" customHeight="1">
      <c r="B24" s="2"/>
      <c r="C24" s="17"/>
      <c r="D24" s="17"/>
      <c r="E24" s="17"/>
      <c r="F24" s="165"/>
      <c r="G24" s="164"/>
      <c r="H24" s="166"/>
      <c r="I24" s="176"/>
      <c r="J24" s="7"/>
      <c r="K24" s="165"/>
      <c r="L24" s="164"/>
      <c r="M24" s="168"/>
      <c r="N24" s="176"/>
      <c r="O24" s="7"/>
      <c r="P24" s="142"/>
      <c r="Q24" s="187"/>
      <c r="R24" s="168"/>
      <c r="S24" s="176"/>
      <c r="T24" s="7"/>
      <c r="U24" s="2"/>
    </row>
    <row r="25" ht="20.1" customHeight="1">
      <c r="B25" s="2"/>
      <c r="C25" s="180"/>
      <c r="D25" s="16" t="s">
        <v>42</v>
      </c>
      <c r="E25" s="180"/>
      <c r="F25" s="164"/>
      <c r="G25" s="193">
        <v>83.46253229974160206718346253</v>
      </c>
      <c r="H25" s="193">
        <v>110.36532253932469129476866324</v>
      </c>
      <c r="I25" s="193">
        <v>-12.788605039480311577922896520</v>
      </c>
      <c r="J25" s="193"/>
      <c r="K25" s="193"/>
      <c r="L25" s="193">
        <v>26.859775226822761928514719580</v>
      </c>
      <c r="M25" s="193">
        <v>41.140401522989558179652575680</v>
      </c>
      <c r="N25" s="193">
        <v>-10.118028673625890289521885930</v>
      </c>
      <c r="O25" s="193"/>
      <c r="P25" s="193"/>
      <c r="Q25" s="193">
        <v>132.74015610088930483009160439</v>
      </c>
      <c r="R25" s="193">
        <v>196.91046089713492289706388279</v>
      </c>
      <c r="S25" s="193">
        <v>-21.612678988254818334693391220</v>
      </c>
      <c r="T25" s="141"/>
      <c r="U25" s="2"/>
    </row>
    <row r="26" ht="15" customHeight="1">
      <c r="B26" s="2"/>
      <c r="C26" s="17"/>
      <c r="D26" s="17"/>
      <c r="E26" s="17"/>
      <c r="F26" s="165"/>
      <c r="G26" s="193"/>
      <c r="H26" s="193"/>
      <c r="I26" s="193"/>
      <c r="J26" s="193"/>
      <c r="K26" s="193"/>
      <c r="L26" s="193"/>
      <c r="M26" s="193"/>
      <c r="N26" s="193"/>
      <c r="O26" s="193"/>
      <c r="P26" s="193"/>
      <c r="Q26" s="193"/>
      <c r="R26" s="193"/>
      <c r="S26" s="193"/>
      <c r="T26" s="7"/>
      <c r="U26" s="2"/>
    </row>
    <row r="27" ht="20.1" customHeight="1">
      <c r="B27" s="111"/>
      <c r="C27" s="188"/>
      <c r="D27" s="189" t="s">
        <v>58</v>
      </c>
      <c r="E27" s="188"/>
      <c r="F27" s="169"/>
      <c r="G27" s="196">
        <v>80.45312956363223041208115296</v>
      </c>
      <c r="H27" s="196">
        <v>72.785375508160665959593990580</v>
      </c>
      <c r="I27" s="196">
        <v>4.4377332473426929966035709100</v>
      </c>
      <c r="J27" s="196"/>
      <c r="K27" s="196"/>
      <c r="L27" s="196">
        <v>-0.2579591945092748224025091700</v>
      </c>
      <c r="M27" s="196">
        <v>12.591587073798072912123304990</v>
      </c>
      <c r="N27" s="196">
        <v>-11.41252788264288528642607700</v>
      </c>
      <c r="O27" s="196"/>
      <c r="P27" s="196"/>
      <c r="Q27" s="196">
        <v>79.98763412414310663828096773</v>
      </c>
      <c r="R27" s="196">
        <v>94.54179651605968571267410452</v>
      </c>
      <c r="S27" s="196">
        <v>-7.4812521795104906862475542500</v>
      </c>
      <c r="T27" s="170"/>
      <c r="U27" s="2"/>
    </row>
    <row r="28" ht="15" customHeight="1">
      <c r="B28" s="2"/>
      <c r="C28" s="180"/>
      <c r="D28" s="16"/>
      <c r="E28" s="16"/>
      <c r="F28" s="137"/>
      <c r="G28" s="193"/>
      <c r="H28" s="193"/>
      <c r="I28" s="193"/>
      <c r="J28" s="193"/>
      <c r="K28" s="193"/>
      <c r="L28" s="193"/>
      <c r="M28" s="193"/>
      <c r="N28" s="193"/>
      <c r="O28" s="193"/>
      <c r="P28" s="193"/>
      <c r="Q28" s="193"/>
      <c r="R28" s="193"/>
      <c r="S28" s="193"/>
      <c r="T28" s="7"/>
      <c r="U28" s="2"/>
    </row>
    <row r="29" ht="20.1" customHeight="1">
      <c r="B29" s="2"/>
      <c r="C29" s="180"/>
      <c r="D29" s="16" t="s">
        <v>44</v>
      </c>
      <c r="E29" s="180"/>
      <c r="F29" s="137"/>
      <c r="G29" s="193">
        <v>82.73561851925236113863020937</v>
      </c>
      <c r="H29" s="193">
        <v>124.87126433920378746058514099</v>
      </c>
      <c r="I29" s="193">
        <v>-18.737674617416889842197060200</v>
      </c>
      <c r="J29" s="193"/>
      <c r="K29" s="193"/>
      <c r="L29" s="193">
        <v>28.802959490662367245508729930</v>
      </c>
      <c r="M29" s="193">
        <v>40.560336481149786255060326040</v>
      </c>
      <c r="N29" s="193">
        <v>-8.364647726966826794055150050</v>
      </c>
      <c r="O29" s="193"/>
      <c r="P29" s="193"/>
      <c r="Q29" s="193">
        <v>135.36888469636393745120768377</v>
      </c>
      <c r="R29" s="193">
        <v>216.07980580460063109645505923</v>
      </c>
      <c r="S29" s="193">
        <v>-25.534981870411514701342891550</v>
      </c>
      <c r="T29" s="141"/>
      <c r="U29" s="2"/>
    </row>
    <row r="30" ht="15" customHeight="1">
      <c r="B30" s="2"/>
      <c r="C30" s="180"/>
      <c r="D30" s="16"/>
      <c r="E30" s="180"/>
      <c r="F30" s="137"/>
      <c r="G30" s="193"/>
      <c r="H30" s="193"/>
      <c r="I30" s="193"/>
      <c r="J30" s="193"/>
      <c r="K30" s="193"/>
      <c r="L30" s="193"/>
      <c r="M30" s="193"/>
      <c r="N30" s="193"/>
      <c r="O30" s="193"/>
      <c r="P30" s="193"/>
      <c r="Q30" s="193"/>
      <c r="R30" s="193"/>
      <c r="S30" s="193"/>
      <c r="T30" s="7"/>
      <c r="U30" s="2"/>
    </row>
    <row r="31" ht="20.1" customHeight="1">
      <c r="B31" s="111"/>
      <c r="C31" s="188"/>
      <c r="D31" s="189" t="s">
        <v>45</v>
      </c>
      <c r="E31" s="188"/>
      <c r="F31" s="169"/>
      <c r="G31" s="196">
        <v>80.45312956363223041208115296</v>
      </c>
      <c r="H31" s="196">
        <v>72.785375508160665959593990580</v>
      </c>
      <c r="I31" s="196">
        <v>4.4377332473426929966035709100</v>
      </c>
      <c r="J31" s="196"/>
      <c r="K31" s="196"/>
      <c r="L31" s="196">
        <v>-0.2579591945092748224025091700</v>
      </c>
      <c r="M31" s="196">
        <v>12.591587073798072912123304990</v>
      </c>
      <c r="N31" s="196">
        <v>-11.41252788264288528642607700</v>
      </c>
      <c r="O31" s="196"/>
      <c r="P31" s="196"/>
      <c r="Q31" s="196">
        <v>79.98763412414310663828096773</v>
      </c>
      <c r="R31" s="196">
        <v>94.54179651605968571267410452</v>
      </c>
      <c r="S31" s="196">
        <v>-7.4812521795104906862475542500</v>
      </c>
      <c r="T31" s="170"/>
      <c r="U31" s="2"/>
    </row>
    <row r="32" ht="15" customHeight="1">
      <c r="B32" s="2"/>
      <c r="C32" s="16"/>
      <c r="D32" s="16"/>
      <c r="E32" s="16"/>
      <c r="F32" s="137"/>
      <c r="G32" s="191"/>
      <c r="H32" s="192"/>
      <c r="I32" s="187"/>
      <c r="J32" s="141"/>
      <c r="K32" s="137"/>
      <c r="L32" s="191"/>
      <c r="M32" s="192"/>
      <c r="N32" s="187"/>
      <c r="O32" s="141"/>
      <c r="P32" s="190"/>
      <c r="Q32" s="141"/>
      <c r="R32" s="192"/>
      <c r="S32" s="187"/>
      <c r="T32" s="141"/>
      <c r="U32" s="2"/>
    </row>
    <row r="33" ht="15" customHeight="1">
      <c r="B33" s="2"/>
      <c r="C33" s="16"/>
      <c r="D33" s="0"/>
      <c r="E33" s="0"/>
      <c r="F33" s="137"/>
      <c r="G33" s="138"/>
      <c r="H33" s="139"/>
      <c r="I33" s="140"/>
      <c r="J33" s="141"/>
      <c r="K33" s="137"/>
      <c r="L33" s="138"/>
      <c r="M33" s="139"/>
      <c r="N33" s="140"/>
      <c r="O33" s="141"/>
      <c r="P33" s="142"/>
      <c r="Q33" s="141"/>
      <c r="R33" s="139"/>
      <c r="S33" s="140"/>
      <c r="T33" s="141"/>
      <c r="U33" s="2"/>
    </row>
    <row r="34" ht="39.95" customHeight="1">
      <c r="B34" s="938" t="s">
        <v>126</v>
      </c>
      <c r="C34" s="938"/>
      <c r="D34" s="938"/>
      <c r="E34" s="938"/>
      <c r="F34" s="938"/>
      <c r="G34" s="938"/>
      <c r="H34" s="938"/>
      <c r="I34" s="938"/>
      <c r="J34" s="938"/>
      <c r="K34" s="938"/>
      <c r="L34" s="938"/>
      <c r="M34" s="938"/>
      <c r="N34" s="938"/>
      <c r="O34" s="938"/>
      <c r="P34" s="938"/>
      <c r="Q34" s="938"/>
      <c r="R34" s="938"/>
      <c r="S34" s="938"/>
      <c r="T34" s="938"/>
      <c r="U34" s="2"/>
    </row>
    <row r="35" ht="18">
      <c r="B35" s="2"/>
      <c r="C35" s="2"/>
      <c r="D35" s="2"/>
      <c r="E35" s="2"/>
      <c r="F35" s="2"/>
      <c r="G35" s="2"/>
      <c r="H35" s="106"/>
      <c r="I35" s="107"/>
      <c r="J35" s="127"/>
      <c r="K35" s="108"/>
      <c r="L35" s="2"/>
      <c r="M35" s="106"/>
      <c r="N35" s="107"/>
      <c r="O35" s="127"/>
      <c r="P35" s="2"/>
      <c r="Q35" s="2"/>
      <c r="R35" s="13"/>
      <c r="S35" s="51"/>
      <c r="T35" s="2"/>
      <c r="U35" s="2"/>
    </row>
    <row r="36" s="236" customFormat="1">
      <c r="A36" s="236"/>
    </row>
    <row r="37" s="236" customFormat="1"/>
    <row r="38" s="236" customFormat="1"/>
    <row r="39" s="236" customFormat="1"/>
    <row r="40" s="236" customFormat="1"/>
    <row r="41" s="236" customFormat="1"/>
    <row r="42" s="236" customFormat="1"/>
    <row r="43" s="236" customFormat="1"/>
    <row r="44" s="236" customFormat="1"/>
    <row r="45" s="236" customFormat="1"/>
    <row r="46" s="236" customFormat="1"/>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sheetData>
  <mergeCells count="12">
    <mergeCell ref="B2:S2"/>
    <mergeCell ref="B3:S3"/>
    <mergeCell ref="B4:P4"/>
    <mergeCell ref="B6:T6"/>
    <mergeCell ref="B20:T20"/>
    <mergeCell ref="F7:J8"/>
    <mergeCell ref="B34:T34"/>
    <mergeCell ref="K21:O22"/>
    <mergeCell ref="P21:T22"/>
    <mergeCell ref="F21:J22"/>
    <mergeCell ref="K7:O8"/>
    <mergeCell ref="P7:T8"/>
  </mergeCells>
  <phoneticPr fontId="12" type="noConversion"/>
  <printOptions horizontalCentered="1" verticalCentered="1"/>
  <pageMargins left="0.25" right="0.25" top="0.25" bottom="0.25" header="0" footer="0"/>
  <pageSetup scale="86" fitToWidth="1" fitToHeight="1" orientation="landscape" r:id="rId1"/>
  <headerFooter alignWithMargins="0">
    <oddHeader/>
    <oddFooter/>
  </headerFooter>
  <rowBreaks count="1" manualBreakCount="1">
    <brk id="36" max="16383" man="1"/>
  </rowBreaks>
  <colBreaks count="1" manualBreakCount="1">
    <brk id="22" max="1048575" man="1"/>
  </colBreaks>
  <drawing r:id="rId76"/>
</worksheet>
</file>

<file path=xl/worksheets/sheet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3">
    <pageSetUpPr fitToPage="1"/>
  </sheetPr>
  <dimension ref="A1:AI82"/>
  <sheetViews>
    <sheetView showGridLines="0" tabSelected="0" topLeftCell="A13" zoomScale="80" workbookViewId="0">
      <selection activeCell="A13" sqref="A13"/>
    </sheetView>
  </sheetViews>
  <sheetFormatPr defaultRowHeight="12.75"/>
  <cols>
    <col min="1" max="1" width="2.7109375" customWidth="1"/>
    <col min="2" max="2" width="17.7109375" customWidth="1"/>
    <col min="3" max="3" width="19" customWidth="1"/>
    <col min="4" max="4" width="2.7109375" customWidth="1"/>
    <col min="5" max="12" width="12.7109375" customWidth="1"/>
    <col min="13" max="13" width="2.7109375" customWidth="1"/>
    <col min="14" max="14" width="11.7109375" customWidth="1"/>
    <col min="15" max="15" width="1.7109375" customWidth="1"/>
    <col min="16" max="16" width="10.7109375" style="9" customWidth="1"/>
    <col min="17" max="17" width="1.7109375" style="9" customWidth="1"/>
    <col min="18" max="18" width="10.7109375" customWidth="1"/>
    <col min="19" max="19" width="1.7109375" customWidth="1"/>
    <col min="20" max="20" width="10.7109375" customWidth="1"/>
    <col min="21" max="21" width="2.7109375" customWidth="1"/>
    <col min="22" max="23" width="11.7109375" style="236" customWidth="1"/>
    <col min="24" max="24" width="5.7109375" style="236" customWidth="1"/>
    <col min="25" max="35" width="9.140625" style="236" customWidth="1"/>
  </cols>
  <sheetData>
    <row r="1" ht="30.75" customHeight="1">
      <c r="B1" s="20" t="s">
        <v>129</v>
      </c>
      <c r="E1" s="12"/>
      <c r="F1" s="12"/>
      <c r="G1" s="12"/>
      <c r="H1" s="12"/>
      <c r="I1" s="12"/>
      <c r="J1" s="12"/>
      <c r="K1" s="12"/>
      <c r="L1" s="12"/>
      <c r="M1" s="12"/>
      <c r="N1" s="12"/>
      <c r="O1" s="12"/>
      <c r="Q1" s="231"/>
      <c r="R1" s="2"/>
      <c r="S1" s="2"/>
      <c r="T1" s="2"/>
      <c r="U1" s="2"/>
      <c r="V1" s="236"/>
    </row>
    <row r="2" ht="18" customHeight="1">
      <c r="B2" s="940" t="s">
        <v>208</v>
      </c>
      <c r="C2" s="940"/>
      <c r="D2" s="940"/>
      <c r="E2" s="940"/>
      <c r="F2" s="940"/>
      <c r="G2" s="940"/>
      <c r="H2" s="940"/>
      <c r="I2" s="940"/>
      <c r="J2" s="940"/>
      <c r="K2" s="940"/>
      <c r="L2" s="940"/>
      <c r="M2" s="940"/>
      <c r="N2" s="940"/>
      <c r="O2" s="940"/>
      <c r="P2" s="940"/>
      <c r="Q2" s="940"/>
      <c r="R2" s="940"/>
      <c r="S2" s="940"/>
      <c r="T2" s="940"/>
      <c r="U2" s="2"/>
    </row>
    <row r="3" ht="18" customHeight="1">
      <c r="B3" s="939" t="s">
        <v>209</v>
      </c>
      <c r="C3" s="939"/>
      <c r="D3" s="939"/>
      <c r="E3" s="939"/>
      <c r="F3" s="939"/>
      <c r="G3" s="939"/>
      <c r="H3" s="939"/>
      <c r="I3" s="939"/>
      <c r="J3" s="939"/>
      <c r="K3" s="939"/>
      <c r="L3" s="939"/>
      <c r="M3" s="939"/>
      <c r="N3" s="939"/>
      <c r="O3" s="939"/>
      <c r="P3" s="939"/>
      <c r="Q3" s="939"/>
      <c r="R3" s="939"/>
      <c r="S3" s="939"/>
      <c r="T3" s="939"/>
      <c r="U3" s="2"/>
    </row>
    <row r="4" ht="18" customHeight="1">
      <c r="B4" s="939" t="s">
        <v>210</v>
      </c>
      <c r="C4" s="939"/>
      <c r="D4" s="939"/>
      <c r="E4" s="939"/>
      <c r="F4" s="939"/>
      <c r="G4" s="939"/>
      <c r="H4" s="939"/>
      <c r="I4" s="939"/>
      <c r="J4" s="939"/>
      <c r="K4" s="939"/>
      <c r="L4" s="939"/>
      <c r="M4" s="939"/>
      <c r="N4" s="939"/>
      <c r="O4" s="939"/>
      <c r="P4" s="939"/>
      <c r="Q4" s="939"/>
      <c r="R4" s="939"/>
      <c r="S4" s="939"/>
      <c r="T4" s="939"/>
      <c r="U4" s="2"/>
    </row>
    <row r="5" s="122" customFormat="1" ht="21" customHeight="1">
      <c r="B5" s="163"/>
      <c r="C5" s="163"/>
      <c r="D5" s="163"/>
      <c r="E5" s="719" t="s">
        <v>22</v>
      </c>
      <c r="F5" s="719"/>
      <c r="G5" s="719"/>
      <c r="H5" s="719"/>
      <c r="I5" s="719"/>
      <c r="J5" s="719"/>
      <c r="K5" s="719"/>
      <c r="L5" s="944"/>
      <c r="M5" s="537"/>
      <c r="N5" s="761" t="s">
        <v>28</v>
      </c>
      <c r="O5" s="761"/>
      <c r="P5" s="761"/>
      <c r="Q5" s="761"/>
      <c r="R5" s="761"/>
      <c r="S5" s="761"/>
      <c r="T5" s="762"/>
      <c r="V5" s="236"/>
      <c r="W5" s="236"/>
      <c r="X5" s="236"/>
      <c r="Y5" s="236"/>
      <c r="Z5" s="236"/>
      <c r="AA5" s="236"/>
      <c r="AB5" s="236"/>
      <c r="AC5" s="236"/>
      <c r="AD5" s="236"/>
      <c r="AE5" s="236"/>
      <c r="AF5" s="236"/>
      <c r="AG5" s="236"/>
      <c r="AH5" s="236"/>
      <c r="AI5" s="236"/>
    </row>
    <row r="6" s="122" customFormat="1" ht="15.75" customHeight="1">
      <c r="B6" s="767"/>
      <c r="C6" s="767"/>
      <c r="D6" s="163"/>
      <c r="E6" s="710" t="s">
        <v>42</v>
      </c>
      <c r="F6" s="708" t="s">
        <v>24</v>
      </c>
      <c r="G6" s="722" t="s">
        <v>37</v>
      </c>
      <c r="H6" s="768" t="s">
        <v>24</v>
      </c>
      <c r="I6" s="722" t="s">
        <v>44</v>
      </c>
      <c r="J6" s="708" t="s">
        <v>24</v>
      </c>
      <c r="K6" s="722" t="s">
        <v>45</v>
      </c>
      <c r="L6" s="708" t="s">
        <v>24</v>
      </c>
      <c r="M6" s="538"/>
      <c r="N6" s="708" t="s">
        <v>63</v>
      </c>
      <c r="O6" s="738" t="s">
        <v>64</v>
      </c>
      <c r="P6" s="736"/>
      <c r="Q6" s="738" t="s">
        <v>65</v>
      </c>
      <c r="R6" s="736"/>
      <c r="S6" s="738" t="s">
        <v>66</v>
      </c>
      <c r="T6" s="736"/>
      <c r="V6" s="236"/>
      <c r="W6" s="236"/>
      <c r="X6" s="236"/>
      <c r="Y6" s="236"/>
      <c r="Z6" s="236"/>
      <c r="AA6" s="236"/>
      <c r="AB6" s="236"/>
      <c r="AC6" s="236"/>
      <c r="AD6" s="236"/>
      <c r="AE6" s="236"/>
      <c r="AF6" s="236"/>
      <c r="AG6" s="236"/>
      <c r="AH6" s="236"/>
      <c r="AI6" s="236"/>
    </row>
    <row r="7" s="122" customFormat="1" ht="24" customHeight="1">
      <c r="B7" s="712"/>
      <c r="C7" s="712"/>
      <c r="D7" s="163"/>
      <c r="E7" s="950"/>
      <c r="F7" s="949"/>
      <c r="G7" s="951"/>
      <c r="H7" s="945"/>
      <c r="I7" s="951"/>
      <c r="J7" s="949"/>
      <c r="K7" s="951"/>
      <c r="L7" s="949"/>
      <c r="M7" s="539"/>
      <c r="N7" s="949"/>
      <c r="O7" s="837"/>
      <c r="P7" s="943"/>
      <c r="Q7" s="837"/>
      <c r="R7" s="943"/>
      <c r="S7" s="837"/>
      <c r="T7" s="943"/>
      <c r="V7" s="236"/>
      <c r="W7" s="236"/>
      <c r="X7" s="236"/>
      <c r="Y7" s="236"/>
      <c r="Z7" s="236"/>
      <c r="AA7" s="236"/>
      <c r="AB7" s="236"/>
      <c r="AC7" s="236"/>
      <c r="AD7" s="236"/>
      <c r="AE7" s="236"/>
      <c r="AF7" s="236"/>
      <c r="AG7" s="236"/>
      <c r="AH7" s="236"/>
      <c r="AI7" s="236"/>
    </row>
    <row r="8" ht="20.1" customHeight="1">
      <c r="B8" s="763" t="s">
        <v>213</v>
      </c>
      <c r="C8" s="347"/>
      <c r="D8" s="345"/>
      <c r="E8" s="238">
        <v>75.187357445421961550993809060</v>
      </c>
      <c r="F8" s="239">
        <v>83.46253229974160206718346253</v>
      </c>
      <c r="G8" s="238">
        <v>71.124948111249481112494811120</v>
      </c>
      <c r="H8" s="239">
        <v>80.45312956363223041208115296</v>
      </c>
      <c r="I8" s="238">
        <v>75.944224857268335529205094420</v>
      </c>
      <c r="J8" s="239">
        <v>82.73561851925236113863020937</v>
      </c>
      <c r="K8" s="238">
        <v>71.124948111249481112494811120</v>
      </c>
      <c r="L8" s="239">
        <v>80.45312956363223041208115296</v>
      </c>
      <c r="M8" s="540"/>
      <c r="N8" s="156">
        <v>0</v>
      </c>
      <c r="O8" s="156"/>
      <c r="P8" s="156">
        <v>-0.2732240437158469945355191300</v>
      </c>
      <c r="Q8" s="156"/>
      <c r="R8" s="156">
        <v>0</v>
      </c>
      <c r="S8" s="156"/>
      <c r="T8" s="243">
        <v>-0.2732240437158469945355191300</v>
      </c>
    </row>
    <row r="9" ht="20.1" customHeight="1">
      <c r="B9" s="759" t="s">
        <v>214</v>
      </c>
      <c r="C9" s="942"/>
      <c r="D9" s="345"/>
      <c r="E9" s="240">
        <v>58.107123484350748045521841640</v>
      </c>
      <c r="F9" s="241">
        <v>64.637649329196265389991859350</v>
      </c>
      <c r="G9" s="240">
        <v>55.100925934782521496071665610</v>
      </c>
      <c r="H9" s="241">
        <v>43.562015642388774282650085690</v>
      </c>
      <c r="I9" s="240">
        <v>61.090413387901036891336549420</v>
      </c>
      <c r="J9" s="241">
        <v>68.974875350757438399492739920</v>
      </c>
      <c r="K9" s="240">
        <v>55.100925934782521496071665610</v>
      </c>
      <c r="L9" s="241">
        <v>43.562015642388774282650085690</v>
      </c>
      <c r="M9" s="540"/>
      <c r="N9" s="121">
        <v>1.71605983629692351114874400</v>
      </c>
      <c r="O9" s="121"/>
      <c r="P9" s="121">
        <v>0.6265599962244947700248481600</v>
      </c>
      <c r="Q9" s="121"/>
      <c r="R9" s="121">
        <v>-0.1371594448308185419249493500</v>
      </c>
      <c r="S9" s="121"/>
      <c r="T9" s="241">
        <v>0.6265599962244947700248481600</v>
      </c>
    </row>
    <row r="10" ht="20.1" customHeight="1">
      <c r="B10" s="757" t="s">
        <v>215</v>
      </c>
      <c r="C10" s="941"/>
      <c r="D10" s="345"/>
      <c r="E10" s="242">
        <v>55.367997885629233957907329350</v>
      </c>
      <c r="F10" s="243">
        <v>124.01789734353894642053129222</v>
      </c>
      <c r="G10" s="242">
        <v>49.039656637545739910851370610</v>
      </c>
      <c r="H10" s="243">
        <v>54.507173499574986908306225950</v>
      </c>
      <c r="I10" s="242">
        <v>58.362862553199467536606858280</v>
      </c>
      <c r="J10" s="243">
        <v>127.21975449788630537859433779</v>
      </c>
      <c r="K10" s="242">
        <v>49.039656637545739910851370610</v>
      </c>
      <c r="L10" s="243">
        <v>54.507173499574986908306225950</v>
      </c>
      <c r="M10" s="540"/>
      <c r="N10" s="156">
        <v>0</v>
      </c>
      <c r="O10" s="156"/>
      <c r="P10" s="156">
        <v>3.8004353129768428176780114700</v>
      </c>
      <c r="Q10" s="156"/>
      <c r="R10" s="156">
        <v>0.0727040756497633599602238300</v>
      </c>
      <c r="S10" s="156"/>
      <c r="T10" s="243">
        <v>3.8004353129768428176780114700</v>
      </c>
    </row>
    <row r="11" ht="20.1" customHeight="1">
      <c r="B11" s="759" t="s">
        <v>216</v>
      </c>
      <c r="C11" s="942"/>
      <c r="D11" s="345"/>
      <c r="E11" s="240">
        <v>67.107031336220048169619382100</v>
      </c>
      <c r="F11" s="241">
        <v>67.367435555907509595900469820</v>
      </c>
      <c r="G11" s="240">
        <v>60.664674301770296356704373980</v>
      </c>
      <c r="H11" s="241">
        <v>46.958661149860105372944093840</v>
      </c>
      <c r="I11" s="240">
        <v>68.254044641997777525002843720</v>
      </c>
      <c r="J11" s="241">
        <v>69.708881396947894288119954330</v>
      </c>
      <c r="K11" s="240">
        <v>60.664674301770296356704373980</v>
      </c>
      <c r="L11" s="241">
        <v>46.958661149860105372944093840</v>
      </c>
      <c r="M11" s="540"/>
      <c r="N11" s="121">
        <v>-0.3309597833717781566542974600</v>
      </c>
      <c r="O11" s="121"/>
      <c r="P11" s="121">
        <v>-1.961149099282514988556745900</v>
      </c>
      <c r="Q11" s="121"/>
      <c r="R11" s="121">
        <v>-2.8803541913636112562831151500</v>
      </c>
      <c r="S11" s="121"/>
      <c r="T11" s="241">
        <v>-1.961149099282514988556745900</v>
      </c>
    </row>
    <row r="12" ht="20.1" customHeight="1">
      <c r="B12" s="757" t="s">
        <v>217</v>
      </c>
      <c r="C12" s="941"/>
      <c r="D12" s="345"/>
      <c r="E12" s="242">
        <v>72.668467794840684804920889090</v>
      </c>
      <c r="F12" s="243">
        <v>89.43085259552492951116644166</v>
      </c>
      <c r="G12" s="242">
        <v>63.668337893525337155594156070</v>
      </c>
      <c r="H12" s="243">
        <v>51.150973572520291923904146330</v>
      </c>
      <c r="I12" s="242">
        <v>73.271755768737105315699902070</v>
      </c>
      <c r="J12" s="243">
        <v>85.40974439832775867428819196</v>
      </c>
      <c r="K12" s="242">
        <v>63.668337893525337155594156070</v>
      </c>
      <c r="L12" s="243">
        <v>51.150973572520291923904146330</v>
      </c>
      <c r="M12" s="540"/>
      <c r="N12" s="156">
        <v>3.4849513464584747680470694700</v>
      </c>
      <c r="O12" s="156"/>
      <c r="P12" s="156">
        <v>2.4826840150179757601107426300</v>
      </c>
      <c r="Q12" s="156"/>
      <c r="R12" s="156">
        <v>3.4849513464584747680470694700</v>
      </c>
      <c r="S12" s="156"/>
      <c r="T12" s="243">
        <v>2.4826840150179757601107426300</v>
      </c>
    </row>
    <row r="13" ht="20.1" customHeight="1">
      <c r="B13" s="748" t="s">
        <v>74</v>
      </c>
      <c r="C13" s="947"/>
      <c r="D13" s="345"/>
      <c r="E13" s="244">
        <v>76.511805594379530757906114310</v>
      </c>
      <c r="F13" s="245">
        <v>110.36532253932469129476866324</v>
      </c>
      <c r="G13" s="244">
        <v>63.991358229861589231024904440</v>
      </c>
      <c r="H13" s="245">
        <v>72.785375508160665959593990580</v>
      </c>
      <c r="I13" s="244">
        <v>75.568909652626026674704242330</v>
      </c>
      <c r="J13" s="245">
        <v>124.87126433920378746058514099</v>
      </c>
      <c r="K13" s="244">
        <v>63.991358229861589231024904440</v>
      </c>
      <c r="L13" s="245">
        <v>72.785375508160665959593990580</v>
      </c>
      <c r="M13" s="540"/>
      <c r="N13" s="250">
        <v>0</v>
      </c>
      <c r="O13" s="250"/>
      <c r="P13" s="250">
        <v>-17.813217475008292628991030950</v>
      </c>
      <c r="Q13" s="250"/>
      <c r="R13" s="250">
        <v>-13.573064440850528052447059080</v>
      </c>
      <c r="S13" s="250"/>
      <c r="T13" s="245">
        <v>-17.813217475008292628991030950</v>
      </c>
    </row>
    <row r="14" ht="9.95" customHeight="1">
      <c r="B14" s="4"/>
      <c r="C14" s="4"/>
      <c r="D14" s="4"/>
      <c r="E14" s="535"/>
      <c r="F14" s="535"/>
      <c r="G14" s="535"/>
      <c r="H14" s="535"/>
      <c r="I14" s="535"/>
      <c r="J14" s="535"/>
      <c r="K14" s="535"/>
      <c r="L14" s="535"/>
      <c r="M14" s="156"/>
      <c r="N14" s="156"/>
      <c r="O14" s="156"/>
      <c r="P14" s="156"/>
      <c r="Q14" s="156"/>
      <c r="R14" s="156"/>
      <c r="S14" s="156"/>
      <c r="T14" s="156"/>
    </row>
    <row r="15" ht="21" customHeight="1">
      <c r="B15" s="4"/>
      <c r="C15" s="4"/>
      <c r="D15" s="4"/>
      <c r="E15" s="719" t="s">
        <v>90</v>
      </c>
      <c r="F15" s="719"/>
      <c r="G15" s="719"/>
      <c r="H15" s="719"/>
      <c r="I15" s="719"/>
      <c r="J15" s="719"/>
      <c r="K15" s="719"/>
      <c r="L15" s="952"/>
      <c r="M15" s="537"/>
      <c r="N15" s="719" t="s">
        <v>29</v>
      </c>
      <c r="O15" s="719"/>
      <c r="P15" s="719"/>
      <c r="Q15" s="719"/>
      <c r="R15" s="719"/>
      <c r="S15" s="719"/>
      <c r="T15" s="952"/>
    </row>
    <row r="16" ht="22.5" customHeight="1">
      <c r="B16" s="4"/>
      <c r="C16" s="4"/>
      <c r="D16" s="4"/>
      <c r="E16" s="710" t="s">
        <v>42</v>
      </c>
      <c r="F16" s="708" t="s">
        <v>24</v>
      </c>
      <c r="G16" s="710" t="s">
        <v>37</v>
      </c>
      <c r="H16" s="708" t="s">
        <v>24</v>
      </c>
      <c r="I16" s="710" t="s">
        <v>44</v>
      </c>
      <c r="J16" s="708" t="s">
        <v>24</v>
      </c>
      <c r="K16" s="710" t="s">
        <v>45</v>
      </c>
      <c r="L16" s="708" t="s">
        <v>24</v>
      </c>
      <c r="M16" s="538"/>
      <c r="N16" s="736" t="s">
        <v>63</v>
      </c>
      <c r="O16" s="738" t="s">
        <v>64</v>
      </c>
      <c r="P16" s="736"/>
      <c r="Q16" s="738" t="s">
        <v>65</v>
      </c>
      <c r="R16" s="736"/>
      <c r="S16" s="738" t="s">
        <v>66</v>
      </c>
      <c r="T16" s="736"/>
    </row>
    <row r="17" ht="18.75" customHeight="1">
      <c r="B17" s="4"/>
      <c r="C17" s="4"/>
      <c r="D17" s="4"/>
      <c r="E17" s="950"/>
      <c r="F17" s="949"/>
      <c r="G17" s="950"/>
      <c r="H17" s="949"/>
      <c r="I17" s="950"/>
      <c r="J17" s="949"/>
      <c r="K17" s="950"/>
      <c r="L17" s="949"/>
      <c r="M17" s="539"/>
      <c r="N17" s="943"/>
      <c r="O17" s="837"/>
      <c r="P17" s="943"/>
      <c r="Q17" s="837"/>
      <c r="R17" s="943"/>
      <c r="S17" s="837"/>
      <c r="T17" s="943"/>
    </row>
    <row r="18" ht="20.1" customHeight="1">
      <c r="B18" s="751" t="s">
        <v>213</v>
      </c>
      <c r="C18" s="348"/>
      <c r="D18" s="345"/>
      <c r="E18" s="253">
        <v>109.39089924160346695557963164</v>
      </c>
      <c r="F18" s="239">
        <v>26.859775226822761928514719580</v>
      </c>
      <c r="G18" s="253">
        <v>103.37220341620948601221742345</v>
      </c>
      <c r="H18" s="239">
        <v>-0.2579591945092748224025091700</v>
      </c>
      <c r="I18" s="253">
        <v>115.07044238831863524649414486</v>
      </c>
      <c r="J18" s="239">
        <v>28.802959490662367245508729930</v>
      </c>
      <c r="K18" s="253">
        <v>103.37220341620948601221742345</v>
      </c>
      <c r="L18" s="239">
        <v>-0.2579591945092748224025091700</v>
      </c>
      <c r="M18" s="540"/>
      <c r="N18" s="238">
        <v>83.46253229974160206718346253</v>
      </c>
      <c r="O18" s="246"/>
      <c r="P18" s="246">
        <v>79.96008822602667786997164163</v>
      </c>
      <c r="Q18" s="246"/>
      <c r="R18" s="246">
        <v>82.73561851925236113863020937</v>
      </c>
      <c r="S18" s="246"/>
      <c r="T18" s="239">
        <v>79.96008822602667786997164163</v>
      </c>
    </row>
    <row r="19" ht="20.1" customHeight="1">
      <c r="B19" s="715" t="s">
        <v>214</v>
      </c>
      <c r="C19" s="946"/>
      <c r="D19" s="345"/>
      <c r="E19" s="254">
        <v>118.84807135374946084170312404</v>
      </c>
      <c r="F19" s="241">
        <v>24.741658071407657835380610030</v>
      </c>
      <c r="G19" s="254">
        <v>114.4473449683431156601131657</v>
      </c>
      <c r="H19" s="241">
        <v>7.8854366551023107374930394100</v>
      </c>
      <c r="I19" s="254">
        <v>120.78157567346534162722113454</v>
      </c>
      <c r="J19" s="241">
        <v>25.466580309081229423439560060</v>
      </c>
      <c r="K19" s="254">
        <v>114.4473449683431156601131657</v>
      </c>
      <c r="L19" s="241">
        <v>7.8854366551023107374930394100</v>
      </c>
      <c r="M19" s="540"/>
      <c r="N19" s="240">
        <v>67.462929904757973811022484550</v>
      </c>
      <c r="O19" s="121"/>
      <c r="P19" s="121">
        <v>44.461517802177533977959324330</v>
      </c>
      <c r="Q19" s="121"/>
      <c r="R19" s="121">
        <v>68.743110349822771851586689570</v>
      </c>
      <c r="S19" s="121"/>
      <c r="T19" s="241">
        <v>44.461517802177533977959324330</v>
      </c>
    </row>
    <row r="20" ht="20.1" customHeight="1">
      <c r="B20" s="532" t="s">
        <v>215</v>
      </c>
      <c r="C20" s="345"/>
      <c r="D20" s="345"/>
      <c r="E20" s="255">
        <v>145.63160274850201615435828508</v>
      </c>
      <c r="F20" s="243">
        <v>33.992789094052893907788345730</v>
      </c>
      <c r="G20" s="255">
        <v>134.32970554018516164983527065</v>
      </c>
      <c r="H20" s="243">
        <v>-0.3445656824560151823720217600</v>
      </c>
      <c r="I20" s="255">
        <v>147.62361463587008898454817052</v>
      </c>
      <c r="J20" s="243">
        <v>33.520830469739403434234109500</v>
      </c>
      <c r="K20" s="255">
        <v>134.32970554018516164983527065</v>
      </c>
      <c r="L20" s="243">
        <v>-0.3445656824560151823720217600</v>
      </c>
      <c r="M20" s="540"/>
      <c r="N20" s="242">
        <v>124.01789734353894642053129221</v>
      </c>
      <c r="O20" s="156"/>
      <c r="P20" s="156">
        <v>60.379118682335233107816774980</v>
      </c>
      <c r="Q20" s="156"/>
      <c r="R20" s="156">
        <v>127.38495252008765522279035793</v>
      </c>
      <c r="S20" s="156"/>
      <c r="T20" s="243">
        <v>60.379118682335233107816774980</v>
      </c>
    </row>
    <row r="21" ht="20.1" customHeight="1">
      <c r="B21" s="715" t="s">
        <v>216</v>
      </c>
      <c r="C21" s="946"/>
      <c r="D21" s="345"/>
      <c r="E21" s="254">
        <v>120.91076801037041336545065831</v>
      </c>
      <c r="F21" s="241">
        <v>34.562881069108176815551266740</v>
      </c>
      <c r="G21" s="254">
        <v>110.60564865048918348353120105</v>
      </c>
      <c r="H21" s="241">
        <v>11.882243709167842376581457170</v>
      </c>
      <c r="I21" s="254">
        <v>122.00570793085102973508278262</v>
      </c>
      <c r="J21" s="241">
        <v>34.794058358248972526588976800</v>
      </c>
      <c r="K21" s="254">
        <v>110.60564865048918348353120105</v>
      </c>
      <c r="L21" s="241">
        <v>11.882243709167842376581457170</v>
      </c>
      <c r="M21" s="540"/>
      <c r="N21" s="240">
        <v>66.813516653756777691711851280</v>
      </c>
      <c r="O21" s="121"/>
      <c r="P21" s="121">
        <v>44.076582690401980631931475890</v>
      </c>
      <c r="Q21" s="121"/>
      <c r="R21" s="121">
        <v>64.820664518514605673234377480</v>
      </c>
      <c r="S21" s="121"/>
      <c r="T21" s="241">
        <v>44.076582690401980631931475890</v>
      </c>
    </row>
    <row r="22" ht="20.1" customHeight="1">
      <c r="B22" s="532" t="s">
        <v>217</v>
      </c>
      <c r="C22" s="345"/>
      <c r="D22" s="345"/>
      <c r="E22" s="255">
        <v>136.59242649271479464554393935</v>
      </c>
      <c r="F22" s="243">
        <v>37.099410726821533405733778660</v>
      </c>
      <c r="G22" s="255">
        <v>123.68686039057670734220105772</v>
      </c>
      <c r="H22" s="243">
        <v>9.064772865047919255488135790</v>
      </c>
      <c r="I22" s="255">
        <v>137.52249680470762263759220933</v>
      </c>
      <c r="J22" s="243">
        <v>35.926034476374904803589524010</v>
      </c>
      <c r="K22" s="255">
        <v>123.68686039057670734220105772</v>
      </c>
      <c r="L22" s="243">
        <v>9.064772865047919255488135790</v>
      </c>
      <c r="M22" s="540"/>
      <c r="N22" s="242">
        <v>96.03242564366044413997830679</v>
      </c>
      <c r="O22" s="156"/>
      <c r="P22" s="156">
        <v>54.903574631949298180544698780</v>
      </c>
      <c r="Q22" s="156"/>
      <c r="R22" s="156">
        <v>91.87118378220249839726632765</v>
      </c>
      <c r="S22" s="156"/>
      <c r="T22" s="243">
        <v>54.903574631949298180544698780</v>
      </c>
    </row>
    <row r="23" ht="20.1" customHeight="1">
      <c r="B23" s="742" t="s">
        <v>74</v>
      </c>
      <c r="C23" s="349"/>
      <c r="D23" s="345"/>
      <c r="E23" s="256">
        <v>129.73000024356382590057724627</v>
      </c>
      <c r="F23" s="245">
        <v>41.140401522989558179652575680</v>
      </c>
      <c r="G23" s="256">
        <v>114.84749576435728295577370661</v>
      </c>
      <c r="H23" s="245">
        <v>12.591587073798072912123304990</v>
      </c>
      <c r="I23" s="256">
        <v>127.48121101832232332045369563</v>
      </c>
      <c r="J23" s="245">
        <v>40.560336481149786255060326040</v>
      </c>
      <c r="K23" s="256">
        <v>114.84749576435728295577370661</v>
      </c>
      <c r="L23" s="245">
        <v>12.591587073798072912123304990</v>
      </c>
      <c r="M23" s="540"/>
      <c r="N23" s="244">
        <v>110.36532253932469129476866324</v>
      </c>
      <c r="O23" s="250"/>
      <c r="P23" s="250">
        <v>42.006740803882291709661565980</v>
      </c>
      <c r="Q23" s="250"/>
      <c r="R23" s="250">
        <v>94.34934272148832402054197217</v>
      </c>
      <c r="S23" s="250"/>
      <c r="T23" s="245">
        <v>42.006740803882291709661565980</v>
      </c>
    </row>
    <row r="24" ht="9.95" customHeight="1">
      <c r="B24" s="4"/>
      <c r="C24" s="4"/>
      <c r="D24" s="4"/>
      <c r="E24" s="535"/>
      <c r="F24" s="535"/>
      <c r="G24" s="535"/>
      <c r="H24" s="535"/>
      <c r="I24" s="535"/>
      <c r="J24" s="535"/>
      <c r="K24" s="535"/>
      <c r="L24" s="535"/>
      <c r="M24" s="156"/>
      <c r="N24" s="156"/>
      <c r="O24" s="156"/>
      <c r="P24" s="156"/>
      <c r="Q24" s="156"/>
      <c r="R24" s="156"/>
      <c r="S24" s="156"/>
      <c r="T24" s="156"/>
    </row>
    <row r="25" s="122" customFormat="1" ht="21" customHeight="1">
      <c r="B25" s="163"/>
      <c r="C25" s="163"/>
      <c r="D25" s="163"/>
      <c r="E25" s="719" t="s">
        <v>10</v>
      </c>
      <c r="F25" s="719"/>
      <c r="G25" s="719"/>
      <c r="H25" s="719"/>
      <c r="I25" s="719"/>
      <c r="J25" s="719"/>
      <c r="K25" s="719"/>
      <c r="L25" s="952"/>
      <c r="M25" s="537"/>
      <c r="N25" s="719" t="s">
        <v>38</v>
      </c>
      <c r="O25" s="719"/>
      <c r="P25" s="719"/>
      <c r="Q25" s="719"/>
      <c r="R25" s="719"/>
      <c r="S25" s="719"/>
      <c r="T25" s="952"/>
      <c r="V25" s="236"/>
      <c r="W25" s="236"/>
      <c r="X25" s="236"/>
      <c r="Y25" s="236"/>
      <c r="Z25" s="236"/>
      <c r="AA25" s="236"/>
      <c r="AB25" s="236"/>
      <c r="AC25" s="236"/>
      <c r="AD25" s="236"/>
      <c r="AE25" s="236"/>
      <c r="AF25" s="236"/>
      <c r="AG25" s="236"/>
      <c r="AH25" s="236"/>
      <c r="AI25" s="236"/>
    </row>
    <row r="26" s="122" customFormat="1" ht="19.5" customHeight="1">
      <c r="B26" s="163"/>
      <c r="C26" s="163"/>
      <c r="D26" s="163"/>
      <c r="E26" s="710" t="s">
        <v>42</v>
      </c>
      <c r="F26" s="708" t="s">
        <v>24</v>
      </c>
      <c r="G26" s="710" t="s">
        <v>37</v>
      </c>
      <c r="H26" s="708" t="s">
        <v>24</v>
      </c>
      <c r="I26" s="710" t="s">
        <v>44</v>
      </c>
      <c r="J26" s="708" t="s">
        <v>24</v>
      </c>
      <c r="K26" s="710" t="s">
        <v>45</v>
      </c>
      <c r="L26" s="708" t="s">
        <v>24</v>
      </c>
      <c r="M26" s="538"/>
      <c r="N26" s="736" t="s">
        <v>63</v>
      </c>
      <c r="O26" s="738" t="s">
        <v>64</v>
      </c>
      <c r="P26" s="736"/>
      <c r="Q26" s="738" t="s">
        <v>65</v>
      </c>
      <c r="R26" s="736"/>
      <c r="S26" s="738" t="s">
        <v>66</v>
      </c>
      <c r="T26" s="736"/>
      <c r="V26" s="236"/>
      <c r="W26" s="236"/>
      <c r="X26" s="236"/>
      <c r="Y26" s="236"/>
      <c r="Z26" s="236"/>
      <c r="AA26" s="236"/>
      <c r="AB26" s="236"/>
      <c r="AC26" s="236"/>
      <c r="AD26" s="236"/>
      <c r="AE26" s="236"/>
      <c r="AF26" s="236"/>
      <c r="AG26" s="236"/>
      <c r="AH26" s="236"/>
      <c r="AI26" s="236"/>
    </row>
    <row r="27" s="122" customFormat="1" ht="25.5" customHeight="1">
      <c r="B27" s="163"/>
      <c r="C27" s="163"/>
      <c r="D27" s="163"/>
      <c r="E27" s="950"/>
      <c r="F27" s="949"/>
      <c r="G27" s="950"/>
      <c r="H27" s="949"/>
      <c r="I27" s="950"/>
      <c r="J27" s="949"/>
      <c r="K27" s="950"/>
      <c r="L27" s="949"/>
      <c r="M27" s="539"/>
      <c r="N27" s="943"/>
      <c r="O27" s="837"/>
      <c r="P27" s="943"/>
      <c r="Q27" s="837"/>
      <c r="R27" s="943"/>
      <c r="S27" s="837"/>
      <c r="T27" s="943"/>
      <c r="V27" s="236"/>
      <c r="W27" s="236"/>
      <c r="X27" s="236"/>
      <c r="Y27" s="236"/>
      <c r="Z27" s="236"/>
      <c r="AA27" s="236"/>
      <c r="AB27" s="236"/>
      <c r="AC27" s="236"/>
      <c r="AD27" s="236"/>
      <c r="AE27" s="236"/>
      <c r="AF27" s="236"/>
      <c r="AG27" s="236"/>
      <c r="AH27" s="236"/>
      <c r="AI27" s="236"/>
    </row>
    <row r="28" ht="20.1" customHeight="1">
      <c r="B28" s="751" t="s">
        <v>213</v>
      </c>
      <c r="C28" s="348"/>
      <c r="D28" s="345"/>
      <c r="E28" s="253">
        <v>82.24812642554578038449006191</v>
      </c>
      <c r="F28" s="239">
        <v>132.74015610088930483009160439</v>
      </c>
      <c r="G28" s="253">
        <v>73.523426041234260412342604123</v>
      </c>
      <c r="H28" s="239">
        <v>79.98763412414310663828096773</v>
      </c>
      <c r="I28" s="253">
        <v>87.38935551163812033377250769</v>
      </c>
      <c r="J28" s="239">
        <v>135.36888469636393745120768377</v>
      </c>
      <c r="K28" s="253">
        <v>73.523426041234260412342604123</v>
      </c>
      <c r="L28" s="239">
        <v>79.98763412414310663828096773</v>
      </c>
      <c r="M28" s="540"/>
      <c r="N28" s="238">
        <v>132.74015610088930483009160439</v>
      </c>
      <c r="O28" s="246"/>
      <c r="P28" s="246">
        <v>79.49586463200063913380479023</v>
      </c>
      <c r="Q28" s="246"/>
      <c r="R28" s="246">
        <v>135.36888469636393745120768375</v>
      </c>
      <c r="S28" s="246"/>
      <c r="T28" s="239">
        <v>79.49586463200063913380479023</v>
      </c>
    </row>
    <row r="29" ht="20.1" customHeight="1">
      <c r="B29" s="715" t="s">
        <v>214</v>
      </c>
      <c r="C29" s="946"/>
      <c r="D29" s="345"/>
      <c r="E29" s="254">
        <v>69.059195580292486962686340046</v>
      </c>
      <c r="F29" s="241">
        <v>105.37173358302918882276228078</v>
      </c>
      <c r="G29" s="254">
        <v>63.061546785331790982927489269</v>
      </c>
      <c r="H29" s="241">
        <v>54.882507446657411764502989400</v>
      </c>
      <c r="I29" s="254">
        <v>73.785963875340493022996677733</v>
      </c>
      <c r="J29" s="241">
        <v>112.00699768412798420629589832</v>
      </c>
      <c r="K29" s="254">
        <v>63.061546785331790982927489269</v>
      </c>
      <c r="L29" s="241">
        <v>54.882507446657411764502989400</v>
      </c>
      <c r="M29" s="540"/>
      <c r="N29" s="240">
        <v>108.89603541815427340656808001</v>
      </c>
      <c r="O29" s="121"/>
      <c r="P29" s="121">
        <v>55.852939279467591274689454760</v>
      </c>
      <c r="Q29" s="121"/>
      <c r="R29" s="121">
        <v>111.71621006310194793997200180</v>
      </c>
      <c r="S29" s="121"/>
      <c r="T29" s="241">
        <v>55.852939279467591274689454760</v>
      </c>
    </row>
    <row r="30" ht="20.1" customHeight="1">
      <c r="B30" s="532" t="s">
        <v>215</v>
      </c>
      <c r="C30" s="345"/>
      <c r="D30" s="345"/>
      <c r="E30" s="255">
        <v>80.63330273059856167146573189</v>
      </c>
      <c r="F30" s="243">
        <v>200.16782872046006093306243916</v>
      </c>
      <c r="G30" s="255">
        <v>65.874826359133060142364536153</v>
      </c>
      <c r="H30" s="243">
        <v>53.974794802762676918552266960</v>
      </c>
      <c r="I30" s="255">
        <v>86.15736730599771265725481373</v>
      </c>
      <c r="J30" s="243">
        <v>203.38570319688084666093625819</v>
      </c>
      <c r="K30" s="255">
        <v>65.874826359133060142364536153</v>
      </c>
      <c r="L30" s="243">
        <v>53.974794802762676918552266960</v>
      </c>
      <c r="M30" s="540"/>
      <c r="N30" s="242">
        <v>200.16782872046006093306243917</v>
      </c>
      <c r="O30" s="156"/>
      <c r="P30" s="156">
        <v>59.826507277530502167786644090</v>
      </c>
      <c r="Q30" s="156"/>
      <c r="R30" s="156">
        <v>203.60627696804367344808426549</v>
      </c>
      <c r="S30" s="156"/>
      <c r="T30" s="243">
        <v>59.826507277530502167786644090</v>
      </c>
    </row>
    <row r="31" ht="20.1" customHeight="1">
      <c r="B31" s="715" t="s">
        <v>216</v>
      </c>
      <c r="C31" s="946"/>
      <c r="D31" s="345"/>
      <c r="E31" s="254">
        <v>81.13962697758359895870526295</v>
      </c>
      <c r="F31" s="241">
        <v>125.21444325551209390322551098</v>
      </c>
      <c r="G31" s="254">
        <v>67.098556513179656285382447855</v>
      </c>
      <c r="H31" s="241">
        <v>64.420647419416643715387730220</v>
      </c>
      <c r="I31" s="254">
        <v>83.2738303569084847795462301</v>
      </c>
      <c r="J31" s="241">
        <v>128.75748862933347874744043111</v>
      </c>
      <c r="K31" s="254">
        <v>67.098556513179656285382447855</v>
      </c>
      <c r="L31" s="241">
        <v>64.420647419416643715387730220</v>
      </c>
      <c r="M31" s="540"/>
      <c r="N31" s="240">
        <v>124.46907402199169483605005799</v>
      </c>
      <c r="O31" s="121"/>
      <c r="P31" s="121">
        <v>61.196113373516274482865471170</v>
      </c>
      <c r="Q31" s="121"/>
      <c r="R31" s="121">
        <v>122.16846271754033545872561261</v>
      </c>
      <c r="S31" s="121"/>
      <c r="T31" s="241">
        <v>61.196113373516274482865471170</v>
      </c>
    </row>
    <row r="32" ht="20.1" customHeight="1">
      <c r="B32" s="532" t="s">
        <v>217</v>
      </c>
      <c r="C32" s="345"/>
      <c r="D32" s="345"/>
      <c r="E32" s="255">
        <v>99.25962345604988607746732222</v>
      </c>
      <c r="F32" s="243">
        <v>159.70858264325859234107461386</v>
      </c>
      <c r="G32" s="255">
        <v>78.749368203365330596205879763</v>
      </c>
      <c r="H32" s="243">
        <v>64.852466010177862864040016450</v>
      </c>
      <c r="I32" s="255">
        <v>100.76514798581465881972637123</v>
      </c>
      <c r="J32" s="243">
        <v>152.02011309342957806116343753</v>
      </c>
      <c r="K32" s="255">
        <v>78.749368203365330596205879763</v>
      </c>
      <c r="L32" s="243">
        <v>64.852466010177862864040016450</v>
      </c>
      <c r="M32" s="540"/>
      <c r="N32" s="242">
        <v>168.75930039095305335499755810</v>
      </c>
      <c r="O32" s="156"/>
      <c r="P32" s="156">
        <v>68.945231832175490422260792230</v>
      </c>
      <c r="Q32" s="156"/>
      <c r="R32" s="156">
        <v>160.80289141802522300830513688</v>
      </c>
      <c r="S32" s="156"/>
      <c r="T32" s="243">
        <v>68.945231832175490422260792230</v>
      </c>
    </row>
    <row r="33" ht="20.1" customHeight="1">
      <c r="B33" s="742" t="s">
        <v>74</v>
      </c>
      <c r="C33" s="349"/>
      <c r="D33" s="345"/>
      <c r="E33" s="256">
        <v>99.25876558394364622351428412</v>
      </c>
      <c r="F33" s="245">
        <v>196.91046089713492289706388279</v>
      </c>
      <c r="G33" s="256">
        <v>73.492472432594984291287797852</v>
      </c>
      <c r="H33" s="245">
        <v>94.54179651605968571267410452</v>
      </c>
      <c r="I33" s="256">
        <v>96.33616117850953206239168111</v>
      </c>
      <c r="J33" s="245">
        <v>216.07980580460063109645505923</v>
      </c>
      <c r="K33" s="256">
        <v>73.492472432594984291287797852</v>
      </c>
      <c r="L33" s="245">
        <v>94.54179651605968571267410452</v>
      </c>
      <c r="M33" s="540"/>
      <c r="N33" s="244">
        <v>196.91046089713492289706388280</v>
      </c>
      <c r="O33" s="250"/>
      <c r="P33" s="250">
        <v>59.887643222865867966456399430</v>
      </c>
      <c r="Q33" s="250"/>
      <c r="R33" s="250">
        <v>173.17809007822697953659821934</v>
      </c>
      <c r="S33" s="250"/>
      <c r="T33" s="245">
        <v>59.887643222865867966456399430</v>
      </c>
    </row>
    <row r="34" ht="9.95" customHeight="1">
      <c r="B34" s="4"/>
      <c r="C34" s="4"/>
      <c r="D34" s="4"/>
      <c r="E34" s="535"/>
      <c r="F34" s="535"/>
      <c r="G34" s="535"/>
      <c r="H34" s="535"/>
      <c r="I34" s="535"/>
      <c r="J34" s="535"/>
      <c r="K34" s="535"/>
      <c r="L34" s="535"/>
      <c r="M34" s="156"/>
      <c r="N34" s="156"/>
      <c r="O34" s="156"/>
      <c r="P34" s="156"/>
      <c r="Q34" s="156"/>
      <c r="R34" s="156"/>
      <c r="S34" s="156"/>
      <c r="T34" s="156"/>
    </row>
    <row r="35" ht="21" customHeight="1">
      <c r="B35" s="9"/>
      <c r="C35" s="155"/>
      <c r="D35" s="252"/>
      <c r="E35" s="719" t="s">
        <v>30</v>
      </c>
      <c r="F35" s="719"/>
      <c r="G35" s="719"/>
      <c r="H35" s="719"/>
      <c r="I35" s="719"/>
      <c r="J35" s="719"/>
      <c r="K35" s="719"/>
      <c r="L35" s="952"/>
      <c r="M35" s="113"/>
      <c r="N35" s="927" t="s">
        <v>56</v>
      </c>
      <c r="O35" s="927"/>
      <c r="P35" s="927"/>
      <c r="Q35" s="927"/>
      <c r="R35" s="927"/>
      <c r="S35" s="927"/>
      <c r="T35" s="927"/>
      <c r="U35" s="123"/>
    </row>
    <row r="36" ht="24.95" customHeight="1">
      <c r="B36" s="9"/>
      <c r="C36" s="155"/>
      <c r="D36" s="252"/>
      <c r="E36" s="713" t="s">
        <v>31</v>
      </c>
      <c r="F36" s="717"/>
      <c r="G36" s="714"/>
      <c r="H36" s="713" t="s">
        <v>32</v>
      </c>
      <c r="I36" s="717"/>
      <c r="J36" s="714"/>
      <c r="K36" s="713" t="s">
        <v>36</v>
      </c>
      <c r="L36" s="714"/>
      <c r="M36" s="113"/>
      <c r="N36" s="928"/>
      <c r="O36" s="928"/>
      <c r="P36" s="928"/>
      <c r="Q36" s="928"/>
      <c r="R36" s="928"/>
      <c r="S36" s="928"/>
      <c r="T36" s="928"/>
      <c r="U36" s="123"/>
    </row>
    <row r="37" ht="24.95" customHeight="1">
      <c r="B37" s="9"/>
      <c r="C37" s="155"/>
      <c r="D37" s="252"/>
      <c r="E37" s="713" t="s">
        <v>33</v>
      </c>
      <c r="F37" s="714"/>
      <c r="G37" s="257" t="s">
        <v>34</v>
      </c>
      <c r="H37" s="713" t="s">
        <v>33</v>
      </c>
      <c r="I37" s="714"/>
      <c r="J37" s="257" t="s">
        <v>34</v>
      </c>
      <c r="K37" s="713" t="s">
        <v>34</v>
      </c>
      <c r="L37" s="714"/>
      <c r="M37" s="113"/>
      <c r="N37" s="928"/>
      <c r="O37" s="928"/>
      <c r="P37" s="928"/>
      <c r="Q37" s="928"/>
      <c r="R37" s="928"/>
      <c r="S37" s="928"/>
      <c r="T37" s="928"/>
      <c r="U37" s="123"/>
    </row>
    <row r="38" ht="18.95" customHeight="1">
      <c r="B38" s="740" t="s">
        <v>214</v>
      </c>
      <c r="C38" s="948"/>
      <c r="D38" s="4"/>
      <c r="E38" s="732">
        <v>143</v>
      </c>
      <c r="F38" s="732"/>
      <c r="G38" s="258">
        <v>18019</v>
      </c>
      <c r="H38" s="725">
        <v>99</v>
      </c>
      <c r="I38" s="725"/>
      <c r="J38" s="258">
        <v>15261</v>
      </c>
      <c r="K38" s="728">
        <v>84.69393418058715799988900605</v>
      </c>
      <c r="L38" s="729"/>
      <c r="N38" s="929"/>
      <c r="O38" s="928"/>
      <c r="P38" s="928"/>
      <c r="Q38" s="929"/>
      <c r="R38" s="929"/>
      <c r="S38" s="928"/>
      <c r="T38" s="928"/>
      <c r="U38" s="123"/>
    </row>
    <row r="39" ht="18.95" customHeight="1">
      <c r="B39" s="532" t="s">
        <v>215</v>
      </c>
      <c r="C39" s="345"/>
      <c r="D39" s="4"/>
      <c r="E39" s="718">
        <v>18</v>
      </c>
      <c r="F39" s="718"/>
      <c r="G39" s="4">
        <v>4638</v>
      </c>
      <c r="H39" s="703">
        <v>15</v>
      </c>
      <c r="I39" s="703"/>
      <c r="J39" s="4">
        <v>4239</v>
      </c>
      <c r="K39" s="706">
        <v>91.39715394566623544631306598</v>
      </c>
      <c r="L39" s="707"/>
      <c r="N39" s="931"/>
      <c r="O39" s="932"/>
      <c r="P39" s="932"/>
      <c r="Q39" s="932"/>
      <c r="R39" s="932"/>
      <c r="S39" s="932"/>
      <c r="T39" s="932"/>
      <c r="U39" s="123"/>
    </row>
    <row r="40" ht="18.95" customHeight="1">
      <c r="B40" s="715" t="s">
        <v>216</v>
      </c>
      <c r="C40" s="946"/>
      <c r="D40" s="4"/>
      <c r="E40" s="733">
        <v>72</v>
      </c>
      <c r="F40" s="733"/>
      <c r="G40" s="120">
        <v>9938</v>
      </c>
      <c r="H40" s="702">
        <v>52</v>
      </c>
      <c r="I40" s="702"/>
      <c r="J40" s="120">
        <v>8669</v>
      </c>
      <c r="K40" s="726">
        <v>87.23083115314952706782048702</v>
      </c>
      <c r="L40" s="727"/>
      <c r="N40" s="926"/>
      <c r="O40" s="926"/>
      <c r="P40" s="926"/>
      <c r="Q40" s="926"/>
      <c r="R40" s="926"/>
      <c r="S40" s="926"/>
      <c r="T40" s="926"/>
      <c r="U40" s="123"/>
    </row>
    <row r="41" ht="18.95" customHeight="1">
      <c r="B41" s="532" t="s">
        <v>217</v>
      </c>
      <c r="C41" s="345"/>
      <c r="D41" s="4"/>
      <c r="E41" s="718">
        <v>20</v>
      </c>
      <c r="F41" s="718"/>
      <c r="G41" s="4">
        <v>4573</v>
      </c>
      <c r="H41" s="703">
        <v>20</v>
      </c>
      <c r="I41" s="703"/>
      <c r="J41" s="4">
        <v>4573</v>
      </c>
      <c r="K41" s="706">
        <v>100</v>
      </c>
      <c r="L41" s="707"/>
      <c r="N41" s="926"/>
      <c r="O41" s="926"/>
      <c r="P41" s="926"/>
      <c r="Q41" s="926"/>
      <c r="R41" s="926"/>
      <c r="S41" s="926"/>
      <c r="T41" s="926"/>
      <c r="U41" s="123"/>
    </row>
    <row r="42" ht="18.95" customHeight="1">
      <c r="B42" s="742" t="s">
        <v>74</v>
      </c>
      <c r="C42" s="349"/>
      <c r="D42" s="4"/>
      <c r="E42" s="731">
        <v>4</v>
      </c>
      <c r="F42" s="731"/>
      <c r="G42" s="260">
        <v>1731</v>
      </c>
      <c r="H42" s="730">
        <v>4</v>
      </c>
      <c r="I42" s="730"/>
      <c r="J42" s="260">
        <v>1731</v>
      </c>
      <c r="K42" s="704">
        <v>100</v>
      </c>
      <c r="L42" s="705"/>
      <c r="N42" s="926"/>
      <c r="O42" s="926"/>
      <c r="P42" s="926"/>
      <c r="Q42" s="926"/>
      <c r="R42" s="926"/>
      <c r="S42" s="926"/>
      <c r="T42" s="926"/>
      <c r="U42" s="123"/>
    </row>
    <row r="43" ht="15" customHeight="1">
      <c r="B43" s="2"/>
      <c r="C43" s="44"/>
      <c r="D43" s="44"/>
      <c r="E43" s="16"/>
      <c r="F43" s="19"/>
      <c r="G43" s="123"/>
      <c r="H43" s="113"/>
      <c r="I43" s="113"/>
      <c r="J43" s="113"/>
      <c r="K43" s="123"/>
      <c r="L43" s="123"/>
      <c r="M43" s="113"/>
      <c r="N43" s="123"/>
      <c r="O43" s="123"/>
      <c r="P43" s="113"/>
      <c r="Q43" s="113"/>
      <c r="R43" s="123"/>
      <c r="S43" s="123"/>
      <c r="T43" s="123"/>
      <c r="U43" s="123"/>
    </row>
    <row r="44" ht="39.95" customHeight="1">
      <c r="B44" s="938" t="s">
        <v>126</v>
      </c>
      <c r="C44" s="938"/>
      <c r="D44" s="938"/>
      <c r="E44" s="938"/>
      <c r="F44" s="938"/>
      <c r="G44" s="938"/>
      <c r="H44" s="938"/>
      <c r="I44" s="938"/>
      <c r="J44" s="938"/>
      <c r="K44" s="938"/>
      <c r="L44" s="938"/>
      <c r="M44" s="938"/>
      <c r="N44" s="938"/>
      <c r="O44" s="938"/>
      <c r="P44" s="938"/>
      <c r="Q44" s="938"/>
      <c r="R44" s="938"/>
      <c r="S44" s="938"/>
      <c r="T44" s="938"/>
      <c r="U44" s="2"/>
    </row>
    <row r="45" ht="12" customHeight="1">
      <c r="B45" s="2"/>
      <c r="C45" s="2"/>
      <c r="D45" s="2"/>
      <c r="E45" s="2"/>
      <c r="F45" s="2"/>
      <c r="G45" s="2"/>
      <c r="H45" s="2"/>
      <c r="I45" s="2"/>
      <c r="J45" s="2"/>
      <c r="K45" s="2"/>
      <c r="L45" s="2"/>
      <c r="M45" s="2"/>
      <c r="N45" s="2"/>
      <c r="O45" s="2"/>
      <c r="R45" s="2"/>
      <c r="S45" s="2"/>
      <c r="T45" s="2"/>
      <c r="U45" s="2"/>
    </row>
    <row r="46" s="236" customFormat="1" ht="18" customHeight="1">
      <c r="A46" s="236"/>
    </row>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sheetData>
  <mergeCells count="106">
    <mergeCell ref="B4:T4"/>
    <mergeCell ref="B3:T3"/>
    <mergeCell ref="B2:T2"/>
    <mergeCell ref="B12:C12"/>
    <mergeCell ref="B11:C11"/>
    <mergeCell ref="B10:C10"/>
    <mergeCell ref="B9:C9"/>
    <mergeCell ref="O6:P7"/>
    <mergeCell ref="S6:T7"/>
    <mergeCell ref="Q6:R7"/>
    <mergeCell ref="N5:T5"/>
    <mergeCell ref="B5:C5"/>
    <mergeCell ref="B8:C8"/>
    <mergeCell ref="E5:L5"/>
    <mergeCell ref="B6:C6"/>
    <mergeCell ref="H6:H7"/>
    <mergeCell ref="B42:C42"/>
    <mergeCell ref="B41:C41"/>
    <mergeCell ref="B40:C40"/>
    <mergeCell ref="B39:C39"/>
    <mergeCell ref="B21:C21"/>
    <mergeCell ref="B20:C20"/>
    <mergeCell ref="B19:C19"/>
    <mergeCell ref="B13:C13"/>
    <mergeCell ref="B30:C30"/>
    <mergeCell ref="B29:C29"/>
    <mergeCell ref="B23:C23"/>
    <mergeCell ref="B22:C22"/>
    <mergeCell ref="B25:C25"/>
    <mergeCell ref="B28:C28"/>
    <mergeCell ref="B18:C18"/>
    <mergeCell ref="S39:T39"/>
    <mergeCell ref="Q39:R39"/>
    <mergeCell ref="O39:P39"/>
    <mergeCell ref="O38:P38"/>
    <mergeCell ref="Q38:R38"/>
    <mergeCell ref="S38:T38"/>
    <mergeCell ref="B38:C38"/>
    <mergeCell ref="B33:C33"/>
    <mergeCell ref="B32:C32"/>
    <mergeCell ref="K37:L37"/>
    <mergeCell ref="L26:L27"/>
    <mergeCell ref="E36:G36"/>
    <mergeCell ref="E16:E17"/>
    <mergeCell ref="G6:G7"/>
    <mergeCell ref="N15:T15"/>
    <mergeCell ref="N6:N7"/>
    <mergeCell ref="N16:N17"/>
    <mergeCell ref="O16:P17"/>
    <mergeCell ref="Q16:R17"/>
    <mergeCell ref="S16:T17"/>
    <mergeCell ref="N36:T36"/>
    <mergeCell ref="N25:T25"/>
    <mergeCell ref="N35:T35"/>
    <mergeCell ref="N26:N27"/>
    <mergeCell ref="O26:P27"/>
    <mergeCell ref="Q26:R27"/>
    <mergeCell ref="S26:T27"/>
    <mergeCell ref="B44:T44"/>
    <mergeCell ref="J26:J27"/>
    <mergeCell ref="K26:K27"/>
    <mergeCell ref="E25:L25"/>
    <mergeCell ref="E26:E27"/>
    <mergeCell ref="F26:F27"/>
    <mergeCell ref="G26:G27"/>
    <mergeCell ref="H26:H27"/>
    <mergeCell ref="I26:I27"/>
    <mergeCell ref="H38:I38"/>
    <mergeCell ref="K40:L40"/>
    <mergeCell ref="K38:L38"/>
    <mergeCell ref="N40:T42"/>
    <mergeCell ref="N37:P37"/>
    <mergeCell ref="H37:I37"/>
    <mergeCell ref="H42:I42"/>
    <mergeCell ref="H41:I41"/>
    <mergeCell ref="Q37:T37"/>
    <mergeCell ref="K39:L39"/>
    <mergeCell ref="E42:F42"/>
    <mergeCell ref="E38:F38"/>
    <mergeCell ref="E40:F40"/>
    <mergeCell ref="E41:F41"/>
    <mergeCell ref="E37:F37"/>
    <mergeCell ref="H40:I40"/>
    <mergeCell ref="H39:I39"/>
    <mergeCell ref="K42:L42"/>
    <mergeCell ref="K41:L41"/>
    <mergeCell ref="F16:F17"/>
    <mergeCell ref="G16:G17"/>
    <mergeCell ref="B7:C7"/>
    <mergeCell ref="K36:L36"/>
    <mergeCell ref="B31:C31"/>
    <mergeCell ref="H36:J36"/>
    <mergeCell ref="E39:F39"/>
    <mergeCell ref="L6:L7"/>
    <mergeCell ref="E6:E7"/>
    <mergeCell ref="F6:F7"/>
    <mergeCell ref="H16:H17"/>
    <mergeCell ref="E15:L15"/>
    <mergeCell ref="I6:I7"/>
    <mergeCell ref="J6:J7"/>
    <mergeCell ref="K6:K7"/>
    <mergeCell ref="I16:I17"/>
    <mergeCell ref="J16:J17"/>
    <mergeCell ref="K16:K17"/>
    <mergeCell ref="L16:L17"/>
    <mergeCell ref="E35:L35"/>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22" max="1048575" man="1"/>
  </colBreaks>
  <drawing r:id="rId80"/>
</worksheet>
</file>

<file path=xl/worksheets/sheet7.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9">
    <pageSetUpPr fitToPage="1"/>
  </sheetPr>
  <dimension ref="A1:EI109"/>
  <sheetViews>
    <sheetView showGridLines="0" zoomScale="70" workbookViewId="0"/>
  </sheetViews>
  <sheetFormatPr defaultRowHeight="12.75"/>
  <cols>
    <col min="1" max="1" width="1.5703125" style="34" customWidth="1"/>
    <col min="2" max="2" width="15.7109375" style="34" customWidth="1"/>
    <col min="3" max="3" width="18.7109375" customWidth="1"/>
    <col min="4" max="21" width="11.7109375" customWidth="1"/>
    <col min="22" max="22" width="2.7109375" customWidth="1"/>
    <col min="23" max="37" width="9.140625" style="281" customWidth="1"/>
  </cols>
  <sheetData>
    <row r="1" s="2" customFormat="1" ht="23.25">
      <c r="B1" s="657" t="s">
        <v>135</v>
      </c>
      <c r="C1" s="130"/>
      <c r="P1" s="222"/>
      <c r="Q1" s="222"/>
      <c r="R1" s="222"/>
      <c r="S1" s="222"/>
      <c r="T1" s="222"/>
      <c r="U1" s="222"/>
      <c r="W1" s="281"/>
      <c r="X1" s="281"/>
      <c r="Y1" s="281"/>
      <c r="Z1" s="281"/>
      <c r="AA1" s="281"/>
      <c r="AB1" s="281"/>
      <c r="AC1" s="281"/>
      <c r="AD1" s="281"/>
      <c r="AE1" s="281"/>
      <c r="AF1" s="281"/>
      <c r="AG1" s="281"/>
      <c r="AH1" s="281"/>
      <c r="AI1" s="281"/>
      <c r="AJ1" s="281"/>
      <c r="AK1" s="281"/>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row>
    <row r="2" s="2" customFormat="1" ht="15" customHeight="1">
      <c r="B2" s="11" t="s">
        <v>208</v>
      </c>
      <c r="C2" s="130"/>
      <c r="W2" s="281"/>
      <c r="X2" s="281"/>
      <c r="Y2" s="281"/>
      <c r="Z2" s="281"/>
      <c r="AA2" s="281"/>
      <c r="AB2" s="281"/>
      <c r="AC2" s="281"/>
      <c r="AD2" s="281"/>
      <c r="AE2" s="281"/>
      <c r="AF2" s="281"/>
      <c r="AG2" s="281"/>
      <c r="AH2" s="281"/>
      <c r="AI2" s="281"/>
      <c r="AJ2" s="281"/>
      <c r="AK2" s="281"/>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row>
    <row r="3" s="2" customFormat="1" ht="17.1" customHeight="1">
      <c r="B3" s="11" t="s">
        <v>209</v>
      </c>
      <c r="C3" s="130"/>
      <c r="O3" s="961"/>
      <c r="P3" s="961"/>
      <c r="Q3" s="961"/>
      <c r="R3" s="961"/>
      <c r="S3" s="961"/>
      <c r="T3" s="961"/>
      <c r="U3" s="961"/>
      <c r="W3" s="281"/>
      <c r="X3" s="281"/>
      <c r="Y3" s="281"/>
      <c r="Z3" s="281"/>
      <c r="AA3" s="281"/>
      <c r="AB3" s="281"/>
      <c r="AC3" s="281"/>
      <c r="AD3" s="281"/>
      <c r="AE3" s="281"/>
      <c r="AF3" s="281"/>
      <c r="AG3" s="281"/>
      <c r="AH3" s="281"/>
      <c r="AI3" s="281"/>
      <c r="AJ3" s="281"/>
      <c r="AK3" s="281"/>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row>
    <row r="4" s="2" customFormat="1" ht="15.75" customHeight="1">
      <c r="A4" s="9"/>
      <c r="B4" s="11" t="s">
        <v>210</v>
      </c>
      <c r="C4" s="131"/>
      <c r="D4" s="131"/>
      <c r="E4" s="131"/>
      <c r="G4" s="132"/>
      <c r="H4" s="132"/>
      <c r="I4" s="132"/>
      <c r="J4" s="132"/>
      <c r="K4" s="132"/>
      <c r="L4" s="132"/>
      <c r="M4" s="132"/>
      <c r="N4" s="132"/>
      <c r="O4" s="132"/>
      <c r="P4" s="132"/>
      <c r="Q4" s="132"/>
      <c r="R4" s="132"/>
      <c r="S4" s="132"/>
      <c r="T4" s="132"/>
      <c r="U4" s="132"/>
      <c r="V4" s="132"/>
      <c r="W4" s="281"/>
      <c r="X4" s="281"/>
      <c r="Y4" s="281"/>
      <c r="Z4" s="281"/>
      <c r="AA4" s="281"/>
      <c r="AB4" s="281"/>
      <c r="AC4" s="281"/>
      <c r="AD4" s="281"/>
      <c r="AE4" s="281"/>
      <c r="AF4" s="281"/>
      <c r="AG4" s="281"/>
      <c r="AH4" s="281"/>
      <c r="AI4" s="281"/>
      <c r="AJ4" s="281"/>
      <c r="AK4" s="281"/>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row>
    <row r="5" s="2" customFormat="1" ht="20.1" customHeight="1">
      <c r="A5" s="9"/>
      <c r="B5" s="11"/>
      <c r="C5" s="131"/>
      <c r="D5" s="131"/>
      <c r="E5" s="131"/>
      <c r="G5" s="132"/>
      <c r="H5" s="132"/>
      <c r="I5" s="132"/>
      <c r="J5" s="132"/>
      <c r="K5" s="132"/>
      <c r="L5" s="132"/>
      <c r="M5" s="132"/>
      <c r="N5" s="132"/>
      <c r="O5" s="132"/>
      <c r="P5" s="132"/>
      <c r="Q5" s="132"/>
      <c r="R5" s="132"/>
      <c r="S5" s="132"/>
      <c r="T5" s="132"/>
      <c r="U5" s="132"/>
      <c r="V5" s="132"/>
      <c r="W5" s="281"/>
      <c r="X5" s="281"/>
      <c r="Y5" s="281"/>
      <c r="Z5" s="281"/>
      <c r="AA5" s="281"/>
      <c r="AB5" s="281"/>
      <c r="AC5" s="281"/>
      <c r="AD5" s="281"/>
      <c r="AE5" s="281"/>
      <c r="AF5" s="281"/>
      <c r="AG5" s="281"/>
      <c r="AH5" s="281"/>
      <c r="AI5" s="281"/>
      <c r="AJ5" s="281"/>
      <c r="AK5" s="281"/>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row>
    <row r="6" s="2" customFormat="1" ht="20.1" customHeight="1">
      <c r="A6" s="9"/>
      <c r="B6" s="11"/>
      <c r="C6" s="131"/>
      <c r="D6" s="131"/>
      <c r="E6" s="131"/>
      <c r="G6" s="132"/>
      <c r="H6" s="132"/>
      <c r="I6" s="132"/>
      <c r="J6" s="132"/>
      <c r="K6" s="132"/>
      <c r="L6" s="132"/>
      <c r="M6" s="132"/>
      <c r="N6" s="132"/>
      <c r="O6" s="132"/>
      <c r="P6" s="132"/>
      <c r="Q6" s="132"/>
      <c r="R6" s="132"/>
      <c r="S6" s="132"/>
      <c r="T6" s="132"/>
      <c r="U6" s="132"/>
      <c r="V6" s="132"/>
      <c r="W6" s="281"/>
      <c r="X6" s="281"/>
      <c r="Y6" s="281"/>
      <c r="Z6" s="281"/>
      <c r="AA6" s="281"/>
      <c r="AB6" s="281"/>
      <c r="AC6" s="281"/>
      <c r="AD6" s="281"/>
      <c r="AE6" s="281"/>
      <c r="AF6" s="281"/>
      <c r="AG6" s="281"/>
      <c r="AH6" s="281"/>
      <c r="AI6" s="281"/>
      <c r="AJ6" s="281"/>
      <c r="AK6" s="281"/>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row>
    <row r="7" s="2" customFormat="1" ht="20.1" customHeight="1">
      <c r="A7" s="9"/>
      <c r="B7" s="11"/>
      <c r="C7" s="131"/>
      <c r="D7" s="131"/>
      <c r="E7" s="131"/>
      <c r="G7" s="132"/>
      <c r="H7" s="132"/>
      <c r="I7" s="132"/>
      <c r="J7" s="132"/>
      <c r="K7" s="132"/>
      <c r="L7" s="132"/>
      <c r="M7" s="132"/>
      <c r="N7" s="132"/>
      <c r="O7" s="132"/>
      <c r="P7" s="132"/>
      <c r="Q7" s="132"/>
      <c r="R7" s="132"/>
      <c r="S7" s="132"/>
      <c r="T7" s="132"/>
      <c r="U7" s="132"/>
      <c r="V7" s="132"/>
      <c r="W7" s="281"/>
      <c r="X7" s="281"/>
      <c r="Y7" s="281"/>
      <c r="Z7" s="281"/>
      <c r="AA7" s="281"/>
      <c r="AB7" s="281"/>
      <c r="AC7" s="281"/>
      <c r="AD7" s="281"/>
      <c r="AE7" s="281"/>
      <c r="AF7" s="281"/>
      <c r="AG7" s="281"/>
      <c r="AH7" s="281"/>
      <c r="AI7" s="281"/>
      <c r="AJ7" s="281"/>
      <c r="AK7" s="281"/>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row>
    <row r="8" s="2" customFormat="1" ht="20.1" customHeight="1">
      <c r="A8" s="9"/>
      <c r="B8" s="11"/>
      <c r="C8" s="131"/>
      <c r="D8" s="131"/>
      <c r="E8" s="131"/>
      <c r="G8" s="132"/>
      <c r="H8" s="132"/>
      <c r="I8" s="132"/>
      <c r="J8" s="132"/>
      <c r="K8" s="132"/>
      <c r="L8" s="132"/>
      <c r="M8" s="132"/>
      <c r="N8" s="132"/>
      <c r="O8" s="132"/>
      <c r="P8" s="132"/>
      <c r="Q8" s="132"/>
      <c r="R8" s="132"/>
      <c r="S8" s="132"/>
      <c r="T8" s="132"/>
      <c r="U8" s="132"/>
      <c r="V8" s="132"/>
      <c r="W8" s="281"/>
      <c r="X8" s="281"/>
      <c r="Y8" s="281"/>
      <c r="Z8" s="281"/>
      <c r="AA8" s="281"/>
      <c r="AB8" s="281"/>
      <c r="AC8" s="281"/>
      <c r="AD8" s="281"/>
      <c r="AE8" s="281"/>
      <c r="AF8" s="281"/>
      <c r="AG8" s="281"/>
      <c r="AH8" s="281"/>
      <c r="AI8" s="281"/>
      <c r="AJ8" s="281"/>
      <c r="AK8" s="281"/>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row>
    <row r="9" s="2" customFormat="1" ht="20.1" customHeight="1">
      <c r="A9" s="9"/>
      <c r="B9" s="11"/>
      <c r="C9" s="131"/>
      <c r="D9" s="131"/>
      <c r="E9" s="131"/>
      <c r="G9" s="132"/>
      <c r="H9" s="132"/>
      <c r="I9" s="132"/>
      <c r="J9" s="132"/>
      <c r="K9" s="132"/>
      <c r="L9" s="132"/>
      <c r="M9" s="132"/>
      <c r="N9" s="132"/>
      <c r="O9" s="132"/>
      <c r="P9" s="132"/>
      <c r="Q9" s="132"/>
      <c r="R9" s="132"/>
      <c r="S9" s="132"/>
      <c r="T9" s="132"/>
      <c r="U9" s="132"/>
      <c r="V9" s="132"/>
      <c r="W9" s="281"/>
      <c r="X9" s="281"/>
      <c r="Y9" s="281"/>
      <c r="Z9" s="281"/>
      <c r="AA9" s="281"/>
      <c r="AB9" s="281"/>
      <c r="AC9" s="281"/>
      <c r="AD9" s="281"/>
      <c r="AE9" s="281"/>
      <c r="AF9" s="281"/>
      <c r="AG9" s="281"/>
      <c r="AH9" s="281"/>
      <c r="AI9" s="281"/>
      <c r="AJ9" s="281"/>
      <c r="AK9" s="281"/>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row>
    <row r="10" s="2" customFormat="1" ht="20.1" customHeight="1">
      <c r="A10" s="9"/>
      <c r="B10" s="11"/>
      <c r="C10" s="131"/>
      <c r="D10" s="131"/>
      <c r="E10" s="131"/>
      <c r="G10" s="132"/>
      <c r="H10" s="132"/>
      <c r="I10" s="132"/>
      <c r="J10" s="132"/>
      <c r="K10" s="132"/>
      <c r="L10" s="132"/>
      <c r="M10" s="132"/>
      <c r="N10" s="132"/>
      <c r="O10" s="132"/>
      <c r="P10" s="132"/>
      <c r="Q10" s="132"/>
      <c r="R10" s="132"/>
      <c r="S10" s="132"/>
      <c r="T10" s="132"/>
      <c r="U10" s="132"/>
      <c r="V10" s="132"/>
      <c r="W10" s="281"/>
      <c r="X10" s="281"/>
      <c r="Y10" s="281"/>
      <c r="Z10" s="281"/>
      <c r="AA10" s="281"/>
      <c r="AB10" s="281"/>
      <c r="AC10" s="281"/>
      <c r="AD10" s="281"/>
      <c r="AE10" s="281"/>
      <c r="AF10" s="281"/>
      <c r="AG10" s="281"/>
      <c r="AH10" s="281"/>
      <c r="AI10" s="281"/>
      <c r="AJ10" s="281"/>
      <c r="AK10" s="281"/>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row>
    <row r="11" s="2" customFormat="1" ht="20.1" customHeight="1">
      <c r="A11" s="9"/>
      <c r="B11" s="11"/>
      <c r="C11" s="131"/>
      <c r="D11" s="131"/>
      <c r="E11" s="131"/>
      <c r="G11" s="132"/>
      <c r="H11" s="132"/>
      <c r="I11" s="132"/>
      <c r="J11" s="132"/>
      <c r="K11" s="132"/>
      <c r="L11" s="132"/>
      <c r="M11" s="132"/>
      <c r="N11" s="132"/>
      <c r="O11" s="132"/>
      <c r="P11" s="132"/>
      <c r="Q11" s="132"/>
      <c r="R11" s="132"/>
      <c r="S11" s="132"/>
      <c r="T11" s="132"/>
      <c r="U11" s="132"/>
      <c r="V11" s="132"/>
      <c r="W11" s="281"/>
      <c r="X11" s="281"/>
      <c r="Y11" s="281"/>
      <c r="Z11" s="281"/>
      <c r="AA11" s="281"/>
      <c r="AB11" s="281"/>
      <c r="AC11" s="281"/>
      <c r="AD11" s="281"/>
      <c r="AE11" s="281"/>
      <c r="AF11" s="281"/>
      <c r="AG11" s="281"/>
      <c r="AH11" s="281"/>
      <c r="AI11" s="281"/>
      <c r="AJ11" s="281"/>
      <c r="AK11" s="281"/>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row>
    <row r="12" s="2" customFormat="1" ht="20.1" customHeight="1">
      <c r="A12" s="9"/>
      <c r="B12" s="11"/>
      <c r="C12" s="131"/>
      <c r="D12" s="131"/>
      <c r="E12" s="131"/>
      <c r="G12" s="132"/>
      <c r="H12" s="132"/>
      <c r="I12" s="132"/>
      <c r="J12" s="132"/>
      <c r="K12" s="132"/>
      <c r="L12" s="132"/>
      <c r="M12" s="132"/>
      <c r="N12" s="132"/>
      <c r="O12" s="132"/>
      <c r="P12" s="132"/>
      <c r="Q12" s="132"/>
      <c r="R12" s="132"/>
      <c r="S12" s="132"/>
      <c r="T12" s="132"/>
      <c r="U12" s="132"/>
      <c r="V12" s="132"/>
      <c r="W12" s="281"/>
      <c r="X12" s="281"/>
      <c r="Y12" s="281"/>
      <c r="Z12" s="281"/>
      <c r="AA12" s="281"/>
      <c r="AB12" s="281"/>
      <c r="AC12" s="281"/>
      <c r="AD12" s="281"/>
      <c r="AE12" s="281"/>
      <c r="AF12" s="281"/>
      <c r="AG12" s="281"/>
      <c r="AH12" s="281"/>
      <c r="AI12" s="281"/>
      <c r="AJ12" s="281"/>
      <c r="AK12" s="281"/>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row>
    <row r="13" s="2" customFormat="1" ht="20.1" customHeight="1">
      <c r="A13" s="9"/>
      <c r="B13" s="11"/>
      <c r="C13" s="131"/>
      <c r="D13" s="131"/>
      <c r="E13" s="131"/>
      <c r="G13" s="132"/>
      <c r="H13" s="132"/>
      <c r="I13" s="132"/>
      <c r="J13" s="132"/>
      <c r="K13" s="132"/>
      <c r="L13" s="132"/>
      <c r="M13" s="132"/>
      <c r="N13" s="132"/>
      <c r="O13" s="132"/>
      <c r="P13" s="132"/>
      <c r="Q13" s="132"/>
      <c r="R13" s="132"/>
      <c r="S13" s="132"/>
      <c r="T13" s="132"/>
      <c r="U13" s="132"/>
      <c r="V13" s="132"/>
      <c r="W13" s="281"/>
      <c r="X13" s="1014" t="s">
        <v>43</v>
      </c>
      <c r="Y13" s="1014" t="s">
        <v>46</v>
      </c>
      <c r="Z13" s="1014" t="s">
        <v>47</v>
      </c>
      <c r="AA13" s="1014" t="s">
        <v>48</v>
      </c>
      <c r="AB13" s="1014" t="s">
        <v>49</v>
      </c>
      <c r="AC13" s="1014" t="s">
        <v>50</v>
      </c>
      <c r="AD13" s="1014" t="s">
        <v>51</v>
      </c>
      <c r="AE13" s="1014" t="s">
        <v>40</v>
      </c>
      <c r="AF13" s="1014" t="s">
        <v>52</v>
      </c>
      <c r="AG13" s="281"/>
      <c r="AH13" s="281"/>
      <c r="AI13" s="281"/>
      <c r="AJ13" s="281"/>
      <c r="AK13" s="281"/>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row>
    <row r="14" s="2" customFormat="1" ht="20.1" customHeight="1">
      <c r="A14" s="9"/>
      <c r="B14" s="11"/>
      <c r="C14" s="131"/>
      <c r="D14" s="131"/>
      <c r="E14" s="131"/>
      <c r="G14" s="132"/>
      <c r="H14" s="132"/>
      <c r="I14" s="132"/>
      <c r="J14" s="132"/>
      <c r="K14" s="132"/>
      <c r="L14" s="132"/>
      <c r="M14" s="132"/>
      <c r="N14" s="132"/>
      <c r="O14" s="132"/>
      <c r="P14" s="132"/>
      <c r="Q14" s="132"/>
      <c r="R14" s="132"/>
      <c r="S14" s="132"/>
      <c r="T14" s="132"/>
      <c r="U14" s="132"/>
      <c r="V14" s="132"/>
      <c r="W14" s="281"/>
      <c r="X14" s="1014" t="str">
        <f>D18</f>
      </c>
      <c r="Y14" s="1014" t="str">
        <f>D24</f>
      </c>
      <c r="Z14" s="1014" t="str">
        <f>D30</f>
      </c>
      <c r="AA14" s="1014" t="str">
        <f>D36</f>
      </c>
      <c r="AB14" s="1014" t="str">
        <f>D42</f>
      </c>
      <c r="AC14" s="1014" t="str">
        <f>D48</f>
      </c>
      <c r="AD14" s="1014" t="str">
        <f>D54</f>
      </c>
      <c r="AE14" s="1014" t="str">
        <f>D60</f>
      </c>
      <c r="AF14" s="1014" t="str">
        <f>D66</f>
      </c>
      <c r="AG14" s="281"/>
      <c r="AH14" s="281"/>
      <c r="AI14" s="281"/>
      <c r="AJ14" s="281"/>
      <c r="AK14" s="281"/>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row>
    <row r="15" s="2" customFormat="1" ht="15.95" customHeight="1">
      <c r="D15" s="804" t="s">
        <v>22</v>
      </c>
      <c r="E15" s="804"/>
      <c r="F15" s="804"/>
      <c r="G15" s="804"/>
      <c r="H15" s="804"/>
      <c r="I15" s="962"/>
      <c r="J15" s="804" t="s">
        <v>90</v>
      </c>
      <c r="K15" s="804"/>
      <c r="L15" s="804"/>
      <c r="M15" s="804"/>
      <c r="N15" s="804"/>
      <c r="O15" s="962"/>
      <c r="P15" s="804" t="s">
        <v>10</v>
      </c>
      <c r="Q15" s="804"/>
      <c r="R15" s="804"/>
      <c r="S15" s="804"/>
      <c r="T15" s="804"/>
      <c r="U15" s="962"/>
      <c r="W15" s="281"/>
      <c r="X15" s="1014" t="str">
        <f>F18</f>
      </c>
      <c r="Y15" s="1014" t="str">
        <f>F24</f>
      </c>
      <c r="Z15" s="1014" t="str">
        <f>F30</f>
      </c>
      <c r="AA15" s="1014" t="str">
        <f>F36</f>
      </c>
      <c r="AB15" s="1014" t="str">
        <f>F42</f>
      </c>
      <c r="AC15" s="1014" t="str">
        <f>F48</f>
      </c>
      <c r="AD15" s="1014" t="str">
        <f>F54</f>
      </c>
      <c r="AE15" s="1014" t="str">
        <f>F60</f>
      </c>
      <c r="AF15" s="1014" t="str">
        <f>F66</f>
      </c>
      <c r="AG15" s="281"/>
      <c r="AH15" s="281"/>
      <c r="AI15" s="281"/>
      <c r="AJ15" s="281"/>
      <c r="AK15" s="281"/>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row>
    <row r="16" s="2" customFormat="1" ht="15.95" customHeight="1">
      <c r="D16" s="799" t="s">
        <v>19</v>
      </c>
      <c r="E16" s="800"/>
      <c r="F16" s="799" t="s">
        <v>35</v>
      </c>
      <c r="G16" s="800"/>
      <c r="H16" s="799" t="s">
        <v>97</v>
      </c>
      <c r="I16" s="800"/>
      <c r="J16" s="799" t="s">
        <v>19</v>
      </c>
      <c r="K16" s="800"/>
      <c r="L16" s="799" t="s">
        <v>35</v>
      </c>
      <c r="M16" s="800"/>
      <c r="N16" s="799" t="s">
        <v>98</v>
      </c>
      <c r="O16" s="800"/>
      <c r="P16" s="799" t="s">
        <v>19</v>
      </c>
      <c r="Q16" s="800"/>
      <c r="R16" s="799" t="s">
        <v>35</v>
      </c>
      <c r="S16" s="800"/>
      <c r="T16" s="799" t="s">
        <v>99</v>
      </c>
      <c r="U16" s="800"/>
      <c r="W16" s="281"/>
      <c r="X16" s="1014" t="str">
        <f>J18</f>
      </c>
      <c r="Y16" s="1014" t="str">
        <f>J24</f>
      </c>
      <c r="Z16" s="1014" t="str">
        <f>J30</f>
      </c>
      <c r="AA16" s="1014" t="str">
        <f>J36</f>
      </c>
      <c r="AB16" s="1014" t="str">
        <f>J42</f>
      </c>
      <c r="AC16" s="1014" t="str">
        <f>J48</f>
      </c>
      <c r="AD16" s="1014" t="str">
        <f>J54</f>
      </c>
      <c r="AE16" s="1014" t="str">
        <f>J60</f>
      </c>
      <c r="AF16" s="1014" t="str">
        <f>J66</f>
      </c>
      <c r="AG16" s="281"/>
      <c r="AH16" s="281"/>
      <c r="AI16" s="281"/>
      <c r="AJ16" s="281"/>
      <c r="AK16" s="281"/>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row>
    <row r="17" s="2" customFormat="1" ht="15.95" customHeight="1">
      <c r="B17" s="611" t="s">
        <v>39</v>
      </c>
      <c r="C17" s="611" t="s">
        <v>41</v>
      </c>
      <c r="D17" s="298"/>
      <c r="E17" s="298" t="s">
        <v>24</v>
      </c>
      <c r="F17" s="299"/>
      <c r="G17" s="298" t="s">
        <v>24</v>
      </c>
      <c r="H17" s="299"/>
      <c r="I17" s="298" t="s">
        <v>24</v>
      </c>
      <c r="J17" s="299"/>
      <c r="K17" s="298" t="s">
        <v>24</v>
      </c>
      <c r="L17" s="299"/>
      <c r="M17" s="298" t="s">
        <v>24</v>
      </c>
      <c r="N17" s="299"/>
      <c r="O17" s="298" t="s">
        <v>24</v>
      </c>
      <c r="P17" s="299"/>
      <c r="Q17" s="298" t="s">
        <v>24</v>
      </c>
      <c r="R17" s="299"/>
      <c r="S17" s="298" t="s">
        <v>24</v>
      </c>
      <c r="T17" s="299"/>
      <c r="U17" s="298" t="s">
        <v>24</v>
      </c>
      <c r="W17" s="281"/>
      <c r="X17" s="1014" t="str">
        <f>L18</f>
      </c>
      <c r="Y17" s="1014" t="str">
        <f>L24</f>
      </c>
      <c r="Z17" s="1014" t="str">
        <f>L30</f>
      </c>
      <c r="AA17" s="1014" t="str">
        <f>L36</f>
      </c>
      <c r="AB17" s="1014" t="str">
        <f>L42</f>
      </c>
      <c r="AC17" s="1014" t="str">
        <f>L48</f>
      </c>
      <c r="AD17" s="1014" t="str">
        <f>L54</f>
      </c>
      <c r="AE17" s="1014" t="str">
        <f>L60</f>
      </c>
      <c r="AF17" s="1014" t="str">
        <f>L66</f>
      </c>
      <c r="AG17" s="281"/>
      <c r="AH17" s="281"/>
      <c r="AI17" s="281"/>
      <c r="AJ17" s="281"/>
      <c r="AK17" s="281"/>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row>
    <row r="18" s="2" customFormat="1" ht="15.95" customHeight="1">
      <c r="B18" s="300" t="s">
        <v>43</v>
      </c>
      <c r="C18" s="303" t="s">
        <v>42</v>
      </c>
      <c r="D18" s="307">
        <v>68.040812150972462930868476830</v>
      </c>
      <c r="E18" s="308">
        <v>73.512012990492769532421661990</v>
      </c>
      <c r="F18" s="308">
        <v>75.722125938763720392836510770</v>
      </c>
      <c r="G18" s="308">
        <v>125.56294865837563362091050605</v>
      </c>
      <c r="H18" s="308">
        <v>89.85591900311526479750778811</v>
      </c>
      <c r="I18" s="309">
        <v>-23.076013138450387859699167720</v>
      </c>
      <c r="J18" s="317">
        <v>104.60262322138256771865764075</v>
      </c>
      <c r="K18" s="308">
        <v>30.967941823808687105115920480</v>
      </c>
      <c r="L18" s="318">
        <v>118.41195004265590442907399878</v>
      </c>
      <c r="M18" s="308">
        <v>30.638599593216830574270924680</v>
      </c>
      <c r="N18" s="308">
        <v>88.33789426126437405001460142</v>
      </c>
      <c r="O18" s="309">
        <v>0.2521017766704206323119706600</v>
      </c>
      <c r="P18" s="317">
        <v>71.172474371050413269842352694</v>
      </c>
      <c r="Q18" s="308">
        <v>127.24511223070794219712464726</v>
      </c>
      <c r="R18" s="318">
        <v>89.6640459378458848818074778</v>
      </c>
      <c r="S18" s="308">
        <v>194.67227732846859890081635037</v>
      </c>
      <c r="T18" s="308">
        <v>79.37682671645932364501896131</v>
      </c>
      <c r="U18" s="309">
        <v>-22.882086400886700347255579570</v>
      </c>
      <c r="W18" s="281"/>
      <c r="X18" s="1014"/>
      <c r="Y18" s="1014"/>
      <c r="Z18" s="1014"/>
      <c r="AA18" s="1014"/>
      <c r="AB18" s="1014"/>
      <c r="AC18" s="1014"/>
      <c r="AD18" s="1014"/>
      <c r="AE18" s="1014"/>
      <c r="AF18" s="1014"/>
      <c r="AG18" s="281"/>
      <c r="AH18" s="281"/>
      <c r="AI18" s="281"/>
      <c r="AJ18" s="281"/>
      <c r="AK18" s="281"/>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row>
    <row r="19" s="2" customFormat="1" ht="15.95" customHeight="1">
      <c r="B19" s="301"/>
      <c r="C19" s="304" t="s">
        <v>58</v>
      </c>
      <c r="D19" s="310">
        <v>67.142858745784040973173833210</v>
      </c>
      <c r="E19" s="134">
        <v>90.33952889158358100311569950</v>
      </c>
      <c r="F19" s="134">
        <v>62.444312304467096430267754310</v>
      </c>
      <c r="G19" s="134">
        <v>88.18469560639141058361987209</v>
      </c>
      <c r="H19" s="134">
        <v>107.52437855093621280421623725</v>
      </c>
      <c r="I19" s="311">
        <v>1.1450629809446548547822597400</v>
      </c>
      <c r="J19" s="319">
        <v>100.45811943238751810057141181</v>
      </c>
      <c r="K19" s="134">
        <v>0.3563550764863258896892605600</v>
      </c>
      <c r="L19" s="135">
        <v>109.63155775143911787204106703</v>
      </c>
      <c r="M19" s="134">
        <v>12.785239218229242306053609340</v>
      </c>
      <c r="N19" s="134">
        <v>91.63248383293980756114580856</v>
      </c>
      <c r="O19" s="311">
        <v>-11.019956359443587427866192960</v>
      </c>
      <c r="P19" s="319">
        <v>67.450453229158979876507792813</v>
      </c>
      <c r="Q19" s="134">
        <v>91.01781346534889603811521501</v>
      </c>
      <c r="R19" s="135">
        <v>68.458672306560847911143906608</v>
      </c>
      <c r="S19" s="134">
        <v>112.24455911176508705998829956</v>
      </c>
      <c r="T19" s="134">
        <v>98.52725879215562332215329793</v>
      </c>
      <c r="U19" s="311">
        <v>-10.001078819287177379448733410</v>
      </c>
      <c r="W19" s="281"/>
      <c r="X19" s="281"/>
      <c r="Y19" s="281"/>
      <c r="Z19" s="281"/>
      <c r="AA19" s="281"/>
      <c r="AB19" s="281"/>
      <c r="AC19" s="281"/>
      <c r="AD19" s="281"/>
      <c r="AE19" s="281"/>
      <c r="AF19" s="281"/>
      <c r="AG19" s="281"/>
      <c r="AH19" s="281"/>
      <c r="AI19" s="281"/>
      <c r="AJ19" s="281"/>
      <c r="AK19" s="281"/>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row>
    <row r="20" s="2" customFormat="1" ht="15.95" customHeight="1">
      <c r="B20" s="301"/>
      <c r="C20" s="305" t="s">
        <v>44</v>
      </c>
      <c r="D20" s="312">
        <v>70.943401267769991296442341730</v>
      </c>
      <c r="E20" s="159">
        <v>72.721368188851053857393135960</v>
      </c>
      <c r="F20" s="159">
        <v>74.630077760356093810309122860</v>
      </c>
      <c r="G20" s="159">
        <v>141.87855015387795846511929656</v>
      </c>
      <c r="H20" s="159">
        <v>95.06006612451302407017241672</v>
      </c>
      <c r="I20" s="313">
        <v>-28.591696916088915326602571680</v>
      </c>
      <c r="J20" s="320">
        <v>112.04904528778676876309457618</v>
      </c>
      <c r="K20" s="159">
        <v>22.341774448457289708153795290</v>
      </c>
      <c r="L20" s="160">
        <v>120.20027223801644816544478287</v>
      </c>
      <c r="M20" s="159">
        <v>33.862508610644726191712005750</v>
      </c>
      <c r="N20" s="159">
        <v>93.21862854512600443320646206</v>
      </c>
      <c r="O20" s="313">
        <v>-8.606393441868688741045922520</v>
      </c>
      <c r="P20" s="320">
        <v>79.49140381521989020339829374</v>
      </c>
      <c r="Q20" s="159">
        <v>111.31038669389361603339295317</v>
      </c>
      <c r="R20" s="160">
        <v>89.70555663939139327687582647</v>
      </c>
      <c r="S20" s="159">
        <v>223.78469502703750476423785342</v>
      </c>
      <c r="T20" s="159">
        <v>88.61368993536095299564634595</v>
      </c>
      <c r="U20" s="313">
        <v>-34.737376429652355533267688110</v>
      </c>
      <c r="W20" s="281"/>
      <c r="X20" s="281"/>
      <c r="Y20" s="281"/>
      <c r="Z20" s="281"/>
      <c r="AA20" s="281"/>
      <c r="AB20" s="281"/>
      <c r="AC20" s="281"/>
      <c r="AD20" s="281"/>
      <c r="AE20" s="281"/>
      <c r="AF20" s="281"/>
      <c r="AG20" s="281"/>
      <c r="AH20" s="281"/>
      <c r="AI20" s="281"/>
      <c r="AJ20" s="281"/>
      <c r="AK20" s="281"/>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row>
    <row r="21" s="2" customFormat="1" ht="15.95" customHeight="1">
      <c r="B21" s="302"/>
      <c r="C21" s="306" t="s">
        <v>45</v>
      </c>
      <c r="D21" s="314">
        <v>67.142858745784040973173833210</v>
      </c>
      <c r="E21" s="315">
        <v>90.33952889158358100311569950</v>
      </c>
      <c r="F21" s="315">
        <v>62.444312304467096430267754310</v>
      </c>
      <c r="G21" s="315">
        <v>88.18469560639141058361987209</v>
      </c>
      <c r="H21" s="315">
        <v>107.52437855093621280421623725</v>
      </c>
      <c r="I21" s="316">
        <v>1.1450629809446548547822597400</v>
      </c>
      <c r="J21" s="321">
        <v>100.45811943238751810057141181</v>
      </c>
      <c r="K21" s="315">
        <v>0.3563550764863258896892605600</v>
      </c>
      <c r="L21" s="322">
        <v>109.63155775143911787204106703</v>
      </c>
      <c r="M21" s="315">
        <v>12.785239218229242306053609340</v>
      </c>
      <c r="N21" s="315">
        <v>91.63248383293980756114580856</v>
      </c>
      <c r="O21" s="316">
        <v>-11.019956359443587427866192960</v>
      </c>
      <c r="P21" s="321">
        <v>67.450453229158979876507792813</v>
      </c>
      <c r="Q21" s="315">
        <v>91.01781346534889603811521501</v>
      </c>
      <c r="R21" s="322">
        <v>68.458672306560847911143906608</v>
      </c>
      <c r="S21" s="315">
        <v>112.24455911176508705998829956</v>
      </c>
      <c r="T21" s="315">
        <v>98.52725879215562332215329793</v>
      </c>
      <c r="U21" s="316">
        <v>-10.001078819287177379448733410</v>
      </c>
      <c r="W21" s="281"/>
      <c r="X21" s="281"/>
      <c r="Y21" s="281"/>
      <c r="Z21" s="281"/>
      <c r="AA21" s="281"/>
      <c r="AB21" s="281"/>
      <c r="AC21" s="281"/>
      <c r="AD21" s="281"/>
      <c r="AE21" s="281"/>
      <c r="AF21" s="281"/>
      <c r="AG21" s="281"/>
      <c r="AH21" s="281"/>
      <c r="AI21" s="281"/>
      <c r="AJ21" s="281"/>
      <c r="AK21" s="281"/>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row>
    <row r="22" s="2" customFormat="1" ht="5.1" customHeight="1">
      <c r="B22" s="297"/>
      <c r="C22" s="297"/>
      <c r="D22" s="159"/>
      <c r="E22" s="159"/>
      <c r="F22" s="159"/>
      <c r="G22" s="159"/>
      <c r="H22" s="159"/>
      <c r="I22" s="159"/>
      <c r="J22" s="160"/>
      <c r="K22" s="159"/>
      <c r="L22" s="160"/>
      <c r="M22" s="159"/>
      <c r="N22" s="159"/>
      <c r="O22" s="159"/>
      <c r="P22" s="160"/>
      <c r="Q22" s="159"/>
      <c r="R22" s="160"/>
      <c r="S22" s="159"/>
      <c r="T22" s="159"/>
      <c r="U22" s="159"/>
      <c r="W22" s="281"/>
      <c r="X22" s="281"/>
      <c r="Y22" s="281"/>
      <c r="Z22" s="281"/>
      <c r="AA22" s="281"/>
      <c r="AB22" s="281"/>
      <c r="AC22" s="281"/>
      <c r="AD22" s="281"/>
      <c r="AE22" s="281"/>
      <c r="AF22" s="281"/>
      <c r="AG22" s="281"/>
      <c r="AH22" s="281"/>
      <c r="AI22" s="281"/>
      <c r="AJ22" s="281"/>
      <c r="AK22" s="281"/>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row>
    <row r="23" s="9" customFormat="1" ht="5.1" customHeight="1">
      <c r="B23" s="297"/>
      <c r="C23" s="297"/>
      <c r="D23" s="159"/>
      <c r="E23" s="159"/>
      <c r="F23" s="159"/>
      <c r="G23" s="159"/>
      <c r="H23" s="159"/>
      <c r="I23" s="159"/>
      <c r="J23" s="160"/>
      <c r="K23" s="159"/>
      <c r="L23" s="160"/>
      <c r="M23" s="159"/>
      <c r="N23" s="159"/>
      <c r="O23" s="159"/>
      <c r="P23" s="160"/>
      <c r="Q23" s="159"/>
      <c r="R23" s="160"/>
      <c r="S23" s="159"/>
      <c r="T23" s="159"/>
      <c r="U23" s="159"/>
      <c r="W23" s="281"/>
      <c r="X23" s="281"/>
      <c r="Y23" s="281"/>
      <c r="Z23" s="281"/>
      <c r="AA23" s="281"/>
      <c r="AB23" s="281"/>
      <c r="AC23" s="281"/>
      <c r="AD23" s="281"/>
      <c r="AE23" s="281"/>
      <c r="AF23" s="281"/>
      <c r="AG23" s="281"/>
      <c r="AH23" s="281"/>
      <c r="AI23" s="281"/>
      <c r="AJ23" s="281"/>
      <c r="AK23" s="28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row>
    <row r="24" s="2" customFormat="1" ht="15.95" customHeight="1">
      <c r="B24" s="323" t="s">
        <v>46</v>
      </c>
      <c r="C24" s="303" t="s">
        <v>42</v>
      </c>
      <c r="D24" s="307">
        <v>73.027105434763580344169599060</v>
      </c>
      <c r="E24" s="308">
        <v>122.68679753807627635493750523</v>
      </c>
      <c r="F24" s="308">
        <v>71.735990756787983824378971750</v>
      </c>
      <c r="G24" s="308">
        <v>121.22193864468594376595495169</v>
      </c>
      <c r="H24" s="308">
        <v>101.79981438097504133340654389</v>
      </c>
      <c r="I24" s="309">
        <v>0.6621670989616926589503615800</v>
      </c>
      <c r="J24" s="317">
        <v>107.99362509722942130782396844</v>
      </c>
      <c r="K24" s="308">
        <v>33.363539192178186591892879750</v>
      </c>
      <c r="L24" s="318">
        <v>124.87106642605328801615141952</v>
      </c>
      <c r="M24" s="308">
        <v>35.591869327275842207160336460</v>
      </c>
      <c r="N24" s="308">
        <v>86.48410571650044638147755331</v>
      </c>
      <c r="O24" s="309">
        <v>-1.6434098490958718112540505500</v>
      </c>
      <c r="P24" s="317">
        <v>78.864618462577032605531322044</v>
      </c>
      <c r="Q24" s="308">
        <v>196.98299451049884395459980415</v>
      </c>
      <c r="R24" s="318">
        <v>89.57749666929617007166725898</v>
      </c>
      <c r="S24" s="308">
        <v>199.95896197036890317895072777</v>
      </c>
      <c r="T24" s="308">
        <v>88.04065908844367922577846697</v>
      </c>
      <c r="U24" s="309">
        <v>-0.9921248694559880177892921800</v>
      </c>
      <c r="W24" s="281"/>
      <c r="X24" s="281"/>
      <c r="Y24" s="281"/>
      <c r="Z24" s="281"/>
      <c r="AA24" s="281"/>
      <c r="AB24" s="281"/>
      <c r="AC24" s="281"/>
      <c r="AD24" s="281"/>
      <c r="AE24" s="281"/>
      <c r="AF24" s="281"/>
      <c r="AG24" s="281"/>
      <c r="AH24" s="281"/>
      <c r="AI24" s="281"/>
      <c r="AJ24" s="281"/>
      <c r="AK24" s="281"/>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row>
    <row r="25" s="2" customFormat="1" ht="15.95" customHeight="1">
      <c r="B25" s="324"/>
      <c r="C25" s="304" t="s">
        <v>58</v>
      </c>
      <c r="D25" s="310">
        <v>65.530928730018062361032280240</v>
      </c>
      <c r="E25" s="134">
        <v>75.761079629850411856301688720</v>
      </c>
      <c r="F25" s="134">
        <v>58.743690179003927287211966360</v>
      </c>
      <c r="G25" s="134">
        <v>74.275822609791558061190201560</v>
      </c>
      <c r="H25" s="134">
        <v>111.55398738201846683743961611</v>
      </c>
      <c r="I25" s="311">
        <v>0.8522450204606899552281765600</v>
      </c>
      <c r="J25" s="319">
        <v>102.41267528175270176038856221</v>
      </c>
      <c r="K25" s="134">
        <v>-3.3864291347807908795761437700</v>
      </c>
      <c r="L25" s="135">
        <v>111.9974420280035597445319868</v>
      </c>
      <c r="M25" s="134">
        <v>7.786719184923374166949629400</v>
      </c>
      <c r="N25" s="134">
        <v>91.44197709099971504182140563</v>
      </c>
      <c r="O25" s="311">
        <v>-10.365978669909274745345255930</v>
      </c>
      <c r="P25" s="319">
        <v>67.11197724939018783260189107</v>
      </c>
      <c r="Q25" s="134">
        <v>69.809055221659891668986462620</v>
      </c>
      <c r="R25" s="135">
        <v>65.791430353339944016637529443</v>
      </c>
      <c r="S25" s="134">
        <v>87.84619152363122470037117412</v>
      </c>
      <c r="T25" s="134">
        <v>102.00717158596203921667037277</v>
      </c>
      <c r="U25" s="311">
        <v>-9.602077186484903845145769390</v>
      </c>
      <c r="W25" s="281"/>
      <c r="X25" s="281"/>
      <c r="Y25" s="281"/>
      <c r="Z25" s="281"/>
      <c r="AA25" s="281"/>
      <c r="AB25" s="281"/>
      <c r="AC25" s="281"/>
      <c r="AD25" s="281"/>
      <c r="AE25" s="281"/>
      <c r="AF25" s="281"/>
      <c r="AG25" s="281"/>
      <c r="AH25" s="281"/>
      <c r="AI25" s="281"/>
      <c r="AJ25" s="281"/>
      <c r="AK25" s="281"/>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row>
    <row r="26" s="2" customFormat="1" ht="15.95" customHeight="1">
      <c r="B26" s="324"/>
      <c r="C26" s="305" t="s">
        <v>44</v>
      </c>
      <c r="D26" s="312">
        <v>70.483210057802075135633294800</v>
      </c>
      <c r="E26" s="159">
        <v>93.74338005502149930224010897</v>
      </c>
      <c r="F26" s="159">
        <v>70.338801047358568237480349310</v>
      </c>
      <c r="G26" s="159">
        <v>134.19390722225431514172648438</v>
      </c>
      <c r="H26" s="159">
        <v>100.20530490752362616108351501</v>
      </c>
      <c r="I26" s="313">
        <v>-17.272237201646976809397258920</v>
      </c>
      <c r="J26" s="320">
        <v>114.7653040644137794662843283</v>
      </c>
      <c r="K26" s="159">
        <v>29.460392666500938731164124300</v>
      </c>
      <c r="L26" s="160">
        <v>125.25997840367514705030504964</v>
      </c>
      <c r="M26" s="159">
        <v>38.725425289513561577770359960</v>
      </c>
      <c r="N26" s="159">
        <v>91.62168597423815919863064515</v>
      </c>
      <c r="O26" s="313">
        <v>-6.6786838848588333861877383900</v>
      </c>
      <c r="P26" s="320">
        <v>80.89027033719602673510852662</v>
      </c>
      <c r="Q26" s="159">
        <v>150.82094058458209547716260697</v>
      </c>
      <c r="R26" s="160">
        <v>88.10636700132537071672908203</v>
      </c>
      <c r="S26" s="159">
        <v>224.88649379620111505848705074</v>
      </c>
      <c r="T26" s="159">
        <v>91.80978979189915601231880233</v>
      </c>
      <c r="U26" s="313">
        <v>-22.797362963964821233213282170</v>
      </c>
      <c r="W26" s="281"/>
      <c r="X26" s="281"/>
      <c r="Y26" s="281"/>
      <c r="Z26" s="281"/>
      <c r="AA26" s="281"/>
      <c r="AB26" s="281"/>
      <c r="AC26" s="281"/>
      <c r="AD26" s="281"/>
      <c r="AE26" s="281"/>
      <c r="AF26" s="281"/>
      <c r="AG26" s="281"/>
      <c r="AH26" s="281"/>
      <c r="AI26" s="281"/>
      <c r="AJ26" s="281"/>
      <c r="AK26" s="281"/>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row>
    <row r="27" s="2" customFormat="1" ht="15.95" customHeight="1">
      <c r="B27" s="325"/>
      <c r="C27" s="306" t="s">
        <v>45</v>
      </c>
      <c r="D27" s="314">
        <v>65.530928730018062361032280240</v>
      </c>
      <c r="E27" s="315">
        <v>75.761079629850411856301688720</v>
      </c>
      <c r="F27" s="315">
        <v>58.743690179003927287211966360</v>
      </c>
      <c r="G27" s="315">
        <v>74.275822609791558061190201560</v>
      </c>
      <c r="H27" s="315">
        <v>111.55398738201846683743961611</v>
      </c>
      <c r="I27" s="316">
        <v>0.8522450204606899552281765600</v>
      </c>
      <c r="J27" s="321">
        <v>102.41267528175270176038856221</v>
      </c>
      <c r="K27" s="315">
        <v>-3.3864291347807908795761437700</v>
      </c>
      <c r="L27" s="322">
        <v>111.9974420280035597445319868</v>
      </c>
      <c r="M27" s="315">
        <v>7.786719184923374166949629400</v>
      </c>
      <c r="N27" s="315">
        <v>91.44197709099971504182140563</v>
      </c>
      <c r="O27" s="316">
        <v>-10.365978669909274745345255930</v>
      </c>
      <c r="P27" s="321">
        <v>67.11197724939018783260189107</v>
      </c>
      <c r="Q27" s="315">
        <v>69.809055221659891668986462620</v>
      </c>
      <c r="R27" s="322">
        <v>65.791430353339944016637529443</v>
      </c>
      <c r="S27" s="315">
        <v>87.84619152363122470037117412</v>
      </c>
      <c r="T27" s="315">
        <v>102.00717158596203921667037277</v>
      </c>
      <c r="U27" s="316">
        <v>-9.602077186484903845145769390</v>
      </c>
      <c r="W27" s="281"/>
      <c r="X27" s="281"/>
      <c r="Y27" s="281"/>
      <c r="Z27" s="281"/>
      <c r="AA27" s="281"/>
      <c r="AB27" s="281"/>
      <c r="AC27" s="281"/>
      <c r="AD27" s="281"/>
      <c r="AE27" s="281"/>
      <c r="AF27" s="281"/>
      <c r="AG27" s="281"/>
      <c r="AH27" s="281"/>
      <c r="AI27" s="281"/>
      <c r="AJ27" s="281"/>
      <c r="AK27" s="281"/>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row>
    <row r="28" s="2" customFormat="1" ht="5.1" customHeight="1">
      <c r="B28" s="4"/>
      <c r="C28" s="297"/>
      <c r="D28" s="159"/>
      <c r="E28" s="159"/>
      <c r="F28" s="159"/>
      <c r="G28" s="159"/>
      <c r="H28" s="159"/>
      <c r="I28" s="159"/>
      <c r="J28" s="160"/>
      <c r="K28" s="159"/>
      <c r="L28" s="160"/>
      <c r="M28" s="159"/>
      <c r="N28" s="159"/>
      <c r="O28" s="159"/>
      <c r="P28" s="160"/>
      <c r="Q28" s="159"/>
      <c r="R28" s="160"/>
      <c r="S28" s="159"/>
      <c r="T28" s="159"/>
      <c r="U28" s="159"/>
      <c r="W28" s="281"/>
      <c r="X28" s="281"/>
      <c r="Y28" s="281"/>
      <c r="Z28" s="281"/>
      <c r="AA28" s="281"/>
      <c r="AB28" s="281"/>
      <c r="AC28" s="281"/>
      <c r="AD28" s="281"/>
      <c r="AE28" s="281"/>
      <c r="AF28" s="281"/>
      <c r="AG28" s="281"/>
      <c r="AH28" s="281"/>
      <c r="AI28" s="281"/>
      <c r="AJ28" s="281"/>
      <c r="AK28" s="281"/>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row>
    <row r="29" s="9" customFormat="1" ht="5.1" customHeight="1">
      <c r="B29" s="4"/>
      <c r="C29" s="297"/>
      <c r="D29" s="159"/>
      <c r="E29" s="159"/>
      <c r="F29" s="159"/>
      <c r="G29" s="159"/>
      <c r="H29" s="159"/>
      <c r="I29" s="159"/>
      <c r="J29" s="160"/>
      <c r="K29" s="159"/>
      <c r="L29" s="160"/>
      <c r="M29" s="159"/>
      <c r="N29" s="159"/>
      <c r="O29" s="159"/>
      <c r="P29" s="160"/>
      <c r="Q29" s="159"/>
      <c r="R29" s="160"/>
      <c r="S29" s="159"/>
      <c r="T29" s="159"/>
      <c r="U29" s="159"/>
      <c r="W29" s="281"/>
      <c r="X29" s="281"/>
      <c r="Y29" s="281"/>
      <c r="Z29" s="281"/>
      <c r="AA29" s="281"/>
      <c r="AB29" s="281"/>
      <c r="AC29" s="281"/>
      <c r="AD29" s="281"/>
      <c r="AE29" s="281"/>
      <c r="AF29" s="281"/>
      <c r="AG29" s="281"/>
      <c r="AH29" s="281"/>
      <c r="AI29" s="281"/>
      <c r="AJ29" s="281"/>
      <c r="AK29" s="28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row>
    <row r="30" s="2" customFormat="1" ht="15.95" customHeight="1">
      <c r="B30" s="323" t="s">
        <v>47</v>
      </c>
      <c r="C30" s="303" t="s">
        <v>42</v>
      </c>
      <c r="D30" s="307">
        <v>75.551810894910981566094217790</v>
      </c>
      <c r="E30" s="308">
        <v>112.21866768213236623327803723</v>
      </c>
      <c r="F30" s="308">
        <v>72.357019064124783362218371010</v>
      </c>
      <c r="G30" s="308">
        <v>121.41791207719562394635985109</v>
      </c>
      <c r="H30" s="308">
        <v>104.41531709308655416439847566</v>
      </c>
      <c r="I30" s="308">
        <v>-4.1546974717456522111382388300</v>
      </c>
      <c r="J30" s="317">
        <v>111.31198147423883373400521252</v>
      </c>
      <c r="K30" s="308">
        <v>34.582038050405865431569255800</v>
      </c>
      <c r="L30" s="318">
        <v>128.29473889837524976964338081</v>
      </c>
      <c r="M30" s="308">
        <v>45.141830906351689377303851400</v>
      </c>
      <c r="N30" s="308">
        <v>86.76270159636960056828632255</v>
      </c>
      <c r="O30" s="309">
        <v>-7.2754992754357674504924019700</v>
      </c>
      <c r="P30" s="317">
        <v>84.09821774679526862071122364</v>
      </c>
      <c r="Q30" s="308">
        <v>185.60820809003175638689421115</v>
      </c>
      <c r="R30" s="318">
        <v>92.83024868296649355082515005</v>
      </c>
      <c r="S30" s="308">
        <v>221.37001154345772797128073770</v>
      </c>
      <c r="T30" s="308">
        <v>90.59354999037778814100997431</v>
      </c>
      <c r="U30" s="309">
        <v>-11.127921762728016585916958450</v>
      </c>
      <c r="W30" s="281"/>
      <c r="X30" s="281"/>
      <c r="Y30" s="281"/>
      <c r="Z30" s="281"/>
      <c r="AA30" s="281"/>
      <c r="AB30" s="281"/>
      <c r="AC30" s="281"/>
      <c r="AD30" s="281"/>
      <c r="AE30" s="281"/>
      <c r="AF30" s="281"/>
      <c r="AG30" s="281"/>
      <c r="AH30" s="281"/>
      <c r="AI30" s="281"/>
      <c r="AJ30" s="281"/>
      <c r="AK30" s="281"/>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row>
    <row r="31" s="2" customFormat="1" ht="15.95" customHeight="1">
      <c r="B31" s="324"/>
      <c r="C31" s="304" t="s">
        <v>58</v>
      </c>
      <c r="D31" s="310">
        <v>68.093718218360143640639613660</v>
      </c>
      <c r="E31" s="134">
        <v>66.963896937885427325180198370</v>
      </c>
      <c r="F31" s="134">
        <v>57.971812248367882408548209870</v>
      </c>
      <c r="G31" s="134">
        <v>64.994197835533085239286178840</v>
      </c>
      <c r="H31" s="134">
        <v>117.46004752555795724538847447</v>
      </c>
      <c r="I31" s="134">
        <v>1.1937990112329564995447721900</v>
      </c>
      <c r="J31" s="319">
        <v>105.19376348725554222947241077</v>
      </c>
      <c r="K31" s="134">
        <v>-5.3617907226366735708536073100</v>
      </c>
      <c r="L31" s="135">
        <v>116.80008439102828820251425719</v>
      </c>
      <c r="M31" s="134">
        <v>6.5049064437109686949141849900</v>
      </c>
      <c r="N31" s="134">
        <v>90.06308859767890970322826784</v>
      </c>
      <c r="O31" s="311">
        <v>-11.141925346527884245468225670</v>
      </c>
      <c r="P31" s="319">
        <v>71.630344892300007916873765064</v>
      </c>
      <c r="Q31" s="134">
        <v>58.011642201717229375197861860</v>
      </c>
      <c r="R31" s="135">
        <v>67.711125629102160356973955784</v>
      </c>
      <c r="S31" s="134">
        <v>75.726916042285900539448605480</v>
      </c>
      <c r="T31" s="134">
        <v>105.78814666981901691256515035</v>
      </c>
      <c r="U31" s="311">
        <v>-10.081138529914091790154241060</v>
      </c>
      <c r="W31" s="281"/>
      <c r="X31" s="281"/>
      <c r="Y31" s="281"/>
      <c r="Z31" s="281"/>
      <c r="AA31" s="281"/>
      <c r="AB31" s="281"/>
      <c r="AC31" s="281"/>
      <c r="AD31" s="281"/>
      <c r="AE31" s="281"/>
      <c r="AF31" s="281"/>
      <c r="AG31" s="281"/>
      <c r="AH31" s="281"/>
      <c r="AI31" s="281"/>
      <c r="AJ31" s="281"/>
      <c r="AK31" s="281"/>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row>
    <row r="32" s="2" customFormat="1" ht="15.95" customHeight="1">
      <c r="B32" s="324"/>
      <c r="C32" s="305" t="s">
        <v>44</v>
      </c>
      <c r="D32" s="312">
        <v>72.132515965506302225122549250</v>
      </c>
      <c r="E32" s="159">
        <v>89.15475120716586332006580831</v>
      </c>
      <c r="F32" s="159">
        <v>69.648893001138700117426403210</v>
      </c>
      <c r="G32" s="159">
        <v>137.79496809761909458176977713</v>
      </c>
      <c r="H32" s="159">
        <v>103.56591879260305973020625729</v>
      </c>
      <c r="I32" s="159">
        <v>-20.454687195267122230337104990</v>
      </c>
      <c r="J32" s="320">
        <v>115.80631030914044214012770809</v>
      </c>
      <c r="K32" s="159">
        <v>29.879682736692437499818689240</v>
      </c>
      <c r="L32" s="160">
        <v>128.84756360746252890140044451</v>
      </c>
      <c r="M32" s="159">
        <v>41.335759465272047594424883840</v>
      </c>
      <c r="N32" s="159">
        <v>89.87854101917471572618447346</v>
      </c>
      <c r="O32" s="313">
        <v>-8.105575525912471221016803270</v>
      </c>
      <c r="P32" s="320">
        <v>83.53400527280450020692670891</v>
      </c>
      <c r="Q32" s="159">
        <v>145.67359074924693180744402928</v>
      </c>
      <c r="R32" s="160">
        <v>89.74090171153570412772970648</v>
      </c>
      <c r="S32" s="159">
        <v>236.08932413097132540037397266</v>
      </c>
      <c r="T32" s="159">
        <v>93.08353680389491652456062020</v>
      </c>
      <c r="U32" s="313">
        <v>-26.902292601978069499474048130</v>
      </c>
      <c r="W32" s="281"/>
      <c r="X32" s="281"/>
      <c r="Y32" s="281"/>
      <c r="Z32" s="281"/>
      <c r="AA32" s="281"/>
      <c r="AB32" s="281"/>
      <c r="AC32" s="281"/>
      <c r="AD32" s="281"/>
      <c r="AE32" s="281"/>
      <c r="AF32" s="281"/>
      <c r="AG32" s="281"/>
      <c r="AH32" s="281"/>
      <c r="AI32" s="281"/>
      <c r="AJ32" s="281"/>
      <c r="AK32" s="281"/>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row>
    <row r="33" s="2" customFormat="1" ht="15.95" customHeight="1">
      <c r="B33" s="325"/>
      <c r="C33" s="306" t="s">
        <v>45</v>
      </c>
      <c r="D33" s="314">
        <v>68.093718218360143640639613660</v>
      </c>
      <c r="E33" s="315">
        <v>66.963896937885427325180198370</v>
      </c>
      <c r="F33" s="315">
        <v>57.971812248367882408548209870</v>
      </c>
      <c r="G33" s="315">
        <v>64.994197835533085239286178840</v>
      </c>
      <c r="H33" s="315">
        <v>117.46004752555795724538847447</v>
      </c>
      <c r="I33" s="315">
        <v>1.1937990112329564995447721900</v>
      </c>
      <c r="J33" s="321">
        <v>105.19376348725554222947241077</v>
      </c>
      <c r="K33" s="315">
        <v>-5.3617907226366735708536073100</v>
      </c>
      <c r="L33" s="322">
        <v>116.80008439102828820251425719</v>
      </c>
      <c r="M33" s="315">
        <v>6.5049064437109686949141849900</v>
      </c>
      <c r="N33" s="315">
        <v>90.06308859767890970322826784</v>
      </c>
      <c r="O33" s="316">
        <v>-11.141925346527884245468225670</v>
      </c>
      <c r="P33" s="321">
        <v>71.630344892300007916873765064</v>
      </c>
      <c r="Q33" s="315">
        <v>58.011642201717229375197861860</v>
      </c>
      <c r="R33" s="322">
        <v>67.711125629102160356973955784</v>
      </c>
      <c r="S33" s="315">
        <v>75.726916042285900539448605480</v>
      </c>
      <c r="T33" s="315">
        <v>105.78814666981901691256515035</v>
      </c>
      <c r="U33" s="316">
        <v>-10.081138529914091790154241060</v>
      </c>
      <c r="W33" s="281"/>
      <c r="X33" s="281"/>
      <c r="Y33" s="281"/>
      <c r="Z33" s="281"/>
      <c r="AA33" s="281"/>
      <c r="AB33" s="281"/>
      <c r="AC33" s="281"/>
      <c r="AD33" s="281"/>
      <c r="AE33" s="281"/>
      <c r="AF33" s="281"/>
      <c r="AG33" s="281"/>
      <c r="AH33" s="281"/>
      <c r="AI33" s="281"/>
      <c r="AJ33" s="281"/>
      <c r="AK33" s="281"/>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row>
    <row r="34" s="2" customFormat="1" ht="5.1" customHeight="1">
      <c r="B34" s="4"/>
      <c r="C34" s="297"/>
      <c r="D34" s="159"/>
      <c r="E34" s="159"/>
      <c r="F34" s="159"/>
      <c r="G34" s="159"/>
      <c r="H34" s="159"/>
      <c r="I34" s="159"/>
      <c r="J34" s="160"/>
      <c r="K34" s="159"/>
      <c r="L34" s="160"/>
      <c r="M34" s="159"/>
      <c r="N34" s="159"/>
      <c r="O34" s="159"/>
      <c r="P34" s="160"/>
      <c r="Q34" s="159"/>
      <c r="R34" s="160"/>
      <c r="S34" s="159"/>
      <c r="T34" s="159"/>
      <c r="U34" s="159"/>
      <c r="W34" s="281"/>
      <c r="X34" s="281"/>
      <c r="Y34" s="281"/>
      <c r="Z34" s="281"/>
      <c r="AA34" s="281"/>
      <c r="AB34" s="281"/>
      <c r="AC34" s="281"/>
      <c r="AD34" s="281"/>
      <c r="AE34" s="281"/>
      <c r="AF34" s="281"/>
      <c r="AG34" s="281"/>
      <c r="AH34" s="281"/>
      <c r="AI34" s="281"/>
      <c r="AJ34" s="281"/>
      <c r="AK34" s="281"/>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row>
    <row r="35" s="9" customFormat="1" ht="5.1" customHeight="1">
      <c r="B35" s="4"/>
      <c r="C35" s="297"/>
      <c r="D35" s="159"/>
      <c r="E35" s="159"/>
      <c r="F35" s="159"/>
      <c r="G35" s="159"/>
      <c r="H35" s="159"/>
      <c r="I35" s="159"/>
      <c r="J35" s="160"/>
      <c r="K35" s="159"/>
      <c r="L35" s="160"/>
      <c r="M35" s="159"/>
      <c r="N35" s="159"/>
      <c r="O35" s="159"/>
      <c r="P35" s="160"/>
      <c r="Q35" s="159"/>
      <c r="R35" s="160"/>
      <c r="S35" s="159"/>
      <c r="T35" s="159"/>
      <c r="U35" s="159"/>
      <c r="W35" s="281"/>
      <c r="X35" s="281"/>
      <c r="Y35" s="281"/>
      <c r="Z35" s="281"/>
      <c r="AA35" s="281"/>
      <c r="AB35" s="281"/>
      <c r="AC35" s="281"/>
      <c r="AD35" s="281"/>
      <c r="AE35" s="281"/>
      <c r="AF35" s="281"/>
      <c r="AG35" s="281"/>
      <c r="AH35" s="281"/>
      <c r="AI35" s="281"/>
      <c r="AJ35" s="281"/>
      <c r="AK35" s="281"/>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row>
    <row r="36" s="2" customFormat="1" ht="15.95" customHeight="1">
      <c r="B36" s="323" t="s">
        <v>48</v>
      </c>
      <c r="C36" s="303" t="s">
        <v>42</v>
      </c>
      <c r="D36" s="307">
        <v>77.104504752901633317577858400</v>
      </c>
      <c r="E36" s="308">
        <v>69.008938257553817678425942110</v>
      </c>
      <c r="F36" s="308">
        <v>72.062391681109185441941074610</v>
      </c>
      <c r="G36" s="308">
        <v>81.28060571956607636446985625</v>
      </c>
      <c r="H36" s="308">
        <v>106.99687167490197793228096259</v>
      </c>
      <c r="I36" s="308">
        <v>-6.7694320709607748390256044100</v>
      </c>
      <c r="J36" s="317">
        <v>112.19649364898211991627530047</v>
      </c>
      <c r="K36" s="308">
        <v>23.504733307861920273859065170</v>
      </c>
      <c r="L36" s="318">
        <v>130.73155362647985821537866518</v>
      </c>
      <c r="M36" s="308">
        <v>43.457598690390051877391785260</v>
      </c>
      <c r="N36" s="308">
        <v>85.82204566278218230188082410</v>
      </c>
      <c r="O36" s="309">
        <v>-13.908545496840757875022536460</v>
      </c>
      <c r="P36" s="317">
        <v>86.50855077816839781836817615</v>
      </c>
      <c r="Q36" s="308">
        <v>108.73403846144085760921278487</v>
      </c>
      <c r="R36" s="318">
        <v>94.20828422511321498432313526</v>
      </c>
      <c r="S36" s="308">
        <v>160.06080385668337704627647566</v>
      </c>
      <c r="T36" s="308">
        <v>91.82690406658283028859055091</v>
      </c>
      <c r="U36" s="309">
        <v>-19.736448028334223808017240040</v>
      </c>
      <c r="W36" s="281"/>
      <c r="X36" s="281"/>
      <c r="Y36" s="281"/>
      <c r="Z36" s="281"/>
      <c r="AA36" s="281"/>
      <c r="AB36" s="281"/>
      <c r="AC36" s="281"/>
      <c r="AD36" s="281"/>
      <c r="AE36" s="281"/>
      <c r="AF36" s="281"/>
      <c r="AG36" s="281"/>
      <c r="AH36" s="281"/>
      <c r="AI36" s="281"/>
      <c r="AJ36" s="281"/>
      <c r="AK36" s="281"/>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row>
    <row r="37" s="2" customFormat="1" ht="15.95" customHeight="1">
      <c r="B37" s="324"/>
      <c r="C37" s="304" t="s">
        <v>58</v>
      </c>
      <c r="D37" s="310">
        <v>71.171538456938526541385864840</v>
      </c>
      <c r="E37" s="134">
        <v>70.691731976705351059821829630</v>
      </c>
      <c r="F37" s="134">
        <v>61.407680156737333547483531510</v>
      </c>
      <c r="G37" s="134">
        <v>65.175955968391162067647913640</v>
      </c>
      <c r="H37" s="134">
        <v>115.90006050591695065583260092</v>
      </c>
      <c r="I37" s="134">
        <v>3.3393334859037918943565908400</v>
      </c>
      <c r="J37" s="319">
        <v>104.71496362325202485843168814</v>
      </c>
      <c r="K37" s="134">
        <v>-4.1770925969166386918384953400</v>
      </c>
      <c r="L37" s="135">
        <v>118.29562562734604901804762148</v>
      </c>
      <c r="M37" s="134">
        <v>8.530556549101827906418746330</v>
      </c>
      <c r="N37" s="134">
        <v>88.51972595599120548364969260</v>
      </c>
      <c r="O37" s="311">
        <v>-11.708821506198783024220250670</v>
      </c>
      <c r="P37" s="319">
        <v>74.527250605292003556324162207</v>
      </c>
      <c r="Q37" s="134">
        <v>63.561780276757600936898461860</v>
      </c>
      <c r="R37" s="135">
        <v>72.64259942465206358526161037</v>
      </c>
      <c r="S37" s="134">
        <v>79.26638429779430593121661954</v>
      </c>
      <c r="T37" s="134">
        <v>102.59441594266567903572355402</v>
      </c>
      <c r="U37" s="311">
        <v>-8.760484617656191821751648230</v>
      </c>
      <c r="W37" s="281"/>
      <c r="X37" s="281"/>
      <c r="Y37" s="281"/>
      <c r="Z37" s="281"/>
      <c r="AA37" s="281"/>
      <c r="AB37" s="281"/>
      <c r="AC37" s="281"/>
      <c r="AD37" s="281"/>
      <c r="AE37" s="281"/>
      <c r="AF37" s="281"/>
      <c r="AG37" s="281"/>
      <c r="AH37" s="281"/>
      <c r="AI37" s="281"/>
      <c r="AJ37" s="281"/>
      <c r="AK37" s="281"/>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row>
    <row r="38" s="2" customFormat="1" ht="15.95" customHeight="1">
      <c r="B38" s="324"/>
      <c r="C38" s="305" t="s">
        <v>44</v>
      </c>
      <c r="D38" s="312">
        <v>73.918965936961135748090952460</v>
      </c>
      <c r="E38" s="159">
        <v>79.94695544224369208206449249</v>
      </c>
      <c r="F38" s="159">
        <v>72.845815003332630026727891890</v>
      </c>
      <c r="G38" s="159">
        <v>119.54647580858670372453818189</v>
      </c>
      <c r="H38" s="159">
        <v>101.47318131258385953756128171</v>
      </c>
      <c r="I38" s="159">
        <v>-18.036964711229598758979897010</v>
      </c>
      <c r="J38" s="320">
        <v>115.65200142632322922775492156</v>
      </c>
      <c r="K38" s="159">
        <v>27.809516679635793860875559560</v>
      </c>
      <c r="L38" s="160">
        <v>130.3290452800500316310245528</v>
      </c>
      <c r="M38" s="159">
        <v>42.725660143876752093605860240</v>
      </c>
      <c r="N38" s="159">
        <v>88.73847052114217092928815181</v>
      </c>
      <c r="O38" s="313">
        <v>-10.450919231485435119755636390</v>
      </c>
      <c r="P38" s="320">
        <v>85.4887635397376746792104071</v>
      </c>
      <c r="Q38" s="159">
        <v>129.98933403045124153898588389</v>
      </c>
      <c r="R38" s="160">
        <v>94.93925522031486284592836603</v>
      </c>
      <c r="S38" s="159">
        <v>213.34915692042204829246035579</v>
      </c>
      <c r="T38" s="159">
        <v>90.04574908593237442399321656</v>
      </c>
      <c r="U38" s="313">
        <v>-26.602855328932898364222926740</v>
      </c>
      <c r="W38" s="281"/>
      <c r="X38" s="281"/>
      <c r="Y38" s="281"/>
      <c r="Z38" s="281"/>
      <c r="AA38" s="281"/>
      <c r="AB38" s="281"/>
      <c r="AC38" s="281"/>
      <c r="AD38" s="281"/>
      <c r="AE38" s="281"/>
      <c r="AF38" s="281"/>
      <c r="AG38" s="281"/>
      <c r="AH38" s="281"/>
      <c r="AI38" s="281"/>
      <c r="AJ38" s="281"/>
      <c r="AK38" s="281"/>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row>
    <row r="39" s="2" customFormat="1" ht="15.95" customHeight="1">
      <c r="B39" s="325"/>
      <c r="C39" s="306" t="s">
        <v>45</v>
      </c>
      <c r="D39" s="314">
        <v>71.171538456938526541385864840</v>
      </c>
      <c r="E39" s="315">
        <v>70.691731976705351059821829630</v>
      </c>
      <c r="F39" s="315">
        <v>61.407680156737333547483531510</v>
      </c>
      <c r="G39" s="315">
        <v>65.175955968391162067647913640</v>
      </c>
      <c r="H39" s="315">
        <v>115.90006050591695065583260092</v>
      </c>
      <c r="I39" s="315">
        <v>3.3393334859037918943565908400</v>
      </c>
      <c r="J39" s="321">
        <v>104.71496362325202485843168814</v>
      </c>
      <c r="K39" s="315">
        <v>-4.1770925969166386918384953400</v>
      </c>
      <c r="L39" s="322">
        <v>118.29562562734604901804762148</v>
      </c>
      <c r="M39" s="315">
        <v>8.530556549101827906418746330</v>
      </c>
      <c r="N39" s="315">
        <v>88.51972595599120548364969260</v>
      </c>
      <c r="O39" s="316">
        <v>-11.708821506198783024220250670</v>
      </c>
      <c r="P39" s="321">
        <v>74.527250605292003556324162207</v>
      </c>
      <c r="Q39" s="315">
        <v>63.561780276757600936898461860</v>
      </c>
      <c r="R39" s="322">
        <v>72.64259942465206358526161037</v>
      </c>
      <c r="S39" s="315">
        <v>79.26638429779430593121661954</v>
      </c>
      <c r="T39" s="315">
        <v>102.59441594266567903572355402</v>
      </c>
      <c r="U39" s="316">
        <v>-8.760484617656191821751648230</v>
      </c>
      <c r="W39" s="281"/>
      <c r="X39" s="281"/>
      <c r="Y39" s="281"/>
      <c r="Z39" s="281"/>
      <c r="AA39" s="281"/>
      <c r="AB39" s="281"/>
      <c r="AC39" s="281"/>
      <c r="AD39" s="281"/>
      <c r="AE39" s="281"/>
      <c r="AF39" s="281"/>
      <c r="AG39" s="281"/>
      <c r="AH39" s="281"/>
      <c r="AI39" s="281"/>
      <c r="AJ39" s="281"/>
      <c r="AK39" s="281"/>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row>
    <row r="40" s="2" customFormat="1" ht="5.1" customHeight="1">
      <c r="B40" s="4"/>
      <c r="C40" s="297"/>
      <c r="D40" s="159"/>
      <c r="E40" s="159"/>
      <c r="F40" s="159"/>
      <c r="G40" s="159"/>
      <c r="H40" s="159"/>
      <c r="I40" s="159"/>
      <c r="J40" s="160"/>
      <c r="K40" s="159"/>
      <c r="L40" s="160"/>
      <c r="M40" s="159"/>
      <c r="N40" s="159"/>
      <c r="O40" s="159"/>
      <c r="P40" s="160"/>
      <c r="Q40" s="159"/>
      <c r="R40" s="160"/>
      <c r="S40" s="159"/>
      <c r="T40" s="159"/>
      <c r="U40" s="159"/>
      <c r="W40" s="281"/>
      <c r="X40" s="281"/>
      <c r="Y40" s="281"/>
      <c r="Z40" s="281"/>
      <c r="AA40" s="281"/>
      <c r="AB40" s="281"/>
      <c r="AC40" s="281"/>
      <c r="AD40" s="281"/>
      <c r="AE40" s="281"/>
      <c r="AF40" s="281"/>
      <c r="AG40" s="281"/>
      <c r="AH40" s="281"/>
      <c r="AI40" s="281"/>
      <c r="AJ40" s="281"/>
      <c r="AK40" s="281"/>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row>
    <row r="41" s="9" customFormat="1" ht="5.1" customHeight="1">
      <c r="B41" s="4"/>
      <c r="C41" s="297"/>
      <c r="D41" s="159"/>
      <c r="E41" s="159"/>
      <c r="F41" s="159"/>
      <c r="G41" s="159"/>
      <c r="H41" s="159"/>
      <c r="I41" s="159"/>
      <c r="J41" s="160"/>
      <c r="K41" s="159"/>
      <c r="L41" s="160"/>
      <c r="M41" s="159"/>
      <c r="N41" s="159"/>
      <c r="O41" s="159"/>
      <c r="P41" s="160"/>
      <c r="Q41" s="159"/>
      <c r="R41" s="160"/>
      <c r="S41" s="159"/>
      <c r="T41" s="159"/>
      <c r="U41" s="159"/>
      <c r="W41" s="281"/>
      <c r="X41" s="281"/>
      <c r="Y41" s="281"/>
      <c r="Z41" s="281"/>
      <c r="AA41" s="281"/>
      <c r="AB41" s="281"/>
      <c r="AC41" s="281"/>
      <c r="AD41" s="281"/>
      <c r="AE41" s="281"/>
      <c r="AF41" s="281"/>
      <c r="AG41" s="281"/>
      <c r="AH41" s="281"/>
      <c r="AI41" s="281"/>
      <c r="AJ41" s="281"/>
      <c r="AK41" s="281"/>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row>
    <row r="42" s="2" customFormat="1" ht="15.95" customHeight="1">
      <c r="B42" s="323" t="s">
        <v>49</v>
      </c>
      <c r="C42" s="303" t="s">
        <v>42</v>
      </c>
      <c r="D42" s="307">
        <v>71.095705757750818409397265570</v>
      </c>
      <c r="E42" s="308">
        <v>72.392190126259692178034848540</v>
      </c>
      <c r="F42" s="308">
        <v>77.897169266320046216060080970</v>
      </c>
      <c r="G42" s="308">
        <v>119.19278924796039333620284933</v>
      </c>
      <c r="H42" s="308">
        <v>91.26866409571838228023336292</v>
      </c>
      <c r="I42" s="308">
        <v>-21.351340654166243073600746030</v>
      </c>
      <c r="J42" s="317">
        <v>105.81196389246951209721595627</v>
      </c>
      <c r="K42" s="308">
        <v>15.108183701713931725188508470</v>
      </c>
      <c r="L42" s="318">
        <v>130.01946959053891254058740667</v>
      </c>
      <c r="M42" s="308">
        <v>33.518631576803476111105703060</v>
      </c>
      <c r="N42" s="308">
        <v>81.38163017100102006845140154</v>
      </c>
      <c r="O42" s="309">
        <v>-13.788673279278902733382050250</v>
      </c>
      <c r="P42" s="317">
        <v>75.227762505487663905819624623</v>
      </c>
      <c r="Q42" s="308">
        <v>98.43751889794295284966814082</v>
      </c>
      <c r="R42" s="318">
        <v>101.28148630611361621590298057</v>
      </c>
      <c r="S42" s="308">
        <v>192.66321271890354037183876926</v>
      </c>
      <c r="T42" s="308">
        <v>74.275926676390726315811968310</v>
      </c>
      <c r="U42" s="309">
        <v>-32.195947329896311775356839330</v>
      </c>
      <c r="W42" s="281"/>
      <c r="X42" s="281"/>
      <c r="Y42" s="281"/>
      <c r="Z42" s="281"/>
      <c r="AA42" s="281"/>
      <c r="AB42" s="281"/>
      <c r="AC42" s="281"/>
      <c r="AD42" s="281"/>
      <c r="AE42" s="281"/>
      <c r="AF42" s="281"/>
      <c r="AG42" s="281"/>
      <c r="AH42" s="281"/>
      <c r="AI42" s="281"/>
      <c r="AJ42" s="281"/>
      <c r="AK42" s="281"/>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row>
    <row r="43" s="2" customFormat="1" ht="15.95" customHeight="1">
      <c r="B43" s="324"/>
      <c r="C43" s="304" t="s">
        <v>58</v>
      </c>
      <c r="D43" s="310">
        <v>72.364365510190166481980009100</v>
      </c>
      <c r="E43" s="134">
        <v>77.342238377171969900072264120</v>
      </c>
      <c r="F43" s="134">
        <v>65.470130988182153921179764830</v>
      </c>
      <c r="G43" s="134">
        <v>78.846189803840795581842853690</v>
      </c>
      <c r="H43" s="134">
        <v>110.53035089123691110483083844</v>
      </c>
      <c r="I43" s="134">
        <v>-0.840918908207306804753232800</v>
      </c>
      <c r="J43" s="319">
        <v>101.35851534363118717149139786</v>
      </c>
      <c r="K43" s="134">
        <v>-1.3406518121440979591986376600</v>
      </c>
      <c r="L43" s="135">
        <v>115.68206801155627815348141469</v>
      </c>
      <c r="M43" s="134">
        <v>11.102571042722336085004234420</v>
      </c>
      <c r="N43" s="134">
        <v>87.61817374625926232609625401</v>
      </c>
      <c r="O43" s="311">
        <v>-11.199761389933662599470241920</v>
      </c>
      <c r="P43" s="319">
        <v>73.34744651896745471394641683</v>
      </c>
      <c r="Q43" s="134">
        <v>74.964696444671507944952162740</v>
      </c>
      <c r="R43" s="135">
        <v>75.737201457003861707406802041</v>
      </c>
      <c r="S43" s="134">
        <v>98.70271508401425092150325966</v>
      </c>
      <c r="T43" s="134">
        <v>96.84467488623397981907722468</v>
      </c>
      <c r="U43" s="311">
        <v>-11.946499386938915759290147400</v>
      </c>
      <c r="W43" s="281"/>
      <c r="X43" s="281"/>
      <c r="Y43" s="281"/>
      <c r="Z43" s="281"/>
      <c r="AA43" s="281"/>
      <c r="AB43" s="281"/>
      <c r="AC43" s="281"/>
      <c r="AD43" s="281"/>
      <c r="AE43" s="281"/>
      <c r="AF43" s="281"/>
      <c r="AG43" s="281"/>
      <c r="AH43" s="281"/>
      <c r="AI43" s="281"/>
      <c r="AJ43" s="281"/>
      <c r="AK43" s="281"/>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row>
    <row r="44" s="2" customFormat="1" ht="15.95" customHeight="1">
      <c r="B44" s="324"/>
      <c r="C44" s="305" t="s">
        <v>44</v>
      </c>
      <c r="D44" s="312">
        <v>73.839087041218490748702131440</v>
      </c>
      <c r="E44" s="159">
        <v>76.966759027694252100899545310</v>
      </c>
      <c r="F44" s="159">
        <v>76.046447460333643497876185510</v>
      </c>
      <c r="G44" s="159">
        <v>139.38993751823163807086573942</v>
      </c>
      <c r="H44" s="159">
        <v>97.09735235131591477234804726</v>
      </c>
      <c r="I44" s="159">
        <v>-26.075940842661072507259904980</v>
      </c>
      <c r="J44" s="320">
        <v>111.3078833298150445176876293</v>
      </c>
      <c r="K44" s="159">
        <v>24.796586508248964978349660100</v>
      </c>
      <c r="L44" s="160">
        <v>127.59291302869615780525167771</v>
      </c>
      <c r="M44" s="159">
        <v>34.096914811640236593041221850</v>
      </c>
      <c r="N44" s="159">
        <v>87.23672866123955896901507859</v>
      </c>
      <c r="O44" s="313">
        <v>-6.9355274254109534616962464300</v>
      </c>
      <c r="P44" s="320">
        <v>82.18872485564005725338007509</v>
      </c>
      <c r="Q44" s="159">
        <v>120.84847452084094225414210272</v>
      </c>
      <c r="R44" s="160">
        <v>97.0298775694766238264804673</v>
      </c>
      <c r="S44" s="159">
        <v>221.01452058146186927758891037</v>
      </c>
      <c r="T44" s="159">
        <v>84.70455380796517344909703243</v>
      </c>
      <c r="U44" s="313">
        <v>-31.202964239495331203853224530</v>
      </c>
      <c r="W44" s="281"/>
      <c r="X44" s="281"/>
      <c r="Y44" s="281"/>
      <c r="Z44" s="281"/>
      <c r="AA44" s="281"/>
      <c r="AB44" s="281"/>
      <c r="AC44" s="281"/>
      <c r="AD44" s="281"/>
      <c r="AE44" s="281"/>
      <c r="AF44" s="281"/>
      <c r="AG44" s="281"/>
      <c r="AH44" s="281"/>
      <c r="AI44" s="281"/>
      <c r="AJ44" s="281"/>
      <c r="AK44" s="281"/>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row>
    <row r="45" s="2" customFormat="1" ht="15.95" customHeight="1">
      <c r="B45" s="325"/>
      <c r="C45" s="306" t="s">
        <v>45</v>
      </c>
      <c r="D45" s="314">
        <v>72.364365510190166481980009100</v>
      </c>
      <c r="E45" s="315">
        <v>77.342238377171969900072264120</v>
      </c>
      <c r="F45" s="315">
        <v>65.470130988182153921179764830</v>
      </c>
      <c r="G45" s="315">
        <v>78.846189803840795581842853690</v>
      </c>
      <c r="H45" s="315">
        <v>110.53035089123691110483083844</v>
      </c>
      <c r="I45" s="315">
        <v>-0.840918908207306804753232800</v>
      </c>
      <c r="J45" s="321">
        <v>101.35851534363118717149139786</v>
      </c>
      <c r="K45" s="315">
        <v>-1.3406518121440979591986376600</v>
      </c>
      <c r="L45" s="322">
        <v>115.68206801155627815348141469</v>
      </c>
      <c r="M45" s="315">
        <v>11.102571042722336085004234420</v>
      </c>
      <c r="N45" s="315">
        <v>87.61817374625926232609625401</v>
      </c>
      <c r="O45" s="316">
        <v>-11.199761389933662599470241920</v>
      </c>
      <c r="P45" s="321">
        <v>73.34744651896745471394641683</v>
      </c>
      <c r="Q45" s="315">
        <v>74.964696444671507944952162740</v>
      </c>
      <c r="R45" s="322">
        <v>75.737201457003861707406802041</v>
      </c>
      <c r="S45" s="315">
        <v>98.70271508401425092150325966</v>
      </c>
      <c r="T45" s="315">
        <v>96.84467488623397981907722468</v>
      </c>
      <c r="U45" s="316">
        <v>-11.946499386938915759290147400</v>
      </c>
      <c r="W45" s="281"/>
      <c r="X45" s="281"/>
      <c r="Y45" s="281"/>
      <c r="Z45" s="281"/>
      <c r="AA45" s="281"/>
      <c r="AB45" s="281"/>
      <c r="AC45" s="281"/>
      <c r="AD45" s="281"/>
      <c r="AE45" s="281"/>
      <c r="AF45" s="281"/>
      <c r="AG45" s="281"/>
      <c r="AH45" s="281"/>
      <c r="AI45" s="281"/>
      <c r="AJ45" s="281"/>
      <c r="AK45" s="281"/>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row>
    <row r="46" s="2" customFormat="1" ht="5.1" customHeight="1">
      <c r="A46" s="4"/>
      <c r="B46" s="4"/>
      <c r="C46" s="297"/>
      <c r="D46" s="159"/>
      <c r="E46" s="159"/>
      <c r="F46" s="159"/>
      <c r="G46" s="159"/>
      <c r="H46" s="159"/>
      <c r="I46" s="159"/>
      <c r="J46" s="160"/>
      <c r="K46" s="159"/>
      <c r="L46" s="160"/>
      <c r="M46" s="159"/>
      <c r="N46" s="159"/>
      <c r="O46" s="159"/>
      <c r="P46" s="160"/>
      <c r="Q46" s="159"/>
      <c r="R46" s="160"/>
      <c r="S46" s="159"/>
      <c r="T46" s="159"/>
      <c r="U46" s="159"/>
      <c r="W46" s="281"/>
      <c r="X46" s="281"/>
      <c r="Y46" s="281"/>
      <c r="Z46" s="281"/>
      <c r="AA46" s="281"/>
      <c r="AB46" s="281"/>
      <c r="AC46" s="281"/>
      <c r="AD46" s="281"/>
      <c r="AE46" s="281"/>
      <c r="AF46" s="281"/>
      <c r="AG46" s="281"/>
      <c r="AH46" s="281"/>
      <c r="AI46" s="281"/>
      <c r="AJ46" s="281"/>
      <c r="AK46" s="281"/>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row>
    <row r="47" s="9" customFormat="1" ht="5.1" customHeight="1">
      <c r="A47" s="4"/>
      <c r="B47" s="4"/>
      <c r="C47" s="297"/>
      <c r="D47" s="159"/>
      <c r="E47" s="159"/>
      <c r="F47" s="159"/>
      <c r="G47" s="159"/>
      <c r="H47" s="159"/>
      <c r="I47" s="159"/>
      <c r="J47" s="160"/>
      <c r="K47" s="159"/>
      <c r="L47" s="160"/>
      <c r="M47" s="159"/>
      <c r="N47" s="159"/>
      <c r="O47" s="159"/>
      <c r="P47" s="160"/>
      <c r="Q47" s="159"/>
      <c r="R47" s="160"/>
      <c r="S47" s="159"/>
      <c r="T47" s="159"/>
      <c r="U47" s="159"/>
      <c r="W47" s="281"/>
      <c r="X47" s="281"/>
      <c r="Y47" s="281"/>
      <c r="Z47" s="281"/>
      <c r="AA47" s="281"/>
      <c r="AB47" s="281"/>
      <c r="AC47" s="281"/>
      <c r="AD47" s="281"/>
      <c r="AE47" s="281"/>
      <c r="AF47" s="281"/>
      <c r="AG47" s="281"/>
      <c r="AH47" s="281"/>
      <c r="AI47" s="281"/>
      <c r="AJ47" s="281"/>
      <c r="AK47" s="281"/>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row>
    <row r="48" s="2" customFormat="1" ht="15.95" customHeight="1">
      <c r="B48" s="323" t="s">
        <v>50</v>
      </c>
      <c r="C48" s="303" t="s">
        <v>42</v>
      </c>
      <c r="D48" s="307">
        <v>76.852034206886893195385396520</v>
      </c>
      <c r="E48" s="308">
        <v>65.666991528775270579730204950</v>
      </c>
      <c r="F48" s="308">
        <v>79.168110918544194107452339810</v>
      </c>
      <c r="G48" s="308">
        <v>108.42697428615346328109560201</v>
      </c>
      <c r="H48" s="308">
        <v>97.07448278759574731553715789</v>
      </c>
      <c r="I48" s="308">
        <v>-20.515570455229166898452359210</v>
      </c>
      <c r="J48" s="317">
        <v>108.76913227778029298102374957</v>
      </c>
      <c r="K48" s="308">
        <v>19.416230973661681320621359410</v>
      </c>
      <c r="L48" s="318">
        <v>137.06172897041243210126809908</v>
      </c>
      <c r="M48" s="308">
        <v>47.796117776738242699002411760</v>
      </c>
      <c r="N48" s="308">
        <v>79.35777046943594823729965083</v>
      </c>
      <c r="O48" s="309">
        <v>-19.202051603241297058710265540</v>
      </c>
      <c r="P48" s="317">
        <v>83.59129074465376373215476348</v>
      </c>
      <c r="Q48" s="308">
        <v>97.83327725111880841097761349</v>
      </c>
      <c r="R48" s="318">
        <v>108.50918161817053550062264775</v>
      </c>
      <c r="S48" s="308">
        <v>208.04697639445530477145013195</v>
      </c>
      <c r="T48" s="308">
        <v>77.036145234972340454849483560</v>
      </c>
      <c r="U48" s="309">
        <v>-35.778211632958033849328707900</v>
      </c>
      <c r="W48" s="281"/>
      <c r="X48" s="281"/>
      <c r="Y48" s="281"/>
      <c r="Z48" s="281"/>
      <c r="AA48" s="281"/>
      <c r="AB48" s="281"/>
      <c r="AC48" s="281"/>
      <c r="AD48" s="281"/>
      <c r="AE48" s="281"/>
      <c r="AF48" s="281"/>
      <c r="AG48" s="281"/>
      <c r="AH48" s="281"/>
      <c r="AI48" s="281"/>
      <c r="AJ48" s="281"/>
      <c r="AK48" s="281"/>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row>
    <row r="49" s="2" customFormat="1" ht="15.95" customHeight="1">
      <c r="B49" s="324"/>
      <c r="C49" s="304" t="s">
        <v>58</v>
      </c>
      <c r="D49" s="310">
        <v>76.195896629676423664301943640</v>
      </c>
      <c r="E49" s="134">
        <v>88.50608175392686523010833032</v>
      </c>
      <c r="F49" s="134">
        <v>69.449946226564369005015663770</v>
      </c>
      <c r="G49" s="134">
        <v>71.034406979045900778571215810</v>
      </c>
      <c r="H49" s="134">
        <v>109.71339903000781805936862038</v>
      </c>
      <c r="I49" s="134">
        <v>10.215298245236403328839456240</v>
      </c>
      <c r="J49" s="319">
        <v>103.06722379339002466356472285</v>
      </c>
      <c r="K49" s="134">
        <v>4.4979535236642438978255420900</v>
      </c>
      <c r="L49" s="135">
        <v>115.32672015617896610528018466</v>
      </c>
      <c r="M49" s="134">
        <v>20.011447910091003854454555340</v>
      </c>
      <c r="N49" s="134">
        <v>89.36976934210323756228758225</v>
      </c>
      <c r="O49" s="311">
        <v>-12.926678793217299648421703560</v>
      </c>
      <c r="P49" s="319">
        <v>78.532995300688726819324914764</v>
      </c>
      <c r="Q49" s="134">
        <v>96.98499770049901900064993682</v>
      </c>
      <c r="R49" s="135">
        <v>80.09434513332666343950248098</v>
      </c>
      <c r="S49" s="134">
        <v>105.26086823999072373065970186</v>
      </c>
      <c r="T49" s="134">
        <v>98.05061165049931780288618464</v>
      </c>
      <c r="U49" s="311">
        <v>-4.0318793399117694085794105200</v>
      </c>
      <c r="W49" s="281"/>
      <c r="X49" s="281"/>
      <c r="Y49" s="281"/>
      <c r="Z49" s="281"/>
      <c r="AA49" s="281"/>
      <c r="AB49" s="281"/>
      <c r="AC49" s="281"/>
      <c r="AD49" s="281"/>
      <c r="AE49" s="281"/>
      <c r="AF49" s="281"/>
      <c r="AG49" s="281"/>
      <c r="AH49" s="281"/>
      <c r="AI49" s="281"/>
      <c r="AJ49" s="281"/>
      <c r="AK49" s="281"/>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row>
    <row r="50" s="2" customFormat="1" ht="15.95" customHeight="1">
      <c r="B50" s="324"/>
      <c r="C50" s="305" t="s">
        <v>44</v>
      </c>
      <c r="D50" s="312">
        <v>84.51731926600868553625080932</v>
      </c>
      <c r="E50" s="159">
        <v>86.77828457765622307634677726</v>
      </c>
      <c r="F50" s="159">
        <v>80.24020318141674273472872012</v>
      </c>
      <c r="G50" s="159">
        <v>107.21671309258924941344532363</v>
      </c>
      <c r="H50" s="159">
        <v>105.33039039659673115354844195</v>
      </c>
      <c r="I50" s="159">
        <v>-9.863310835260986341104336760</v>
      </c>
      <c r="J50" s="320">
        <v>115.19478426327295102401810128</v>
      </c>
      <c r="K50" s="159">
        <v>29.117981956077201743525809530</v>
      </c>
      <c r="L50" s="160">
        <v>129.85245032412814824803615064</v>
      </c>
      <c r="M50" s="159">
        <v>44.432343432048078281470478230</v>
      </c>
      <c r="N50" s="159">
        <v>88.71206047766691512180047102</v>
      </c>
      <c r="O50" s="313">
        <v>-10.603138543671080806666598670</v>
      </c>
      <c r="P50" s="320">
        <v>97.35954359358033128273542316</v>
      </c>
      <c r="Q50" s="159">
        <v>141.16435177884868901165008878</v>
      </c>
      <c r="R50" s="160">
        <v>104.19386997612866987363012355</v>
      </c>
      <c r="S50" s="159">
        <v>199.28795470249023908851292375</v>
      </c>
      <c r="T50" s="159">
        <v>93.44075962999155659214736827</v>
      </c>
      <c r="U50" s="313">
        <v>-19.420628866076423484478032580</v>
      </c>
      <c r="W50" s="281"/>
      <c r="X50" s="281"/>
      <c r="Y50" s="281"/>
      <c r="Z50" s="281"/>
      <c r="AA50" s="281"/>
      <c r="AB50" s="281"/>
      <c r="AC50" s="281"/>
      <c r="AD50" s="281"/>
      <c r="AE50" s="281"/>
      <c r="AF50" s="281"/>
      <c r="AG50" s="281"/>
      <c r="AH50" s="281"/>
      <c r="AI50" s="281"/>
      <c r="AJ50" s="281"/>
      <c r="AK50" s="281"/>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row>
    <row r="51" s="2" customFormat="1" ht="15.95" customHeight="1">
      <c r="B51" s="325"/>
      <c r="C51" s="306" t="s">
        <v>45</v>
      </c>
      <c r="D51" s="314">
        <v>76.195896629676423664301943640</v>
      </c>
      <c r="E51" s="315">
        <v>88.50608175392686523010833032</v>
      </c>
      <c r="F51" s="315">
        <v>69.449946226564369005015663770</v>
      </c>
      <c r="G51" s="315">
        <v>71.034406979045900778571215810</v>
      </c>
      <c r="H51" s="315">
        <v>109.71339903000781805936862038</v>
      </c>
      <c r="I51" s="315">
        <v>10.215298245236403328839456240</v>
      </c>
      <c r="J51" s="321">
        <v>103.06722379339002466356472285</v>
      </c>
      <c r="K51" s="315">
        <v>4.4979535236642438978255420900</v>
      </c>
      <c r="L51" s="322">
        <v>115.32672015617896610528018466</v>
      </c>
      <c r="M51" s="315">
        <v>20.011447910091003854454555340</v>
      </c>
      <c r="N51" s="315">
        <v>89.36976934210323756228758225</v>
      </c>
      <c r="O51" s="316">
        <v>-12.926678793217299648421703560</v>
      </c>
      <c r="P51" s="321">
        <v>78.532995300688726819324914764</v>
      </c>
      <c r="Q51" s="315">
        <v>96.98499770049901900064993682</v>
      </c>
      <c r="R51" s="322">
        <v>80.09434513332666343950248098</v>
      </c>
      <c r="S51" s="315">
        <v>105.26086823999072373065970186</v>
      </c>
      <c r="T51" s="315">
        <v>98.05061165049931780288618464</v>
      </c>
      <c r="U51" s="316">
        <v>-4.0318793399117694085794105200</v>
      </c>
      <c r="W51" s="281"/>
      <c r="X51" s="281"/>
      <c r="Y51" s="281"/>
      <c r="Z51" s="281"/>
      <c r="AA51" s="281"/>
      <c r="AB51" s="281"/>
      <c r="AC51" s="281"/>
      <c r="AD51" s="281"/>
      <c r="AE51" s="281"/>
      <c r="AF51" s="281"/>
      <c r="AG51" s="281"/>
      <c r="AH51" s="281"/>
      <c r="AI51" s="281"/>
      <c r="AJ51" s="281"/>
      <c r="AK51" s="281"/>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row>
    <row r="52" s="2" customFormat="1" ht="5.1" customHeight="1">
      <c r="B52" s="4"/>
      <c r="C52" s="297"/>
      <c r="D52" s="159"/>
      <c r="E52" s="159"/>
      <c r="F52" s="159"/>
      <c r="G52" s="159"/>
      <c r="H52" s="159"/>
      <c r="I52" s="159"/>
      <c r="J52" s="160"/>
      <c r="K52" s="159"/>
      <c r="L52" s="160"/>
      <c r="M52" s="159"/>
      <c r="N52" s="159"/>
      <c r="O52" s="159"/>
      <c r="P52" s="160"/>
      <c r="Q52" s="159"/>
      <c r="R52" s="160"/>
      <c r="S52" s="159"/>
      <c r="T52" s="159"/>
      <c r="U52" s="159"/>
      <c r="W52" s="281"/>
      <c r="X52" s="281"/>
      <c r="Y52" s="281"/>
      <c r="Z52" s="281"/>
      <c r="AA52" s="281"/>
      <c r="AB52" s="281"/>
      <c r="AC52" s="281"/>
      <c r="AD52" s="281"/>
      <c r="AE52" s="281"/>
      <c r="AF52" s="281"/>
      <c r="AG52" s="281"/>
      <c r="AH52" s="281"/>
      <c r="AI52" s="281"/>
      <c r="AJ52" s="281"/>
      <c r="AK52" s="281"/>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row>
    <row r="53" s="9" customFormat="1" ht="5.1" customHeight="1">
      <c r="B53" s="4"/>
      <c r="C53" s="297"/>
      <c r="D53" s="159"/>
      <c r="E53" s="159"/>
      <c r="F53" s="159"/>
      <c r="G53" s="159"/>
      <c r="H53" s="159"/>
      <c r="I53" s="159"/>
      <c r="J53" s="160"/>
      <c r="K53" s="159"/>
      <c r="L53" s="160"/>
      <c r="M53" s="159"/>
      <c r="N53" s="159"/>
      <c r="O53" s="159"/>
      <c r="P53" s="160"/>
      <c r="Q53" s="159"/>
      <c r="R53" s="160"/>
      <c r="S53" s="159"/>
      <c r="T53" s="159"/>
      <c r="U53" s="159"/>
      <c r="W53" s="281"/>
      <c r="X53" s="281"/>
      <c r="Y53" s="281"/>
      <c r="Z53" s="281"/>
      <c r="AA53" s="281"/>
      <c r="AB53" s="281"/>
      <c r="AC53" s="281"/>
      <c r="AD53" s="281"/>
      <c r="AE53" s="281"/>
      <c r="AF53" s="281"/>
      <c r="AG53" s="281"/>
      <c r="AH53" s="281"/>
      <c r="AI53" s="281"/>
      <c r="AJ53" s="281"/>
      <c r="AK53" s="281"/>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row>
    <row r="54" s="2" customFormat="1" ht="15.95" customHeight="1">
      <c r="B54" s="323" t="s">
        <v>51</v>
      </c>
      <c r="C54" s="303" t="s">
        <v>42</v>
      </c>
      <c r="D54" s="307">
        <v>84.76698582444899602611907647</v>
      </c>
      <c r="E54" s="308">
        <v>83.72610670181808670914551490</v>
      </c>
      <c r="F54" s="308">
        <v>86.74176776429809358752166382</v>
      </c>
      <c r="G54" s="308">
        <v>102.04293651232367851459045341</v>
      </c>
      <c r="H54" s="308">
        <v>97.72337826315099042371769650</v>
      </c>
      <c r="I54" s="308">
        <v>-9.065810528539982124624177360</v>
      </c>
      <c r="J54" s="317">
        <v>113.992686235517571435808678</v>
      </c>
      <c r="K54" s="308">
        <v>39.322707693869544089876317730</v>
      </c>
      <c r="L54" s="318">
        <v>135.0963380376713621978657243</v>
      </c>
      <c r="M54" s="308">
        <v>49.014084806466718021102706210</v>
      </c>
      <c r="N54" s="308">
        <v>84.37881284667458804847740564</v>
      </c>
      <c r="O54" s="309">
        <v>-6.5036651570111178138012984100</v>
      </c>
      <c r="P54" s="317">
        <v>96.6281641821698016632848767</v>
      </c>
      <c r="Q54" s="308">
        <v>155.97218659750087556477360530</v>
      </c>
      <c r="R54" s="318">
        <v>117.18495179870800135187486143</v>
      </c>
      <c r="S54" s="308">
        <v>201.07243275994971573801873344</v>
      </c>
      <c r="T54" s="308">
        <v>82.45782645211204982235572102</v>
      </c>
      <c r="U54" s="309">
        <v>-14.979865725005799660238123220</v>
      </c>
      <c r="W54" s="281"/>
      <c r="X54" s="281"/>
      <c r="Y54" s="281"/>
      <c r="Z54" s="281"/>
      <c r="AA54" s="281"/>
      <c r="AB54" s="281"/>
      <c r="AC54" s="281"/>
      <c r="AD54" s="281"/>
      <c r="AE54" s="281"/>
      <c r="AF54" s="281"/>
      <c r="AG54" s="281"/>
      <c r="AH54" s="281"/>
      <c r="AI54" s="281"/>
      <c r="AJ54" s="281"/>
      <c r="AK54" s="281"/>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row>
    <row r="55" s="2" customFormat="1" ht="15.95" customHeight="1">
      <c r="B55" s="324"/>
      <c r="C55" s="304" t="s">
        <v>58</v>
      </c>
      <c r="D55" s="310">
        <v>77.294648529645110079561046800</v>
      </c>
      <c r="E55" s="134">
        <v>95.35050837316745348957200387</v>
      </c>
      <c r="F55" s="134">
        <v>72.346962659617923944890695550</v>
      </c>
      <c r="G55" s="134">
        <v>68.908011726796797720053938930</v>
      </c>
      <c r="H55" s="134">
        <v>106.83883011551616625530819832</v>
      </c>
      <c r="I55" s="134">
        <v>15.654968865029642302999560880</v>
      </c>
      <c r="J55" s="319">
        <v>106.02991880108813064716115781</v>
      </c>
      <c r="K55" s="134">
        <v>9.499740038700167134701581530</v>
      </c>
      <c r="L55" s="135">
        <v>115.94816223100812764493547521</v>
      </c>
      <c r="M55" s="134">
        <v>21.345034890391032940255401090</v>
      </c>
      <c r="N55" s="134">
        <v>91.44596754353080061592978102</v>
      </c>
      <c r="O55" s="311">
        <v>-9.761664218392227686261931910</v>
      </c>
      <c r="P55" s="319">
        <v>81.95545307356917090479576301</v>
      </c>
      <c r="Q55" s="134">
        <v>113.90829883289756457460728334</v>
      </c>
      <c r="R55" s="135">
        <v>83.88497363378066288462263328</v>
      </c>
      <c r="S55" s="134">
        <v>104.96148576254735163738440790</v>
      </c>
      <c r="T55" s="134">
        <v>97.69980191132292396905238575</v>
      </c>
      <c r="U55" s="311">
        <v>4.3651191525393721867879981200</v>
      </c>
      <c r="W55" s="281"/>
      <c r="X55" s="281"/>
      <c r="Y55" s="281"/>
      <c r="Z55" s="281"/>
      <c r="AA55" s="281"/>
      <c r="AB55" s="281"/>
      <c r="AC55" s="281"/>
      <c r="AD55" s="281"/>
      <c r="AE55" s="281"/>
      <c r="AF55" s="281"/>
      <c r="AG55" s="281"/>
      <c r="AH55" s="281"/>
      <c r="AI55" s="281"/>
      <c r="AJ55" s="281"/>
      <c r="AK55" s="281"/>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row>
    <row r="56" s="2" customFormat="1" ht="15.95" customHeight="1">
      <c r="B56" s="324"/>
      <c r="C56" s="305" t="s">
        <v>44</v>
      </c>
      <c r="D56" s="312">
        <v>85.11560566493933339826698898</v>
      </c>
      <c r="E56" s="159">
        <v>80.08623402766406999870044259</v>
      </c>
      <c r="F56" s="159">
        <v>84.87279984300036860145606417</v>
      </c>
      <c r="G56" s="159">
        <v>104.82293852119050561775991175</v>
      </c>
      <c r="H56" s="159">
        <v>100.28608202202367839506367314</v>
      </c>
      <c r="I56" s="159">
        <v>-12.077116299631270845732303920</v>
      </c>
      <c r="J56" s="320">
        <v>119.8438744876859142115727337</v>
      </c>
      <c r="K56" s="159">
        <v>37.258572066291324038013343970</v>
      </c>
      <c r="L56" s="160">
        <v>129.64443401968238127262081799</v>
      </c>
      <c r="M56" s="159">
        <v>47.424485372972344755282013070</v>
      </c>
      <c r="N56" s="159">
        <v>92.44043170375631860414675627</v>
      </c>
      <c r="O56" s="313">
        <v>-6.8956749490846518290126935600</v>
      </c>
      <c r="P56" s="320">
        <v>102.00583962252357651803558779</v>
      </c>
      <c r="Q56" s="159">
        <v>147.18379331433133638443048392</v>
      </c>
      <c r="R56" s="160">
        <v>110.03286099311570455311908571</v>
      </c>
      <c r="S56" s="159">
        <v>201.95916304066463517503259724</v>
      </c>
      <c r="T56" s="159">
        <v>92.70488715994184214097964186</v>
      </c>
      <c r="U56" s="313">
        <v>-18.139992565470429851825866550</v>
      </c>
      <c r="W56" s="281"/>
      <c r="X56" s="281"/>
      <c r="Y56" s="281"/>
      <c r="Z56" s="281"/>
      <c r="AA56" s="281"/>
      <c r="AB56" s="281"/>
      <c r="AC56" s="281"/>
      <c r="AD56" s="281"/>
      <c r="AE56" s="281"/>
      <c r="AF56" s="281"/>
      <c r="AG56" s="281"/>
      <c r="AH56" s="281"/>
      <c r="AI56" s="281"/>
      <c r="AJ56" s="281"/>
      <c r="AK56" s="281"/>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row>
    <row r="57" s="2" customFormat="1" ht="15.95" customHeight="1">
      <c r="B57" s="325"/>
      <c r="C57" s="306" t="s">
        <v>45</v>
      </c>
      <c r="D57" s="314">
        <v>77.294648529645110079561046800</v>
      </c>
      <c r="E57" s="315">
        <v>95.35050837316745348957200387</v>
      </c>
      <c r="F57" s="315">
        <v>72.346962659617923944890695550</v>
      </c>
      <c r="G57" s="315">
        <v>68.908011726796797720053938930</v>
      </c>
      <c r="H57" s="315">
        <v>106.83883011551616625530819832</v>
      </c>
      <c r="I57" s="315">
        <v>15.654968865029642302999560880</v>
      </c>
      <c r="J57" s="321">
        <v>106.02991880108813064716115781</v>
      </c>
      <c r="K57" s="315">
        <v>9.499740038700167134701581530</v>
      </c>
      <c r="L57" s="322">
        <v>115.94816223100812764493547521</v>
      </c>
      <c r="M57" s="315">
        <v>21.345034890391032940255401090</v>
      </c>
      <c r="N57" s="315">
        <v>91.44596754353080061592978102</v>
      </c>
      <c r="O57" s="316">
        <v>-9.761664218392227686261931910</v>
      </c>
      <c r="P57" s="321">
        <v>81.95545307356917090479576301</v>
      </c>
      <c r="Q57" s="315">
        <v>113.90829883289756457460728334</v>
      </c>
      <c r="R57" s="322">
        <v>83.88497363378066288462263328</v>
      </c>
      <c r="S57" s="315">
        <v>104.96148576254735163738440790</v>
      </c>
      <c r="T57" s="315">
        <v>97.69980191132292396905238575</v>
      </c>
      <c r="U57" s="316">
        <v>4.3651191525393721867879981200</v>
      </c>
      <c r="W57" s="281"/>
      <c r="X57" s="281"/>
      <c r="Y57" s="281"/>
      <c r="Z57" s="281"/>
      <c r="AA57" s="281"/>
      <c r="AB57" s="281"/>
      <c r="AC57" s="281"/>
      <c r="AD57" s="281"/>
      <c r="AE57" s="281"/>
      <c r="AF57" s="281"/>
      <c r="AG57" s="281"/>
      <c r="AH57" s="281"/>
      <c r="AI57" s="281"/>
      <c r="AJ57" s="281"/>
      <c r="AK57" s="281"/>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row>
    <row r="58" s="2" customFormat="1" ht="5.1" customHeight="1">
      <c r="B58" s="4"/>
      <c r="C58" s="297"/>
      <c r="D58" s="159"/>
      <c r="E58" s="159"/>
      <c r="F58" s="159"/>
      <c r="G58" s="159"/>
      <c r="H58" s="159"/>
      <c r="I58" s="159"/>
      <c r="J58" s="160"/>
      <c r="K58" s="159"/>
      <c r="L58" s="160"/>
      <c r="M58" s="159"/>
      <c r="N58" s="159"/>
      <c r="O58" s="159"/>
      <c r="P58" s="160"/>
      <c r="Q58" s="159"/>
      <c r="R58" s="160"/>
      <c r="S58" s="159"/>
      <c r="T58" s="159"/>
      <c r="U58" s="159"/>
      <c r="W58" s="281"/>
      <c r="X58" s="281"/>
      <c r="Y58" s="281"/>
      <c r="Z58" s="281"/>
      <c r="AA58" s="281"/>
      <c r="AB58" s="281"/>
      <c r="AC58" s="281"/>
      <c r="AD58" s="281"/>
      <c r="AE58" s="281"/>
      <c r="AF58" s="281"/>
      <c r="AG58" s="281"/>
      <c r="AH58" s="281"/>
      <c r="AI58" s="281"/>
      <c r="AJ58" s="281"/>
      <c r="AK58" s="281"/>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row>
    <row r="59" s="2" customFormat="1" ht="15.95" customHeight="1">
      <c r="B59" s="802" t="s">
        <v>57</v>
      </c>
      <c r="C59" s="611"/>
      <c r="D59" s="526"/>
      <c r="E59" s="527"/>
      <c r="F59" s="527"/>
      <c r="G59" s="527"/>
      <c r="H59" s="527"/>
      <c r="I59" s="527"/>
      <c r="J59" s="527"/>
      <c r="K59" s="527"/>
      <c r="L59" s="527"/>
      <c r="M59" s="527"/>
      <c r="N59" s="527"/>
      <c r="O59" s="527"/>
      <c r="P59" s="527"/>
      <c r="Q59" s="527"/>
      <c r="R59" s="527"/>
      <c r="S59" s="527"/>
      <c r="T59" s="527"/>
      <c r="U59" s="528"/>
      <c r="W59" s="281"/>
      <c r="X59" s="281"/>
      <c r="Y59" s="281"/>
      <c r="Z59" s="281"/>
      <c r="AA59" s="281"/>
      <c r="AB59" s="281"/>
      <c r="AC59" s="281"/>
      <c r="AD59" s="281"/>
      <c r="AE59" s="281"/>
      <c r="AF59" s="281"/>
      <c r="AG59" s="281"/>
      <c r="AH59" s="281"/>
      <c r="AI59" s="281"/>
      <c r="AJ59" s="281"/>
      <c r="AK59" s="281"/>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row>
    <row r="60" ht="15.95" customHeight="1">
      <c r="B60" s="344" t="s">
        <v>40</v>
      </c>
      <c r="C60" s="348" t="s">
        <v>42</v>
      </c>
      <c r="D60" s="238">
        <v>73.067271203447743545427490660</v>
      </c>
      <c r="E60" s="246">
        <v>86.65573106063304243425152117</v>
      </c>
      <c r="F60" s="246">
        <v>74.048106717084186754897326920</v>
      </c>
      <c r="G60" s="246">
        <v>111.87272159196759255930168969</v>
      </c>
      <c r="H60" s="246">
        <v>98.67540770841863079176459079</v>
      </c>
      <c r="I60" s="239">
        <v>-11.901952427787458712404693780</v>
      </c>
      <c r="J60" s="326">
        <v>108.56886836145775130807318327</v>
      </c>
      <c r="K60" s="246">
        <v>26.047344264472106532882721990</v>
      </c>
      <c r="L60" s="328">
        <v>126.80552667968650710598707205</v>
      </c>
      <c r="M60" s="246">
        <v>37.789390237840387445949202270</v>
      </c>
      <c r="N60" s="246">
        <v>85.61840418494144369036285132</v>
      </c>
      <c r="O60" s="239">
        <v>-8.521734476870936591098641390</v>
      </c>
      <c r="P60" s="326">
        <v>79.32830948818050757296720897</v>
      </c>
      <c r="Q60" s="246">
        <v>135.27459191936332347517547342</v>
      </c>
      <c r="R60" s="328">
        <v>93.89709171893492500083318758</v>
      </c>
      <c r="S60" s="246">
        <v>191.93813116188933671176018133</v>
      </c>
      <c r="T60" s="246">
        <v>84.48430940293272890586241254</v>
      </c>
      <c r="U60" s="239">
        <v>-19.409434121198853971655324630</v>
      </c>
    </row>
    <row r="61" ht="15.95" customHeight="1">
      <c r="B61" s="345" t="s">
        <v>67</v>
      </c>
      <c r="C61" s="304" t="s">
        <v>58</v>
      </c>
      <c r="D61" s="240">
        <v>68.847188927465125181353471580</v>
      </c>
      <c r="E61" s="121">
        <v>75.69940187884858494048259600</v>
      </c>
      <c r="F61" s="121">
        <v>61.207525175351678718938245320</v>
      </c>
      <c r="G61" s="121">
        <v>74.019424016190453676289605750</v>
      </c>
      <c r="H61" s="121">
        <v>112.48157596672434226704077189</v>
      </c>
      <c r="I61" s="241">
        <v>0.965396749331746524284569600</v>
      </c>
      <c r="J61" s="329">
        <v>102.84186924964857943678712601</v>
      </c>
      <c r="K61" s="121">
        <v>-3.0063373929076416931136729500</v>
      </c>
      <c r="L61" s="136">
        <v>114.47645633996046660179719984</v>
      </c>
      <c r="M61" s="121">
        <v>9.106861467115868337188390460</v>
      </c>
      <c r="N61" s="121">
        <v>89.83669877432204846029725455</v>
      </c>
      <c r="O61" s="241">
        <v>-11.102142154161728017141355590</v>
      </c>
      <c r="P61" s="329">
        <v>70.80373601884221819927123326</v>
      </c>
      <c r="Q61" s="121">
        <v>70.417285061049688366350208970</v>
      </c>
      <c r="R61" s="136">
        <v>70.068205834131775515484760783</v>
      </c>
      <c r="S61" s="121">
        <v>89.86713188721787935646048326</v>
      </c>
      <c r="T61" s="121">
        <v>101.04973457783637102089310338</v>
      </c>
      <c r="U61" s="241">
        <v>-10.243925124292448354054054390</v>
      </c>
    </row>
    <row r="62" ht="15.95" customHeight="1">
      <c r="B62" s="345"/>
      <c r="C62" s="305" t="s">
        <v>44</v>
      </c>
      <c r="D62" s="242">
        <v>72.263436053851599030798253890</v>
      </c>
      <c r="E62" s="156">
        <v>81.98179238046937559586423080</v>
      </c>
      <c r="F62" s="156">
        <v>72.702006854503927137963990540</v>
      </c>
      <c r="G62" s="156">
        <v>134.26970963145224149825434293</v>
      </c>
      <c r="H62" s="156">
        <v>99.39675557852202752782946545</v>
      </c>
      <c r="I62" s="243">
        <v>-22.319538165322791204474921660</v>
      </c>
      <c r="J62" s="330">
        <v>113.91464073584153159997132035</v>
      </c>
      <c r="K62" s="156">
        <v>26.796377354419407821931502650</v>
      </c>
      <c r="L62" s="186">
        <v>126.41245490283913131981614193</v>
      </c>
      <c r="M62" s="156">
        <v>37.972537823117804912558020620</v>
      </c>
      <c r="N62" s="156">
        <v>90.11346296802522743308831621</v>
      </c>
      <c r="O62" s="243">
        <v>-8.100278972201227714505428340</v>
      </c>
      <c r="P62" s="330">
        <v>82.31863356411962981560480224</v>
      </c>
      <c r="Q62" s="156">
        <v>130.74632018307601474867443196</v>
      </c>
      <c r="R62" s="186">
        <v>91.90439162840879095874868963</v>
      </c>
      <c r="S62" s="156">
        <v>223.22786372936369903194153625</v>
      </c>
      <c r="T62" s="156">
        <v>89.56985852966999668801890010</v>
      </c>
      <c r="U62" s="243">
        <v>-28.611872280825949170582556530</v>
      </c>
    </row>
    <row r="63" ht="15.95" customHeight="1">
      <c r="B63" s="346"/>
      <c r="C63" s="349" t="s">
        <v>45</v>
      </c>
      <c r="D63" s="244">
        <v>68.847188927465125181353471580</v>
      </c>
      <c r="E63" s="250">
        <v>75.69940187884858494048259600</v>
      </c>
      <c r="F63" s="250">
        <v>61.207525175351678718938245320</v>
      </c>
      <c r="G63" s="250">
        <v>74.019424016190453676289605750</v>
      </c>
      <c r="H63" s="250">
        <v>112.48157596672434226704077189</v>
      </c>
      <c r="I63" s="245">
        <v>0.965396749331746524284569600</v>
      </c>
      <c r="J63" s="332">
        <v>102.84186924964857943678712601</v>
      </c>
      <c r="K63" s="250">
        <v>-3.0063373929076416931136729500</v>
      </c>
      <c r="L63" s="334">
        <v>114.47645633996046660179719984</v>
      </c>
      <c r="M63" s="250">
        <v>9.106861467115868337188390460</v>
      </c>
      <c r="N63" s="250">
        <v>89.83669877432204846029725455</v>
      </c>
      <c r="O63" s="245">
        <v>-11.102142154161728017141355590</v>
      </c>
      <c r="P63" s="332">
        <v>70.80373601884221819927123326</v>
      </c>
      <c r="Q63" s="250">
        <v>70.417285061049688366350208970</v>
      </c>
      <c r="R63" s="334">
        <v>70.068205834131775515484760783</v>
      </c>
      <c r="S63" s="250">
        <v>89.86713188721787935646048326</v>
      </c>
      <c r="T63" s="250">
        <v>101.04973457783637102089310338</v>
      </c>
      <c r="U63" s="245">
        <v>-10.243925124292448354054054390</v>
      </c>
    </row>
    <row r="64" ht="5.1" customHeight="1">
      <c r="B64" s="4"/>
      <c r="C64" s="4"/>
      <c r="D64" s="156"/>
      <c r="E64" s="156"/>
      <c r="F64" s="156"/>
      <c r="G64" s="156"/>
      <c r="H64" s="156"/>
      <c r="I64" s="156"/>
      <c r="J64" s="156"/>
      <c r="K64" s="156"/>
      <c r="L64" s="156"/>
      <c r="M64" s="156"/>
      <c r="N64" s="156"/>
      <c r="O64" s="156"/>
      <c r="P64" s="156"/>
      <c r="Q64" s="156"/>
      <c r="R64" s="156"/>
      <c r="S64" s="156"/>
      <c r="T64" s="156"/>
      <c r="U64" s="156"/>
    </row>
    <row r="65" s="4" customFormat="1" ht="5.1" customHeight="1">
      <c r="A65" s="4"/>
      <c r="B65" s="4"/>
      <c r="C65" s="4"/>
      <c r="D65" s="156"/>
      <c r="E65" s="156"/>
      <c r="F65" s="156"/>
      <c r="G65" s="156"/>
      <c r="H65" s="156"/>
      <c r="I65" s="156"/>
      <c r="J65" s="156"/>
      <c r="K65" s="156"/>
      <c r="L65" s="156"/>
      <c r="M65" s="156"/>
      <c r="N65" s="156"/>
      <c r="O65" s="156"/>
      <c r="P65" s="156"/>
      <c r="Q65" s="156"/>
      <c r="R65" s="156"/>
      <c r="S65" s="156"/>
      <c r="T65" s="156"/>
      <c r="U65" s="156"/>
      <c r="W65" s="281"/>
      <c r="X65" s="281"/>
      <c r="Y65" s="281"/>
      <c r="Z65" s="281"/>
      <c r="AA65" s="281"/>
      <c r="AB65" s="281"/>
      <c r="AC65" s="281"/>
      <c r="AD65" s="281"/>
      <c r="AE65" s="281"/>
      <c r="AF65" s="281"/>
      <c r="AG65" s="281"/>
      <c r="AH65" s="281"/>
      <c r="AI65" s="281"/>
      <c r="AJ65" s="281"/>
      <c r="AK65" s="281"/>
    </row>
    <row r="66" ht="15.95" customHeight="1">
      <c r="B66" s="347" t="s">
        <v>52</v>
      </c>
      <c r="C66" s="348" t="s">
        <v>42</v>
      </c>
      <c r="D66" s="238">
        <v>80.36979048135893889793369873</v>
      </c>
      <c r="E66" s="246">
        <v>73.721513020902116752459630400</v>
      </c>
      <c r="F66" s="246">
        <v>82.53418062776814943192759494</v>
      </c>
      <c r="G66" s="246">
        <v>103.99974598768167311141071677</v>
      </c>
      <c r="H66" s="246">
        <v>97.37758328737680114255009263</v>
      </c>
      <c r="I66" s="239">
        <v>-14.842289543148685147199666780</v>
      </c>
      <c r="J66" s="326">
        <v>111.21773017140722665110268809</v>
      </c>
      <c r="K66" s="246">
        <v>28.628626611242675788102972920</v>
      </c>
      <c r="L66" s="328">
        <v>136.14369055525899720938486194</v>
      </c>
      <c r="M66" s="246">
        <v>48.571616535902667868548366570</v>
      </c>
      <c r="N66" s="246">
        <v>81.69143183779446658348761830</v>
      </c>
      <c r="O66" s="239">
        <v>-13.423149313207293107041914750</v>
      </c>
      <c r="P66" s="326">
        <v>89.38545671688311392376814714</v>
      </c>
      <c r="Q66" s="246">
        <v>123.45559632705751019214446007</v>
      </c>
      <c r="R66" s="328">
        <v>112.36507947618718699006807606</v>
      </c>
      <c r="S66" s="246">
        <v>203.08572034303390387050842157</v>
      </c>
      <c r="T66" s="246">
        <v>79.54914207649895568974337858</v>
      </c>
      <c r="U66" s="239">
        <v>-26.273136169480577642186566310</v>
      </c>
    </row>
    <row r="67" ht="15.95" customHeight="1">
      <c r="B67" s="345" t="s">
        <v>55</v>
      </c>
      <c r="C67" s="304" t="s">
        <v>58</v>
      </c>
      <c r="D67" s="240">
        <v>76.740056985198890195909695670</v>
      </c>
      <c r="E67" s="121">
        <v>91.87872674606252346954980501</v>
      </c>
      <c r="F67" s="121">
        <v>70.884659126743272403810917560</v>
      </c>
      <c r="G67" s="121">
        <v>69.911303669683713498011692110</v>
      </c>
      <c r="H67" s="121">
        <v>108.26045851188483866244851570</v>
      </c>
      <c r="I67" s="241">
        <v>12.928759065426633890847273410</v>
      </c>
      <c r="J67" s="329">
        <v>104.54511176443897604374534239</v>
      </c>
      <c r="K67" s="121">
        <v>6.96176932692094847574635800</v>
      </c>
      <c r="L67" s="136">
        <v>115.64083086733868054434699237</v>
      </c>
      <c r="M67" s="121">
        <v>20.688911043350761600607228190</v>
      </c>
      <c r="N67" s="121">
        <v>90.40501610056007229560973632</v>
      </c>
      <c r="O67" s="241">
        <v>-11.373987550106490643147371530</v>
      </c>
      <c r="P67" s="329">
        <v>80.22797834327033915912297725</v>
      </c>
      <c r="Q67" s="121">
        <v>105.23688108955636635048385646</v>
      </c>
      <c r="R67" s="136">
        <v>81.97160877164673935518103256</v>
      </c>
      <c r="S67" s="121">
        <v>105.06410213850215515143870530</v>
      </c>
      <c r="T67" s="121">
        <v>97.87288494820964564147074487</v>
      </c>
      <c r="U67" s="241">
        <v>0.0842560688352536358911054900</v>
      </c>
    </row>
    <row r="68" ht="15.95" customHeight="1">
      <c r="B68" s="345"/>
      <c r="C68" s="305" t="s">
        <v>44</v>
      </c>
      <c r="D68" s="342">
        <v>84.80538308771603450685119210</v>
      </c>
      <c r="E68" s="161">
        <v>83.33547538678195944393300962</v>
      </c>
      <c r="F68" s="161">
        <v>82.47071268514219222611595985</v>
      </c>
      <c r="G68" s="161">
        <v>105.76525380630669691934321498</v>
      </c>
      <c r="H68" s="161">
        <v>102.83090848443031973653170959</v>
      </c>
      <c r="I68" s="336">
        <v>-10.900663744053985489204100940</v>
      </c>
      <c r="J68" s="335">
        <v>117.44142348367495706105530263</v>
      </c>
      <c r="K68" s="161">
        <v>33.08735548420937271381070100</v>
      </c>
      <c r="L68" s="162">
        <v>129.74937712721204915147755425</v>
      </c>
      <c r="M68" s="161">
        <v>45.967562800037014015943542090</v>
      </c>
      <c r="N68" s="161">
        <v>90.51405570026757973152744937</v>
      </c>
      <c r="O68" s="336">
        <v>-8.824020260907154899668303250</v>
      </c>
      <c r="P68" s="335">
        <v>99.59664908899744935899105798</v>
      </c>
      <c r="Q68" s="161">
        <v>143.99633585667168477332288938</v>
      </c>
      <c r="R68" s="162">
        <v>107.00523602134464953412480904</v>
      </c>
      <c r="S68" s="161">
        <v>200.35052607037628017019810886</v>
      </c>
      <c r="T68" s="161">
        <v>93.07642578268844010286228069</v>
      </c>
      <c r="U68" s="336">
        <v>-18.762807227612456258717022140</v>
      </c>
    </row>
    <row r="69" ht="15.95" customHeight="1">
      <c r="B69" s="346"/>
      <c r="C69" s="349" t="s">
        <v>45</v>
      </c>
      <c r="D69" s="343">
        <v>76.740056985198890195909695670</v>
      </c>
      <c r="E69" s="338">
        <v>91.87872674606252346954980501</v>
      </c>
      <c r="F69" s="338">
        <v>70.884659126743272403810917560</v>
      </c>
      <c r="G69" s="338">
        <v>69.911303669683713498011692110</v>
      </c>
      <c r="H69" s="338">
        <v>108.26045851188483866244851570</v>
      </c>
      <c r="I69" s="340">
        <v>12.928759065426633890847273410</v>
      </c>
      <c r="J69" s="337">
        <v>104.54511176443897604374534239</v>
      </c>
      <c r="K69" s="338">
        <v>6.96176932692094847574635800</v>
      </c>
      <c r="L69" s="339">
        <v>115.64083086733868054434699237</v>
      </c>
      <c r="M69" s="338">
        <v>20.688911043350761600607228190</v>
      </c>
      <c r="N69" s="338">
        <v>90.40501610056007229560973632</v>
      </c>
      <c r="O69" s="340">
        <v>-11.373987550106490643147371530</v>
      </c>
      <c r="P69" s="337">
        <v>80.22797834327033915912297725</v>
      </c>
      <c r="Q69" s="338">
        <v>105.23688108955636635048385646</v>
      </c>
      <c r="R69" s="339">
        <v>81.97160877164673935518103256</v>
      </c>
      <c r="S69" s="338">
        <v>105.06410213850215515143870530</v>
      </c>
      <c r="T69" s="338">
        <v>97.87288494820964564147074487</v>
      </c>
      <c r="U69" s="340">
        <v>0.0842560688352536358911054900</v>
      </c>
    </row>
    <row r="70" ht="5.1" customHeight="1">
      <c r="B70" s="4"/>
      <c r="C70" s="4"/>
      <c r="D70" s="161"/>
      <c r="E70" s="161"/>
      <c r="F70" s="161"/>
      <c r="G70" s="161"/>
      <c r="H70" s="161"/>
      <c r="I70" s="161"/>
      <c r="J70" s="162"/>
      <c r="K70" s="161"/>
      <c r="L70" s="162"/>
      <c r="M70" s="161"/>
      <c r="N70" s="161"/>
      <c r="O70" s="161"/>
      <c r="P70" s="162"/>
      <c r="Q70" s="161"/>
      <c r="R70" s="162"/>
      <c r="S70" s="161"/>
      <c r="T70" s="161"/>
      <c r="U70" s="161"/>
    </row>
    <row r="71" s="4" customFormat="1" ht="5.1" customHeight="1">
      <c r="A71" s="4"/>
      <c r="B71" s="4"/>
      <c r="C71" s="4"/>
      <c r="D71" s="161"/>
      <c r="E71" s="161"/>
      <c r="F71" s="161"/>
      <c r="G71" s="161"/>
      <c r="H71" s="161"/>
      <c r="I71" s="161"/>
      <c r="J71" s="162"/>
      <c r="K71" s="161"/>
      <c r="L71" s="162"/>
      <c r="M71" s="161"/>
      <c r="N71" s="161"/>
      <c r="O71" s="161"/>
      <c r="P71" s="162"/>
      <c r="Q71" s="161"/>
      <c r="R71" s="162"/>
      <c r="S71" s="161"/>
      <c r="T71" s="161"/>
      <c r="U71" s="161"/>
      <c r="W71" s="281"/>
      <c r="X71" s="281"/>
      <c r="Y71" s="281"/>
      <c r="Z71" s="281"/>
      <c r="AA71" s="281"/>
      <c r="AB71" s="281"/>
      <c r="AC71" s="281"/>
      <c r="AD71" s="281"/>
      <c r="AE71" s="281"/>
      <c r="AF71" s="281"/>
      <c r="AG71" s="281"/>
      <c r="AH71" s="281"/>
      <c r="AI71" s="281"/>
      <c r="AJ71" s="281"/>
      <c r="AK71" s="281"/>
    </row>
    <row r="72" ht="15.95" customHeight="1">
      <c r="B72" s="347" t="s">
        <v>12</v>
      </c>
      <c r="C72" s="348" t="s">
        <v>42</v>
      </c>
      <c r="D72" s="238">
        <v>75.187357445421961550993809060</v>
      </c>
      <c r="E72" s="246">
        <v>83.46253229974160206718346253</v>
      </c>
      <c r="F72" s="246">
        <v>76.511805594379530757906114310</v>
      </c>
      <c r="G72" s="246">
        <v>110.36532253932469129476866324</v>
      </c>
      <c r="H72" s="246">
        <v>98.26896236643660956202057598</v>
      </c>
      <c r="I72" s="239">
        <v>-12.788605039480311577922896520</v>
      </c>
      <c r="J72" s="326">
        <v>109.39089924160346695557963164</v>
      </c>
      <c r="K72" s="246">
        <v>26.859775226822761928514719580</v>
      </c>
      <c r="L72" s="328">
        <v>129.73000024356382590057724627</v>
      </c>
      <c r="M72" s="246">
        <v>41.140401522989558179652575680</v>
      </c>
      <c r="N72" s="246">
        <v>84.32197566964128338830450286</v>
      </c>
      <c r="O72" s="239">
        <v>-10.118028673625890289521885930</v>
      </c>
      <c r="P72" s="326">
        <v>82.24812642554578038449006191</v>
      </c>
      <c r="Q72" s="246">
        <v>132.74015610088930483009160439</v>
      </c>
      <c r="R72" s="328">
        <v>99.25876558394364622351428412</v>
      </c>
      <c r="S72" s="246">
        <v>196.91046089713492289706388279</v>
      </c>
      <c r="T72" s="246">
        <v>82.86233053743562706871067900</v>
      </c>
      <c r="U72" s="239">
        <v>-21.612678988254818334693391220</v>
      </c>
    </row>
    <row r="73" ht="15.95" customHeight="1">
      <c r="B73" s="345"/>
      <c r="C73" s="304" t="s">
        <v>58</v>
      </c>
      <c r="D73" s="240">
        <v>71.124948111249481112494811120</v>
      </c>
      <c r="E73" s="121">
        <v>80.45312956363223041208115296</v>
      </c>
      <c r="F73" s="121">
        <v>63.991358229861589231024904440</v>
      </c>
      <c r="G73" s="121">
        <v>72.785375508160665959593990580</v>
      </c>
      <c r="H73" s="121">
        <v>111.14773944282213988155265452</v>
      </c>
      <c r="I73" s="241">
        <v>4.4377332473426929966035709100</v>
      </c>
      <c r="J73" s="329">
        <v>103.37220341620948601221742345</v>
      </c>
      <c r="K73" s="121">
        <v>-0.2579591945092748224025091700</v>
      </c>
      <c r="L73" s="136">
        <v>114.84749576435728295577370661</v>
      </c>
      <c r="M73" s="121">
        <v>12.591587073798072912123304990</v>
      </c>
      <c r="N73" s="121">
        <v>90.00823459686690563964572870</v>
      </c>
      <c r="O73" s="241">
        <v>-11.41252788264288528642607700</v>
      </c>
      <c r="P73" s="329">
        <v>73.523426041234260412342604123</v>
      </c>
      <c r="Q73" s="121">
        <v>79.98763412414310663828096773</v>
      </c>
      <c r="R73" s="136">
        <v>73.492472432594984291287797852</v>
      </c>
      <c r="S73" s="121">
        <v>94.54179651605968571267410452</v>
      </c>
      <c r="T73" s="121">
        <v>100.04211806680972096918375496</v>
      </c>
      <c r="U73" s="241">
        <v>-7.4812521795104906862475542500</v>
      </c>
    </row>
    <row r="74" ht="15.95" customHeight="1">
      <c r="B74" s="345"/>
      <c r="C74" s="305" t="s">
        <v>44</v>
      </c>
      <c r="D74" s="242">
        <v>75.944224857268335529205094420</v>
      </c>
      <c r="E74" s="156">
        <v>82.73561851925236113863020937</v>
      </c>
      <c r="F74" s="156">
        <v>75.568909652626026674704242330</v>
      </c>
      <c r="G74" s="156">
        <v>124.87126433920378746058514099</v>
      </c>
      <c r="H74" s="156">
        <v>100.49665293090445776473446921</v>
      </c>
      <c r="I74" s="243">
        <v>-18.737674617416889842197060200</v>
      </c>
      <c r="J74" s="330">
        <v>115.07044238831863524649414486</v>
      </c>
      <c r="K74" s="156">
        <v>28.802959490662367245508729930</v>
      </c>
      <c r="L74" s="186">
        <v>127.48121101832232332045369563</v>
      </c>
      <c r="M74" s="156">
        <v>40.560336481149786255060326040</v>
      </c>
      <c r="N74" s="156">
        <v>90.26462917094508777908065503</v>
      </c>
      <c r="O74" s="243">
        <v>-8.364647726966826794055150050</v>
      </c>
      <c r="P74" s="330">
        <v>87.38935551163812033377250769</v>
      </c>
      <c r="Q74" s="156">
        <v>135.36888469636393745120768377</v>
      </c>
      <c r="R74" s="186">
        <v>96.33616117850953206239168111</v>
      </c>
      <c r="S74" s="156">
        <v>216.07980580460063109645505923</v>
      </c>
      <c r="T74" s="156">
        <v>90.71293109729262671357191862</v>
      </c>
      <c r="U74" s="243">
        <v>-25.534981870411514701342891550</v>
      </c>
    </row>
    <row r="75" ht="15.95" customHeight="1">
      <c r="B75" s="346"/>
      <c r="C75" s="349" t="s">
        <v>45</v>
      </c>
      <c r="D75" s="244">
        <v>71.124948111249481112494811120</v>
      </c>
      <c r="E75" s="250">
        <v>80.45312956363223041208115296</v>
      </c>
      <c r="F75" s="250">
        <v>63.991358229861589231024904440</v>
      </c>
      <c r="G75" s="250">
        <v>72.785375508160665959593990580</v>
      </c>
      <c r="H75" s="250">
        <v>111.14773944282213988155265452</v>
      </c>
      <c r="I75" s="245">
        <v>4.4377332473426929966035709100</v>
      </c>
      <c r="J75" s="332">
        <v>103.37220341620948601221742345</v>
      </c>
      <c r="K75" s="250">
        <v>-0.2579591945092748224025091700</v>
      </c>
      <c r="L75" s="334">
        <v>114.84749576435728295577370661</v>
      </c>
      <c r="M75" s="250">
        <v>12.591587073798072912123304990</v>
      </c>
      <c r="N75" s="250">
        <v>90.00823459686690563964572870</v>
      </c>
      <c r="O75" s="245">
        <v>-11.41252788264288528642607700</v>
      </c>
      <c r="P75" s="332">
        <v>73.523426041234260412342604123</v>
      </c>
      <c r="Q75" s="250">
        <v>79.98763412414310663828096773</v>
      </c>
      <c r="R75" s="334">
        <v>73.492472432594984291287797852</v>
      </c>
      <c r="S75" s="250">
        <v>94.54179651605968571267410452</v>
      </c>
      <c r="T75" s="250">
        <v>100.04211806680972096918375496</v>
      </c>
      <c r="U75" s="245">
        <v>-7.4812521795104906862475542500</v>
      </c>
    </row>
    <row r="76" ht="9.95" customHeight="1"/>
    <row r="77" ht="24" customHeight="1">
      <c r="B77" s="809" t="s">
        <v>126</v>
      </c>
      <c r="C77" s="809"/>
      <c r="D77" s="809"/>
      <c r="E77" s="809"/>
      <c r="F77" s="809"/>
      <c r="G77" s="809"/>
      <c r="H77" s="809"/>
      <c r="I77" s="809"/>
      <c r="J77" s="809"/>
      <c r="K77" s="809"/>
      <c r="L77" s="809"/>
      <c r="M77" s="809"/>
      <c r="N77" s="809"/>
      <c r="O77" s="809"/>
      <c r="P77" s="809"/>
      <c r="Q77" s="809"/>
      <c r="R77" s="809"/>
      <c r="S77" s="809"/>
      <c r="T77" s="809"/>
      <c r="U77" s="809"/>
    </row>
    <row r="78" ht="9.95" customHeight="1">
      <c r="S78" s="55"/>
    </row>
    <row r="79" s="235" customFormat="1">
      <c r="A79" s="235"/>
    </row>
    <row r="80" s="235" customFormat="1"/>
    <row r="81" s="235" customFormat="1"/>
    <row r="82" s="235" customFormat="1"/>
    <row r="83" s="235" customFormat="1"/>
    <row r="84" s="235" customFormat="1"/>
    <row r="85" s="235" customFormat="1"/>
    <row r="86" s="235" customFormat="1"/>
    <row r="87" s="235" customFormat="1"/>
    <row r="88" s="235" customFormat="1"/>
    <row r="89" s="235" customFormat="1"/>
    <row r="90" s="235" customFormat="1"/>
    <row r="91" s="235" customFormat="1"/>
    <row r="92" s="235" customFormat="1"/>
    <row r="93" s="235" customFormat="1"/>
    <row r="94" s="235" customFormat="1"/>
    <row r="95" s="235" customFormat="1"/>
    <row r="96" s="235" customFormat="1"/>
    <row r="97" s="235" customFormat="1"/>
    <row r="98" s="235" customFormat="1"/>
    <row r="99" s="235" customFormat="1"/>
    <row r="100" s="235" customFormat="1"/>
    <row r="101" s="235" customFormat="1"/>
    <row r="102" s="235" customFormat="1"/>
    <row r="103" s="235" customFormat="1"/>
    <row r="104" s="235" customFormat="1"/>
    <row r="105" s="235" customFormat="1"/>
    <row r="106" s="235" customFormat="1"/>
    <row r="107" s="235" customFormat="1"/>
    <row r="108" s="235" customFormat="1"/>
    <row r="109" s="235" customFormat="1"/>
  </sheetData>
  <mergeCells count="15">
    <mergeCell ref="O3:U3"/>
    <mergeCell ref="B59:C59"/>
    <mergeCell ref="P16:Q16"/>
    <mergeCell ref="R16:S16"/>
    <mergeCell ref="D15:I15"/>
    <mergeCell ref="J15:O15"/>
    <mergeCell ref="P15:U15"/>
    <mergeCell ref="D16:E16"/>
    <mergeCell ref="F16:G16"/>
    <mergeCell ref="H16:I16"/>
    <mergeCell ref="B77:U77"/>
    <mergeCell ref="J16:K16"/>
    <mergeCell ref="T16:U16"/>
    <mergeCell ref="L16:M16"/>
    <mergeCell ref="N16:O16"/>
  </mergeCells>
  <phoneticPr fontId="12" type="noConversion"/>
  <printOptions horizontalCentered="1" verticalCentered="1"/>
  <pageMargins left="0.25" right="0.25" top="0.25" bottom="0.25" header="0" footer="0"/>
  <pageSetup scale="53" fitToWidth="1" fitToHeight="1" orientation="landscape" r:id="rId1"/>
  <headerFooter alignWithMargins="0">
    <oddHeader/>
    <oddFooter/>
  </headerFooter>
  <rowBreaks count="1" manualBreakCount="1">
    <brk id="79" max="16383" man="1"/>
  </rowBreaks>
  <colBreaks count="1" manualBreakCount="1">
    <brk id="23" max="1048575" man="1"/>
  </colBreaks>
  <drawing r:id="rId91"/>
</worksheet>
</file>

<file path=xl/worksheets/sheet9.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8">
    <pageSetUpPr fitToPage="1"/>
  </sheetPr>
  <dimension ref="A1:AW94"/>
  <sheetViews>
    <sheetView showGridLines="0" zoomScale="55" zoomScaleNormal="75" workbookViewId="0"/>
  </sheetViews>
  <sheetFormatPr defaultRowHeight="12.75"/>
  <cols>
    <col min="1" max="1" width="2.140625" customWidth="1"/>
    <col min="2" max="2" width="23" customWidth="1"/>
    <col min="3" max="33" width="10.28515625" customWidth="1"/>
    <col min="34" max="34" width="2.7109375" customWidth="1"/>
    <col min="35" max="38" width="9.28515625" style="236" customWidth="1"/>
    <col min="39" max="49" width="9.140625" style="236" customWidth="1"/>
  </cols>
  <sheetData>
    <row r="1" ht="39.95" customHeight="1">
      <c r="A1" s="7"/>
      <c r="B1" s="656" t="s">
        <v>137</v>
      </c>
      <c r="AA1" s="954"/>
      <c r="AB1" s="954"/>
      <c r="AC1" s="954"/>
      <c r="AD1" s="954"/>
      <c r="AE1" s="954"/>
      <c r="AF1" s="954"/>
      <c r="AG1" s="954"/>
      <c r="AH1"/>
    </row>
    <row r="2" ht="21.95" customHeight="1">
      <c r="A2" s="6"/>
      <c r="B2" s="933" t="s">
        <v>208</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ht="21.95" customHeight="1">
      <c r="A3" s="6"/>
      <c r="B3" s="933" t="s">
        <v>209</v>
      </c>
      <c r="C3" s="933"/>
      <c r="D3" s="933"/>
      <c r="E3" s="933"/>
      <c r="F3" s="933"/>
      <c r="G3" s="933"/>
      <c r="H3" s="933"/>
      <c r="I3" s="933"/>
      <c r="J3" s="933"/>
      <c r="K3" s="933"/>
      <c r="L3" s="933"/>
      <c r="M3" s="933"/>
      <c r="N3" s="933"/>
      <c r="O3" s="933"/>
      <c r="P3" s="933"/>
      <c r="Q3" s="933"/>
      <c r="R3" s="933"/>
      <c r="S3" s="933"/>
      <c r="T3" s="933"/>
      <c r="U3" s="956"/>
      <c r="V3" s="956"/>
      <c r="W3" s="956"/>
      <c r="X3" s="956"/>
      <c r="Y3" s="956"/>
      <c r="Z3" s="956"/>
      <c r="AA3" s="956"/>
      <c r="AB3" s="956"/>
      <c r="AC3" s="956"/>
      <c r="AD3" s="956"/>
      <c r="AE3" s="956"/>
      <c r="AF3" s="956"/>
      <c r="AG3" s="956"/>
    </row>
    <row r="4" ht="21.95" customHeight="1">
      <c r="A4" s="6"/>
      <c r="B4" s="933" t="s">
        <v>294</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4"/>
    </row>
    <row r="5" ht="21.95" customHeight="1">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ht="21.95" customHeight="1">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ht="21.9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ht="21.95" customHeight="1">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ht="21.95" customHeight="1">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ht="21.95" customHeight="1">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ht="21.95" customHeight="1">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ht="21.9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ht="21.95" customHeight="1">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ht="21.95" customHeight="1">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ht="21.95" customHeight="1">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ht="21.95" customHeight="1">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ht="21.95" customHeight="1">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ht="21.95" customHeight="1">
      <c r="AE18"/>
      <c r="AF18"/>
      <c r="AG18"/>
    </row>
    <row r="19" ht="21.95" customHeight="1">
      <c r="AE19"/>
      <c r="AF19"/>
      <c r="AG19"/>
    </row>
    <row r="20" ht="30" customHeight="1">
      <c r="AE20"/>
      <c r="AF20"/>
      <c r="AG20"/>
    </row>
    <row r="21" ht="31.5" customHeight="1">
      <c r="AE21"/>
      <c r="AF21"/>
      <c r="AG21"/>
    </row>
    <row r="22" ht="30" customHeight="1">
      <c r="A22" s="8"/>
      <c r="B22" s="25"/>
      <c r="X22" s="784"/>
      <c r="Y22" s="784"/>
      <c r="Z22" s="784"/>
      <c r="AA22" s="784"/>
      <c r="AB22" s="784"/>
      <c r="AC22" s="784"/>
      <c r="AD22" s="784"/>
      <c r="AE22"/>
      <c r="AF22"/>
      <c r="AG22"/>
    </row>
    <row r="23" s="82" customFormat="1" ht="21.95" customHeight="1">
      <c r="B23" s="25"/>
      <c r="C23" s="41" t="s">
        <v>295</v>
      </c>
      <c r="D23" s="41" t="s">
        <v>297</v>
      </c>
      <c r="E23" s="41" t="s">
        <v>298</v>
      </c>
      <c r="F23" s="41" t="s">
        <v>299</v>
      </c>
      <c r="G23" s="41" t="s">
        <v>300</v>
      </c>
      <c r="H23" s="41" t="s">
        <v>301</v>
      </c>
      <c r="I23" s="41" t="s">
        <v>302</v>
      </c>
      <c r="J23" s="41" t="s">
        <v>295</v>
      </c>
      <c r="K23" s="41" t="s">
        <v>297</v>
      </c>
      <c r="L23" s="41" t="s">
        <v>298</v>
      </c>
      <c r="M23" s="41" t="s">
        <v>299</v>
      </c>
      <c r="N23" s="41" t="s">
        <v>300</v>
      </c>
      <c r="O23" s="41" t="s">
        <v>301</v>
      </c>
      <c r="P23" s="41" t="s">
        <v>302</v>
      </c>
      <c r="Q23" s="41" t="s">
        <v>295</v>
      </c>
      <c r="R23" s="41" t="s">
        <v>297</v>
      </c>
      <c r="S23" s="41" t="s">
        <v>298</v>
      </c>
      <c r="T23" s="41" t="s">
        <v>299</v>
      </c>
      <c r="U23" s="41" t="s">
        <v>300</v>
      </c>
      <c r="V23" s="41" t="s">
        <v>301</v>
      </c>
      <c r="W23" s="41" t="s">
        <v>302</v>
      </c>
      <c r="X23" s="41" t="s">
        <v>295</v>
      </c>
      <c r="Y23" s="41" t="s">
        <v>297</v>
      </c>
      <c r="Z23" s="41" t="s">
        <v>298</v>
      </c>
      <c r="AA23" s="41" t="s">
        <v>299</v>
      </c>
      <c r="AB23" s="41" t="s">
        <v>300</v>
      </c>
      <c r="AC23" s="41" t="s">
        <v>301</v>
      </c>
      <c r="AD23" s="41" t="s">
        <v>302</v>
      </c>
      <c r="AE23" s="41" t="s">
        <v>295</v>
      </c>
      <c r="AF23" s="41" t="s">
        <v>297</v>
      </c>
      <c r="AG23" s="41" t="s">
        <v>298</v>
      </c>
      <c r="AH23" s="93"/>
      <c r="AI23" s="236"/>
      <c r="AJ23" s="236"/>
      <c r="AK23" s="236"/>
      <c r="AL23" s="236"/>
      <c r="AM23" s="236"/>
      <c r="AN23" s="236"/>
      <c r="AO23" s="236"/>
      <c r="AP23" s="236"/>
      <c r="AQ23" s="236"/>
      <c r="AR23" s="236"/>
      <c r="AS23" s="236"/>
      <c r="AT23" s="236"/>
      <c r="AU23" s="236"/>
      <c r="AV23" s="236"/>
      <c r="AW23" s="236"/>
    </row>
    <row r="24" s="35" customFormat="1" ht="20.1" customHeight="1">
      <c r="B24" s="775" t="s">
        <v>22</v>
      </c>
      <c r="C24" s="350" t="s">
        <v>296</v>
      </c>
      <c r="D24" s="351"/>
      <c r="E24" s="351"/>
      <c r="F24" s="351"/>
      <c r="G24" s="351"/>
      <c r="H24" s="351"/>
      <c r="I24" s="351"/>
      <c r="J24" s="351"/>
      <c r="K24" s="351"/>
      <c r="L24" s="351"/>
      <c r="M24" s="351"/>
      <c r="N24" s="351"/>
      <c r="O24" s="351"/>
      <c r="P24" s="351"/>
      <c r="Q24" s="351"/>
      <c r="R24" s="351"/>
      <c r="S24" s="352"/>
      <c r="T24" s="352"/>
      <c r="U24" s="352"/>
      <c r="V24" s="352"/>
      <c r="W24" s="352"/>
      <c r="X24" s="352"/>
      <c r="Y24" s="352"/>
      <c r="Z24" s="352"/>
      <c r="AA24" s="352"/>
      <c r="AB24" s="352"/>
      <c r="AC24" s="352"/>
      <c r="AD24" s="352"/>
      <c r="AE24" s="352"/>
      <c r="AF24" s="352"/>
      <c r="AG24" s="353"/>
      <c r="AH24" s="529"/>
      <c r="AI24" s="236"/>
      <c r="AJ24" s="236"/>
      <c r="AK24" s="236"/>
      <c r="AL24" s="236"/>
      <c r="AM24" s="236"/>
      <c r="AN24" s="236"/>
      <c r="AO24" s="236"/>
      <c r="AP24" s="236"/>
      <c r="AQ24" s="236"/>
      <c r="AR24" s="236"/>
      <c r="AS24" s="236"/>
      <c r="AT24" s="236"/>
      <c r="AU24" s="236"/>
      <c r="AV24" s="236"/>
      <c r="AW24" s="236"/>
    </row>
    <row r="25" s="36" customFormat="1" ht="20.1" customHeight="1">
      <c r="B25" s="964"/>
      <c r="C25" s="354">
        <v>1</v>
      </c>
      <c r="D25" s="355">
        <v>2</v>
      </c>
      <c r="E25" s="355">
        <v>3</v>
      </c>
      <c r="F25" s="355">
        <v>4</v>
      </c>
      <c r="G25" s="355">
        <v>5</v>
      </c>
      <c r="H25" s="355">
        <v>6</v>
      </c>
      <c r="I25" s="355">
        <v>7</v>
      </c>
      <c r="J25" s="355">
        <v>8</v>
      </c>
      <c r="K25" s="355">
        <v>9</v>
      </c>
      <c r="L25" s="355">
        <v>10</v>
      </c>
      <c r="M25" s="355">
        <v>11</v>
      </c>
      <c r="N25" s="355">
        <v>12</v>
      </c>
      <c r="O25" s="355">
        <v>13</v>
      </c>
      <c r="P25" s="355">
        <v>14</v>
      </c>
      <c r="Q25" s="355">
        <v>15</v>
      </c>
      <c r="R25" s="355">
        <v>16</v>
      </c>
      <c r="S25" s="355">
        <v>17</v>
      </c>
      <c r="T25" s="355">
        <v>18</v>
      </c>
      <c r="U25" s="355">
        <v>19</v>
      </c>
      <c r="V25" s="355">
        <v>20</v>
      </c>
      <c r="W25" s="355">
        <v>21</v>
      </c>
      <c r="X25" s="355">
        <v>22</v>
      </c>
      <c r="Y25" s="355">
        <v>23</v>
      </c>
      <c r="Z25" s="355">
        <v>24</v>
      </c>
      <c r="AA25" s="355">
        <v>25</v>
      </c>
      <c r="AB25" s="355">
        <v>26</v>
      </c>
      <c r="AC25" s="355">
        <v>27</v>
      </c>
      <c r="AD25" s="355">
        <v>28</v>
      </c>
      <c r="AE25" s="355">
        <v>29</v>
      </c>
      <c r="AF25" s="355">
        <v>30</v>
      </c>
      <c r="AG25" s="356">
        <v>31</v>
      </c>
      <c r="AH25" s="529"/>
      <c r="AI25" s="236"/>
      <c r="AJ25" s="236"/>
      <c r="AK25" s="236"/>
      <c r="AL25" s="236"/>
      <c r="AM25" s="236"/>
      <c r="AN25" s="236"/>
      <c r="AO25" s="236"/>
      <c r="AP25" s="236"/>
      <c r="AQ25" s="236"/>
      <c r="AR25" s="236"/>
      <c r="AS25" s="236"/>
      <c r="AT25" s="236"/>
      <c r="AU25" s="236"/>
      <c r="AV25" s="236"/>
      <c r="AW25" s="236"/>
    </row>
    <row r="26" ht="24.95" customHeight="1">
      <c r="B26" s="263" t="s">
        <v>19</v>
      </c>
      <c r="C26" s="573">
        <v>76.010101010101010101010101010</v>
      </c>
      <c r="D26" s="574">
        <v>79.040404040404040404040404040</v>
      </c>
      <c r="E26" s="574">
        <v>84.34343434343434343434343434</v>
      </c>
      <c r="F26" s="574">
        <v>89.39393939393939393939393939</v>
      </c>
      <c r="G26" s="574">
        <v>65.909090909090909090909090910</v>
      </c>
      <c r="H26" s="574">
        <v>72.979797979797979797979797980</v>
      </c>
      <c r="I26" s="574">
        <v>82.82828282828282828282828283</v>
      </c>
      <c r="J26" s="574">
        <v>87.37373737373737373737373737</v>
      </c>
      <c r="K26" s="574">
        <v>71.969696969696969696969696970</v>
      </c>
      <c r="L26" s="574">
        <v>87.87878787878787878787878788</v>
      </c>
      <c r="M26" s="574">
        <v>96.46464646464646464646464646</v>
      </c>
      <c r="N26" s="574">
        <v>72.979797979797979797979797980</v>
      </c>
      <c r="O26" s="574">
        <v>72.474747474747474747474747470</v>
      </c>
      <c r="P26" s="574">
        <v>80.55555555555555555555555556</v>
      </c>
      <c r="Q26" s="574">
        <v>85.10101010101010101010101010</v>
      </c>
      <c r="R26" s="574">
        <v>68.434343434343434343434343430</v>
      </c>
      <c r="S26" s="574">
        <v>79.29292929292929292929292929</v>
      </c>
      <c r="T26" s="574">
        <v>94.44444444444444444444444444</v>
      </c>
      <c r="U26" s="574">
        <v>67.424242424242424242424242420</v>
      </c>
      <c r="V26" s="574">
        <v>69.191919191919191919191919190</v>
      </c>
      <c r="W26" s="574">
        <v>64.141414141414141414141414140</v>
      </c>
      <c r="X26" s="574">
        <v>64.141414141414141414141414140</v>
      </c>
      <c r="Y26" s="574">
        <v>68.181818181818181818181818180</v>
      </c>
      <c r="Z26" s="574">
        <v>62.626262626262626262626262630</v>
      </c>
      <c r="AA26" s="574">
        <v>58.838383838383838383838383840</v>
      </c>
      <c r="AB26" s="574">
        <v>65.909090909090909090909090910</v>
      </c>
      <c r="AC26" s="574">
        <v>77.525252525252525252525252530</v>
      </c>
      <c r="AD26" s="574">
        <v>74.747474747474747474747474750</v>
      </c>
      <c r="AE26" s="574">
        <v>72.979797979797979797979797980</v>
      </c>
      <c r="AF26" s="574">
        <v>67.929292929292929292929292930</v>
      </c>
      <c r="AG26" s="575">
        <v>70.202020202020202020202020200</v>
      </c>
      <c r="AH26" s="342"/>
    </row>
    <row r="27" ht="24.95" customHeight="1">
      <c r="B27" s="38" t="s">
        <v>35</v>
      </c>
      <c r="C27" s="271">
        <v>70.479491623339110340843443100</v>
      </c>
      <c r="D27" s="92">
        <v>75.101097631426920854997111500</v>
      </c>
      <c r="E27" s="92">
        <v>87.52166377816291161178509532</v>
      </c>
      <c r="F27" s="92">
        <v>88.61929520508376660889659157</v>
      </c>
      <c r="G27" s="92">
        <v>71.519352975158867706528018490</v>
      </c>
      <c r="H27" s="92">
        <v>74.985557481224725592143269790</v>
      </c>
      <c r="I27" s="92">
        <v>75.274407856730213749277874060</v>
      </c>
      <c r="J27" s="92">
        <v>81.16695551704217215482380127</v>
      </c>
      <c r="K27" s="92">
        <v>85.96187175043327556325823224</v>
      </c>
      <c r="L27" s="92">
        <v>94.91623339110340843443096476</v>
      </c>
      <c r="M27" s="92">
        <v>94.39630271519352975158867707</v>
      </c>
      <c r="N27" s="92">
        <v>75.621028307336799537839399190</v>
      </c>
      <c r="O27" s="92">
        <v>63.720392836510687463893703060</v>
      </c>
      <c r="P27" s="92">
        <v>70.017331022530329289428076260</v>
      </c>
      <c r="Q27" s="92">
        <v>68.688619295205083766608896590</v>
      </c>
      <c r="R27" s="92">
        <v>79.43385326400924321201617562</v>
      </c>
      <c r="S27" s="92">
        <v>79.202772963604852686308492200</v>
      </c>
      <c r="T27" s="92">
        <v>86.36626227614095898324667822</v>
      </c>
      <c r="U27" s="92">
        <v>77.238590410167533217793183130</v>
      </c>
      <c r="V27" s="92">
        <v>68.919699595609474292316580010</v>
      </c>
      <c r="W27" s="92">
        <v>71.519352975158867706528018490</v>
      </c>
      <c r="X27" s="92">
        <v>68.861929520508376660889659160</v>
      </c>
      <c r="Y27" s="92">
        <v>72.559214326978625072212593880</v>
      </c>
      <c r="Z27" s="92">
        <v>68.110918544194107452339688040</v>
      </c>
      <c r="AA27" s="92">
        <v>77.585210860774119006354708260</v>
      </c>
      <c r="AB27" s="92">
        <v>78.509532062391681109185441940</v>
      </c>
      <c r="AC27" s="92">
        <v>79.31831311380704794916233391</v>
      </c>
      <c r="AD27" s="92">
        <v>72.616984402079722703639514730</v>
      </c>
      <c r="AE27" s="92">
        <v>71.114962449451184286539572500</v>
      </c>
      <c r="AF27" s="92">
        <v>76.429809358752166377816291160</v>
      </c>
      <c r="AG27" s="272">
        <v>66.088965915655690352397458120</v>
      </c>
      <c r="AH27" s="342"/>
    </row>
    <row r="28" ht="24.95" customHeight="1">
      <c r="A28" s="23"/>
      <c r="B28" s="40" t="s">
        <v>97</v>
      </c>
      <c r="C28" s="581">
        <v>107.84711872826626924987580725</v>
      </c>
      <c r="D28" s="582">
        <v>105.24533799533799533799533799</v>
      </c>
      <c r="E28" s="582">
        <v>96.36863686368636863686368637</v>
      </c>
      <c r="F28" s="582">
        <v>100.87412587412587412587412586</v>
      </c>
      <c r="G28" s="582">
        <v>92.15560287854310471434865619</v>
      </c>
      <c r="H28" s="582">
        <v>97.32513890834383900639678759</v>
      </c>
      <c r="I28" s="582">
        <v>110.03511709574641270727226215</v>
      </c>
      <c r="J28" s="582">
        <v>107.64693195298177504583198533</v>
      </c>
      <c r="K28" s="582">
        <v>83.72281280547409579667644183</v>
      </c>
      <c r="L28" s="582">
        <v>92.58562496541802689094228960</v>
      </c>
      <c r="M28" s="582">
        <v>102.19112792552205036905159303</v>
      </c>
      <c r="N28" s="582">
        <v>96.50728059818968909878000787</v>
      </c>
      <c r="O28" s="582">
        <v>113.73870161268166707876590016</v>
      </c>
      <c r="P28" s="582">
        <v>115.05088008800880088008800880</v>
      </c>
      <c r="Q28" s="582">
        <v>123.89390116471697632336824936</v>
      </c>
      <c r="R28" s="582">
        <v>86.15261707988980716253443526</v>
      </c>
      <c r="S28" s="582">
        <v>100.11382976372035452998253873</v>
      </c>
      <c r="T28" s="582">
        <v>109.35340022296544035674470457</v>
      </c>
      <c r="U28" s="582">
        <v>87.29346569660705786360236622</v>
      </c>
      <c r="V28" s="582">
        <v>100.39498082247453580228098250</v>
      </c>
      <c r="W28" s="582">
        <v>89.68399667107259999020903705</v>
      </c>
      <c r="X28" s="582">
        <v>93.14495627415090502338824486</v>
      </c>
      <c r="Y28" s="582">
        <v>93.96713954834973943254198031</v>
      </c>
      <c r="Z28" s="582">
        <v>91.94746446654843601408486905</v>
      </c>
      <c r="AA28" s="582">
        <v>75.837112750738960716622667480</v>
      </c>
      <c r="AB28" s="582">
        <v>83.95043146698775837848685531</v>
      </c>
      <c r="AC28" s="582">
        <v>97.73941159593016839921428415</v>
      </c>
      <c r="AD28" s="582">
        <v>102.93387333960126322894819315</v>
      </c>
      <c r="AE28" s="582">
        <v>102.62228294316027865987248603</v>
      </c>
      <c r="AF28" s="582">
        <v>88.87800911610435419959229483</v>
      </c>
      <c r="AG28" s="583">
        <v>106.22351133714770078406442042</v>
      </c>
      <c r="AH28" s="342"/>
    </row>
    <row r="29" ht="24.95" customHeight="1">
      <c r="B29" s="25" t="s">
        <v>68</v>
      </c>
      <c r="R29" s="4"/>
      <c r="S29" s="4"/>
      <c r="T29" s="4"/>
      <c r="U29" s="4"/>
      <c r="V29" s="4"/>
      <c r="W29" s="4"/>
      <c r="X29" s="4"/>
      <c r="Y29" s="4"/>
      <c r="Z29" s="4"/>
      <c r="AA29" s="4"/>
      <c r="AB29" s="4"/>
      <c r="AC29" s="4"/>
      <c r="AD29" s="4"/>
      <c r="AE29" s="4"/>
      <c r="AF29" s="4"/>
      <c r="AG29" s="4"/>
      <c r="AH29" s="4"/>
    </row>
    <row r="30" ht="24.95" customHeight="1">
      <c r="B30" s="37" t="s">
        <v>19</v>
      </c>
      <c r="C30" s="573">
        <v>71.022727272727272727272727290</v>
      </c>
      <c r="D30" s="574">
        <v>101.93548387096774193548387097</v>
      </c>
      <c r="E30" s="574">
        <v>30.468749999999999999999999990</v>
      </c>
      <c r="F30" s="574">
        <v>126.92307692307692307692307694</v>
      </c>
      <c r="G30" s="574">
        <v>86.42857142857142857142857145</v>
      </c>
      <c r="H30" s="574">
        <v>162.72727272727272727272727271</v>
      </c>
      <c r="I30" s="574">
        <v>100.00000000000000000000000002</v>
      </c>
      <c r="J30" s="574">
        <v>105.95238095238095238095238096</v>
      </c>
      <c r="K30" s="574">
        <v>54.054054054054054054054054050</v>
      </c>
      <c r="L30" s="574">
        <v>112.19512195121951219512195124</v>
      </c>
      <c r="M30" s="574">
        <v>90.99999999999999999999999997</v>
      </c>
      <c r="N30" s="574">
        <v>76.219512195121951219512195140</v>
      </c>
      <c r="O30" s="574">
        <v>122.48062015503875968992248058</v>
      </c>
      <c r="P30" s="574">
        <v>121.52777777777777777777777781</v>
      </c>
      <c r="Q30" s="574">
        <v>12.333333333333333333333333330</v>
      </c>
      <c r="R30" s="574">
        <v>20.982142857142857142857142840</v>
      </c>
      <c r="S30" s="574">
        <v>69.729729729729729729729729710</v>
      </c>
      <c r="T30" s="574">
        <v>97.88359788359788359788359786</v>
      </c>
      <c r="U30" s="574">
        <v>82.87671232876712328767123286</v>
      </c>
      <c r="V30" s="574">
        <v>99.99999999999999999999999997</v>
      </c>
      <c r="W30" s="574">
        <v>70.469798657718120805369127500</v>
      </c>
      <c r="X30" s="574">
        <v>100</v>
      </c>
      <c r="Y30" s="574">
        <v>100</v>
      </c>
      <c r="Z30" s="574">
        <v>87.87878787878787878787878791</v>
      </c>
      <c r="AA30" s="574">
        <v>23.936170212765957446808510650</v>
      </c>
      <c r="AB30" s="574">
        <v>50.867052023121387283236994210</v>
      </c>
      <c r="AC30" s="574">
        <v>111.72413793103448275862068965</v>
      </c>
      <c r="AD30" s="574">
        <v>129.45736434108527131782945734</v>
      </c>
      <c r="AE30" s="574">
        <v>114.07407407407407407407407408</v>
      </c>
      <c r="AF30" s="574">
        <v>124.16666666666666666666666669</v>
      </c>
      <c r="AG30" s="575">
        <v>71.604938271604938271604938260</v>
      </c>
      <c r="AH30" s="342"/>
    </row>
    <row r="31" ht="24.95" customHeight="1">
      <c r="B31" s="38" t="s">
        <v>35</v>
      </c>
      <c r="C31" s="271">
        <v>120.61482820976491862567811938</v>
      </c>
      <c r="D31" s="92">
        <v>143.90243902439024390243902443</v>
      </c>
      <c r="E31" s="92">
        <v>143.56913183279742765273311896</v>
      </c>
      <c r="F31" s="92">
        <v>129.98500749625187406296851577</v>
      </c>
      <c r="G31" s="92">
        <v>132.70676691729323308270676692</v>
      </c>
      <c r="H31" s="92">
        <v>140.37037037037037037037037037</v>
      </c>
      <c r="I31" s="92">
        <v>137.77372262773722627737226276</v>
      </c>
      <c r="J31" s="92">
        <v>162.61682242990654205607476638</v>
      </c>
      <c r="K31" s="92">
        <v>159.23344947735191637630662021</v>
      </c>
      <c r="L31" s="92">
        <v>122.93080054274084124830393489</v>
      </c>
      <c r="M31" s="92">
        <v>114.43569553805774278215223097</v>
      </c>
      <c r="N31" s="92">
        <v>127.65217391304347826086956524</v>
      </c>
      <c r="O31" s="92">
        <v>99.09747292418772563176895305</v>
      </c>
      <c r="P31" s="92">
        <v>99.34210526315789473684210526</v>
      </c>
      <c r="Q31" s="92">
        <v>-3.175895765472312703583061900</v>
      </c>
      <c r="R31" s="92">
        <v>48.809523809523809523809523800</v>
      </c>
      <c r="S31" s="92">
        <v>82.55659121171770972037283623</v>
      </c>
      <c r="T31" s="92">
        <v>75.882352941176470588235294110</v>
      </c>
      <c r="U31" s="92">
        <v>122.83333333333333333333333332</v>
      </c>
      <c r="V31" s="92">
        <v>95.57377049180327868852459015</v>
      </c>
      <c r="W31" s="92">
        <v>112.34991423670668953687821616</v>
      </c>
      <c r="X31" s="92">
        <v>127.04761904761904761904761909</v>
      </c>
      <c r="Y31" s="92">
        <v>170.68965517241379310344827586</v>
      </c>
      <c r="Z31" s="92">
        <v>128.93203883495145631067961167</v>
      </c>
      <c r="AA31" s="92">
        <v>95.20348837209302325581395348</v>
      </c>
      <c r="AB31" s="92">
        <v>121.69657422512234910277324635</v>
      </c>
      <c r="AC31" s="92">
        <v>155.67970204841713221601489760</v>
      </c>
      <c r="AD31" s="92">
        <v>111.26050420168067226890756304</v>
      </c>
      <c r="AE31" s="92">
        <v>107.58853288364249578414839799</v>
      </c>
      <c r="AF31" s="92">
        <v>130.08695652173913043478260872</v>
      </c>
      <c r="AG31" s="272">
        <v>57.575757575757575757575757580</v>
      </c>
      <c r="AH31" s="342"/>
    </row>
    <row r="32" ht="24.95" customHeight="1">
      <c r="A32" s="23"/>
      <c r="B32" s="40" t="s">
        <v>97</v>
      </c>
      <c r="C32" s="581">
        <v>-22.479042473919523099850968710</v>
      </c>
      <c r="D32" s="582">
        <v>-17.206451612903225806451612910</v>
      </c>
      <c r="E32" s="582">
        <v>-46.434612211221122112211221120</v>
      </c>
      <c r="F32" s="582">
        <v>-1.3313609467455621301775148100</v>
      </c>
      <c r="G32" s="582">
        <v>-19.886914378029079159935379630</v>
      </c>
      <c r="H32" s="582">
        <v>9.301022552178176215156184330</v>
      </c>
      <c r="I32" s="582">
        <v>-15.886415963161933998465080570</v>
      </c>
      <c r="J32" s="582">
        <v>-21.576851381121843755295712590</v>
      </c>
      <c r="K32" s="582">
        <v>-40.573234524847428073234524850</v>
      </c>
      <c r="L32" s="582">
        <v>-4.8157000133604500987188812800</v>
      </c>
      <c r="M32" s="582">
        <v>-10.929008567931456548347613240</v>
      </c>
      <c r="N32" s="582">
        <v>-22.592651251187836553690212230</v>
      </c>
      <c r="O32" s="582">
        <v>11.744572589203511213252089080</v>
      </c>
      <c r="P32" s="582">
        <v>11.129446277961129446277961140</v>
      </c>
      <c r="Q32" s="582">
        <v>16.017942248388001121390524260</v>
      </c>
      <c r="R32" s="582">
        <v>-18.700</v>
      </c>
      <c r="S32" s="582">
        <v>-7.0262384923216433063260196900</v>
      </c>
      <c r="T32" s="582">
        <v>12.509069030808161242943851640</v>
      </c>
      <c r="U32" s="582">
        <v>-17.931168738025225151381645680</v>
      </c>
      <c r="V32" s="582">
        <v>2.2632020117351215423302598500</v>
      </c>
      <c r="W32" s="582">
        <v>-19.722219210460691090847979550</v>
      </c>
      <c r="X32" s="582">
        <v>-11.912751677852348993288590620</v>
      </c>
      <c r="Y32" s="582">
        <v>-26.114649681528662420382165600</v>
      </c>
      <c r="Z32" s="582">
        <v>-17.932505718765260749993574420</v>
      </c>
      <c r="AA32" s="582">
        <v>-36.509244150124364316154687020</v>
      </c>
      <c r="AB32" s="582">
        <v>-31.948857328790720820732687680</v>
      </c>
      <c r="AC32" s="582">
        <v>-17.191651807017103247356656710</v>
      </c>
      <c r="AD32" s="582">
        <v>8.613469994388016256251811540</v>
      </c>
      <c r="AE32" s="582">
        <v>3.1242290218732135872672022100</v>
      </c>
      <c r="AF32" s="582">
        <v>-2.5730662635424540186444948400</v>
      </c>
      <c r="AG32" s="583">
        <v>8.903133903133903133903133890</v>
      </c>
      <c r="AH32" s="342"/>
    </row>
    <row r="33" ht="30" customHeight="1">
      <c r="A33" s="8"/>
      <c r="B33" s="25"/>
      <c r="X33" s="784"/>
      <c r="Y33" s="784"/>
      <c r="Z33" s="784"/>
      <c r="AA33" s="784"/>
      <c r="AB33" s="784"/>
      <c r="AC33" s="784"/>
      <c r="AD33" s="784"/>
      <c r="AE33"/>
      <c r="AF33"/>
      <c r="AG33" s="4"/>
      <c r="AH33" s="4"/>
    </row>
    <row r="34" s="35" customFormat="1" ht="20.1" customHeight="1">
      <c r="B34" s="775" t="s">
        <v>9</v>
      </c>
      <c r="C34" s="350" t="s">
        <v>296</v>
      </c>
      <c r="D34" s="351"/>
      <c r="E34" s="351"/>
      <c r="F34" s="351"/>
      <c r="G34" s="351"/>
      <c r="H34" s="351"/>
      <c r="I34" s="351"/>
      <c r="J34" s="351"/>
      <c r="K34" s="351"/>
      <c r="L34" s="351"/>
      <c r="M34" s="351"/>
      <c r="N34" s="351"/>
      <c r="O34" s="351"/>
      <c r="P34" s="351"/>
      <c r="Q34" s="351"/>
      <c r="R34" s="351"/>
      <c r="S34" s="352"/>
      <c r="T34" s="352"/>
      <c r="U34" s="352"/>
      <c r="V34" s="352"/>
      <c r="W34" s="352"/>
      <c r="X34" s="352"/>
      <c r="Y34" s="352"/>
      <c r="Z34" s="352"/>
      <c r="AA34" s="352"/>
      <c r="AB34" s="352"/>
      <c r="AC34" s="352"/>
      <c r="AD34" s="352"/>
      <c r="AE34" s="352"/>
      <c r="AF34" s="352"/>
      <c r="AG34" s="353"/>
      <c r="AH34" s="529"/>
      <c r="AI34" s="236"/>
      <c r="AJ34" s="236"/>
      <c r="AK34" s="236"/>
      <c r="AL34" s="236"/>
      <c r="AM34" s="236"/>
      <c r="AN34" s="236"/>
      <c r="AO34" s="236"/>
      <c r="AP34" s="236"/>
      <c r="AQ34" s="236"/>
      <c r="AR34" s="236"/>
      <c r="AS34" s="236"/>
      <c r="AT34" s="236"/>
      <c r="AU34" s="236"/>
      <c r="AV34" s="236"/>
      <c r="AW34" s="236"/>
    </row>
    <row r="35" s="36" customFormat="1" ht="20.1" customHeight="1">
      <c r="B35" s="964"/>
      <c r="C35" s="354">
        <v>1</v>
      </c>
      <c r="D35" s="355">
        <v>2</v>
      </c>
      <c r="E35" s="355">
        <v>3</v>
      </c>
      <c r="F35" s="355">
        <v>4</v>
      </c>
      <c r="G35" s="355">
        <v>5</v>
      </c>
      <c r="H35" s="355">
        <v>6</v>
      </c>
      <c r="I35" s="355">
        <v>7</v>
      </c>
      <c r="J35" s="355">
        <v>8</v>
      </c>
      <c r="K35" s="355">
        <v>9</v>
      </c>
      <c r="L35" s="355">
        <v>10</v>
      </c>
      <c r="M35" s="355">
        <v>11</v>
      </c>
      <c r="N35" s="355">
        <v>12</v>
      </c>
      <c r="O35" s="355">
        <v>13</v>
      </c>
      <c r="P35" s="355">
        <v>14</v>
      </c>
      <c r="Q35" s="355">
        <v>15</v>
      </c>
      <c r="R35" s="355">
        <v>16</v>
      </c>
      <c r="S35" s="355">
        <v>17</v>
      </c>
      <c r="T35" s="355">
        <v>18</v>
      </c>
      <c r="U35" s="355">
        <v>19</v>
      </c>
      <c r="V35" s="355">
        <v>20</v>
      </c>
      <c r="W35" s="355">
        <v>21</v>
      </c>
      <c r="X35" s="355">
        <v>22</v>
      </c>
      <c r="Y35" s="355">
        <v>23</v>
      </c>
      <c r="Z35" s="355">
        <v>24</v>
      </c>
      <c r="AA35" s="355">
        <v>25</v>
      </c>
      <c r="AB35" s="355">
        <v>26</v>
      </c>
      <c r="AC35" s="355">
        <v>27</v>
      </c>
      <c r="AD35" s="355">
        <v>28</v>
      </c>
      <c r="AE35" s="355">
        <v>29</v>
      </c>
      <c r="AF35" s="355">
        <v>30</v>
      </c>
      <c r="AG35" s="356">
        <v>31</v>
      </c>
      <c r="AH35" s="529"/>
      <c r="AI35" s="236"/>
      <c r="AJ35" s="236"/>
      <c r="AK35" s="236"/>
      <c r="AL35" s="236"/>
      <c r="AM35" s="236"/>
      <c r="AN35" s="236"/>
      <c r="AO35" s="236"/>
      <c r="AP35" s="236"/>
      <c r="AQ35" s="236"/>
      <c r="AR35" s="236"/>
      <c r="AS35" s="236"/>
      <c r="AT35" s="236"/>
      <c r="AU35" s="236"/>
      <c r="AV35" s="236"/>
      <c r="AW35" s="236"/>
    </row>
    <row r="36" ht="24.95" customHeight="1">
      <c r="B36" s="263" t="s">
        <v>19</v>
      </c>
      <c r="C36" s="578">
        <v>111.13621262458471760797342193</v>
      </c>
      <c r="D36" s="579">
        <v>109.76996805111821086261980831</v>
      </c>
      <c r="E36" s="579">
        <v>107.17964071856287425149700599</v>
      </c>
      <c r="F36" s="579">
        <v>115.91242937853107344632768362</v>
      </c>
      <c r="G36" s="579">
        <v>104.70498084291187739463601533</v>
      </c>
      <c r="H36" s="579">
        <v>118.00692041522491349480968858</v>
      </c>
      <c r="I36" s="579">
        <v>121.44512195121951219512195122</v>
      </c>
      <c r="J36" s="579">
        <v>119.65606936416184971098265896</v>
      </c>
      <c r="K36" s="579">
        <v>108.49824561403508771929824561</v>
      </c>
      <c r="L36" s="579">
        <v>108.74137931034482758620689655</v>
      </c>
      <c r="M36" s="579">
        <v>128.05235602094240837696335079</v>
      </c>
      <c r="N36" s="579">
        <v>110.15916955017301038062283737</v>
      </c>
      <c r="O36" s="579">
        <v>115.70731707317073170731707317</v>
      </c>
      <c r="P36" s="579">
        <v>117.64576802507836990595611285</v>
      </c>
      <c r="Q36" s="579">
        <v>117.76261127596439169139465875</v>
      </c>
      <c r="R36" s="579">
        <v>106.12546125461254612546125461</v>
      </c>
      <c r="S36" s="579">
        <v>102.50318471337579617834394904</v>
      </c>
      <c r="T36" s="579">
        <v>105.50267379679144385026737968</v>
      </c>
      <c r="U36" s="579">
        <v>101.92883895131086142322097378</v>
      </c>
      <c r="V36" s="579">
        <v>95.77372262773722627737226277</v>
      </c>
      <c r="W36" s="579">
        <v>94.72834645669291338582677165</v>
      </c>
      <c r="X36" s="579">
        <v>94.64960629921259842519685039</v>
      </c>
      <c r="Y36" s="579">
        <v>92.39259259259259259259259259</v>
      </c>
      <c r="Z36" s="579">
        <v>96.13709677419354838709677419</v>
      </c>
      <c r="AA36" s="579">
        <v>93.1888412017167381974248927</v>
      </c>
      <c r="AB36" s="579">
        <v>95.5172413793103448275862069</v>
      </c>
      <c r="AC36" s="579">
        <v>97.01954397394136807817589577</v>
      </c>
      <c r="AD36" s="579">
        <v>101.68918918918918918918918919</v>
      </c>
      <c r="AE36" s="579">
        <v>105.66435986159169550173010381</v>
      </c>
      <c r="AF36" s="579">
        <v>104.37918215613382899628252788</v>
      </c>
      <c r="AG36" s="580">
        <v>121.38848920863309352517985612</v>
      </c>
      <c r="AH36" s="342"/>
    </row>
    <row r="37" ht="24.95" customHeight="1">
      <c r="B37" s="38" t="s">
        <v>35</v>
      </c>
      <c r="C37" s="276">
        <v>142.41652459016393442622950818</v>
      </c>
      <c r="D37" s="94">
        <v>130.55536923076923076923076921</v>
      </c>
      <c r="E37" s="94">
        <v>129.87349834983498349834983498</v>
      </c>
      <c r="F37" s="94">
        <v>137.26458930899608865710560625</v>
      </c>
      <c r="G37" s="94">
        <v>121.59928917609046849757673667</v>
      </c>
      <c r="H37" s="94">
        <v>129.54644067796610169491525422</v>
      </c>
      <c r="I37" s="94">
        <v>141.08699155794320798158096701</v>
      </c>
      <c r="J37" s="94">
        <v>138.84402135231316725978647687</v>
      </c>
      <c r="K37" s="94">
        <v>138.90438172043010752688172043</v>
      </c>
      <c r="L37" s="94">
        <v>148.61141205112598904443091904</v>
      </c>
      <c r="M37" s="94">
        <v>145.36221542227662178702570379</v>
      </c>
      <c r="N37" s="94">
        <v>122.67838044308632543926661574</v>
      </c>
      <c r="O37" s="94">
        <v>133.23824116047144152311876699</v>
      </c>
      <c r="P37" s="94">
        <v>138.36372937293729372937293728</v>
      </c>
      <c r="Q37" s="94">
        <v>135.49092514718250630782169891</v>
      </c>
      <c r="R37" s="94">
        <v>132.6418109090909090909090909</v>
      </c>
      <c r="S37" s="94">
        <v>131.05016776075857038657913931</v>
      </c>
      <c r="T37" s="94">
        <v>135.27761204013377926421404682</v>
      </c>
      <c r="U37" s="94">
        <v>114.77024682124158563949139865</v>
      </c>
      <c r="V37" s="94">
        <v>115.93894383906119027661357921</v>
      </c>
      <c r="W37" s="94">
        <v>112.6706138933764135702746365</v>
      </c>
      <c r="X37" s="94">
        <v>112.25095637583892617449664429</v>
      </c>
      <c r="Y37" s="94">
        <v>111.63675159235668789808917197</v>
      </c>
      <c r="Z37" s="94">
        <v>119.30972010178117048346055979</v>
      </c>
      <c r="AA37" s="94">
        <v>120.08176470588235294117647058</v>
      </c>
      <c r="AB37" s="94">
        <v>115.09821927888153053715967623</v>
      </c>
      <c r="AC37" s="94">
        <v>121.60566642388929351784413693</v>
      </c>
      <c r="AD37" s="94">
        <v>120.84422434367541766109785203</v>
      </c>
      <c r="AE37" s="94">
        <v>123.35891957757920389926888708</v>
      </c>
      <c r="AF37" s="94">
        <v>134.39525321239606953892668178</v>
      </c>
      <c r="AG37" s="277">
        <v>155.70252622377622377622377621</v>
      </c>
      <c r="AH37" s="342"/>
    </row>
    <row r="38" ht="24.95" customHeight="1">
      <c r="A38" s="23"/>
      <c r="B38" s="40" t="s">
        <v>98</v>
      </c>
      <c r="C38" s="581">
        <v>78.036037562638565773431830740</v>
      </c>
      <c r="D38" s="582">
        <v>84.07924445994188502950870054</v>
      </c>
      <c r="E38" s="582">
        <v>82.52618284744853496231187346</v>
      </c>
      <c r="F38" s="582">
        <v>84.44452423020827060494262676</v>
      </c>
      <c r="G38" s="582">
        <v>86.10657311597143416481115905</v>
      </c>
      <c r="H38" s="582">
        <v>91.09236795519007510157697033</v>
      </c>
      <c r="I38" s="582">
        <v>86.07818524597503398552239665</v>
      </c>
      <c r="J38" s="582">
        <v>86.18021013705561136549226152</v>
      </c>
      <c r="K38" s="582">
        <v>78.110023794934847522322730650</v>
      </c>
      <c r="L38" s="582">
        <v>73.171621081788195786942229470</v>
      </c>
      <c r="M38" s="582">
        <v>88.09191277729969582082176150</v>
      </c>
      <c r="N38" s="582">
        <v>89.79509604895599279403889138</v>
      </c>
      <c r="O38" s="582">
        <v>86.84242306517199034549712974</v>
      </c>
      <c r="P38" s="582">
        <v>85.02645061552440959890407523</v>
      </c>
      <c r="Q38" s="582">
        <v>86.91549721727856276507009227</v>
      </c>
      <c r="R38" s="582">
        <v>80.00905636560409440758771585</v>
      </c>
      <c r="S38" s="582">
        <v>78.216752000274178863306647420</v>
      </c>
      <c r="T38" s="582">
        <v>77.989751745093792043123081330</v>
      </c>
      <c r="U38" s="582">
        <v>88.81120479776292796003647491</v>
      </c>
      <c r="V38" s="582">
        <v>82.60703388904767268382230081</v>
      </c>
      <c r="W38" s="582">
        <v>84.07546846805786748802393764</v>
      </c>
      <c r="X38" s="582">
        <v>84.31964355146031499921051604</v>
      </c>
      <c r="Y38" s="582">
        <v>82.76180673006821508245313957</v>
      </c>
      <c r="Z38" s="582">
        <v>80.57775736308874397963738882</v>
      </c>
      <c r="AA38" s="582">
        <v>77.604490098863252458188938710</v>
      </c>
      <c r="AB38" s="582">
        <v>82.98759266455137437768840049</v>
      </c>
      <c r="AC38" s="582">
        <v>79.78209143293835038026358937</v>
      </c>
      <c r="AD38" s="582">
        <v>84.14898580505578054445183136</v>
      </c>
      <c r="AE38" s="582">
        <v>85.65603543174713452488126838</v>
      </c>
      <c r="AF38" s="582">
        <v>77.665824990987344873292473790</v>
      </c>
      <c r="AG38" s="583">
        <v>77.961798149744292290826534870</v>
      </c>
      <c r="AH38" s="342"/>
    </row>
    <row r="39" ht="24.95" customHeight="1">
      <c r="B39" s="25" t="s">
        <v>68</v>
      </c>
      <c r="S39" s="4"/>
      <c r="T39" s="4"/>
      <c r="U39" s="4"/>
      <c r="V39" s="4"/>
      <c r="W39" s="4"/>
      <c r="X39" s="4"/>
      <c r="Y39" s="4"/>
      <c r="Z39" s="4"/>
      <c r="AA39" s="4"/>
      <c r="AB39" s="4"/>
      <c r="AC39" s="4"/>
      <c r="AD39" s="4"/>
      <c r="AE39" s="4"/>
      <c r="AF39" s="4"/>
      <c r="AG39" s="4"/>
      <c r="AH39" s="4"/>
    </row>
    <row r="40" ht="24.95" customHeight="1">
      <c r="B40" s="37" t="s">
        <v>19</v>
      </c>
      <c r="C40" s="573">
        <v>38.821670844051882888597035200</v>
      </c>
      <c r="D40" s="574">
        <v>33.907957247940521672485993130</v>
      </c>
      <c r="E40" s="574">
        <v>-2.5328122484029135434505575900</v>
      </c>
      <c r="F40" s="574">
        <v>44.670285487245759321762690180</v>
      </c>
      <c r="G40" s="574">
        <v>31.953346997998585248438582650</v>
      </c>
      <c r="H40" s="574">
        <v>40.317384560314998210237441830</v>
      </c>
      <c r="I40" s="574">
        <v>45.912087912087912087912087920</v>
      </c>
      <c r="J40" s="574">
        <v>44.205305976895199077798326430</v>
      </c>
      <c r="K40" s="574">
        <v>30.152868879500007963105793270</v>
      </c>
      <c r="L40" s="574">
        <v>38.901676196717436904259919260</v>
      </c>
      <c r="M40" s="574">
        <v>55.055223128827763367395230110</v>
      </c>
      <c r="N40" s="574">
        <v>35.387468571855318513355405630</v>
      </c>
      <c r="O40" s="574">
        <v>44.508121816623336143323675460</v>
      </c>
      <c r="P40" s="574">
        <v>40.147175675142995255275316440</v>
      </c>
      <c r="Q40" s="574">
        <v>6.8787880284051354028691502800</v>
      </c>
      <c r="R40" s="574">
        <v>-4.0751217777693070288785367100</v>
      </c>
      <c r="S40" s="574">
        <v>19.671142067237929401701568680</v>
      </c>
      <c r="T40" s="574">
        <v>24.391798799710435980664596140</v>
      </c>
      <c r="U40" s="574">
        <v>28.135099766586755362409696670</v>
      </c>
      <c r="V40" s="574">
        <v>19.782727770677378126711703480</v>
      </c>
      <c r="W40" s="574">
        <v>13.891096764683644755008383570</v>
      </c>
      <c r="X40" s="574">
        <v>18.475261186674551547407845450</v>
      </c>
      <c r="Y40" s="574">
        <v>10.273185394748474935903103160</v>
      </c>
      <c r="Z40" s="574">
        <v>21.134944389018216753501090050</v>
      </c>
      <c r="AA40" s="574">
        <v>16.092387157396771460578356820</v>
      </c>
      <c r="AB40" s="574">
        <v>19.508807106535688545399680290</v>
      </c>
      <c r="AC40" s="574">
        <v>19.522802686673732976512360970</v>
      </c>
      <c r="AD40" s="574">
        <v>25.891606577787000051875291810</v>
      </c>
      <c r="AE40" s="574">
        <v>26.258528777791457715821950910</v>
      </c>
      <c r="AF40" s="574">
        <v>11.140211701296002480513783010</v>
      </c>
      <c r="AG40" s="575">
        <v>45.687770423755824204172000980</v>
      </c>
      <c r="AH40" s="342"/>
    </row>
    <row r="41" ht="24.95" customHeight="1">
      <c r="B41" s="38" t="s">
        <v>35</v>
      </c>
      <c r="C41" s="271">
        <v>49.048622273927344573637754160</v>
      </c>
      <c r="D41" s="92">
        <v>33.587350958249976435138462490</v>
      </c>
      <c r="E41" s="92">
        <v>37.868967517858604067825370680</v>
      </c>
      <c r="F41" s="92">
        <v>45.483351724792789819554937160</v>
      </c>
      <c r="G41" s="92">
        <v>33.383935371325167182877637640</v>
      </c>
      <c r="H41" s="92">
        <v>38.260705713046742196108895440</v>
      </c>
      <c r="I41" s="92">
        <v>51.356324861419336625771618720</v>
      </c>
      <c r="J41" s="92">
        <v>45.168085856662494540648296650</v>
      </c>
      <c r="K41" s="92">
        <v>43.771264447298699099102704470</v>
      </c>
      <c r="L41" s="92">
        <v>59.753072540144950426948429830</v>
      </c>
      <c r="M41" s="92">
        <v>58.453602123035474746666212190</v>
      </c>
      <c r="N41" s="92">
        <v>31.335221664322539045060009460</v>
      </c>
      <c r="O41" s="92">
        <v>47.614803965288653459726986180</v>
      </c>
      <c r="P41" s="92">
        <v>62.767913501356363856238882440</v>
      </c>
      <c r="Q41" s="92">
        <v>39.701081158268261728736397170</v>
      </c>
      <c r="R41" s="92">
        <v>37.679633875914130691200754890</v>
      </c>
      <c r="S41" s="92">
        <v>37.432891627679605799294915390</v>
      </c>
      <c r="T41" s="92">
        <v>51.827506914096094737375606470</v>
      </c>
      <c r="U41" s="92">
        <v>26.229740296267597571931090160</v>
      </c>
      <c r="V41" s="92">
        <v>30.244821518558843556381698440</v>
      </c>
      <c r="W41" s="92">
        <v>34.417634958626042887671504630</v>
      </c>
      <c r="X41" s="92">
        <v>43.566747045045282576930019430</v>
      </c>
      <c r="Y41" s="92">
        <v>31.197076398925143133503998880</v>
      </c>
      <c r="Z41" s="92">
        <v>36.241918662659464524669837760</v>
      </c>
      <c r="AA41" s="92">
        <v>35.675493447386262460934314400</v>
      </c>
      <c r="AB41" s="92">
        <v>30.911422125522406965641362070</v>
      </c>
      <c r="AC41" s="92">
        <v>25.957412946026403121403540810</v>
      </c>
      <c r="AD41" s="92">
        <v>39.434633991958571809344150730</v>
      </c>
      <c r="AE41" s="92">
        <v>48.280404693984442426520849500</v>
      </c>
      <c r="AF41" s="92">
        <v>21.823473313565336820983702560</v>
      </c>
      <c r="AG41" s="272">
        <v>72.055108209390788207498735210</v>
      </c>
      <c r="AH41" s="342"/>
    </row>
    <row r="42" ht="24.95" customHeight="1">
      <c r="A42" s="23"/>
      <c r="B42" s="40" t="s">
        <v>98</v>
      </c>
      <c r="C42" s="581">
        <v>-6.8614867241643960339764190300</v>
      </c>
      <c r="D42" s="582">
        <v>0.239997490324322881522676300</v>
      </c>
      <c r="E42" s="582">
        <v>-29.304476920107599343533667670</v>
      </c>
      <c r="F42" s="582">
        <v>-0.5588723574949575820357804400</v>
      </c>
      <c r="G42" s="582">
        <v>-1.0725342368584285553810466900</v>
      </c>
      <c r="H42" s="582">
        <v>1.4875367781911885074412995900</v>
      </c>
      <c r="I42" s="582">
        <v>-3.596966928416189524032307700</v>
      </c>
      <c r="J42" s="582">
        <v>-0.6632173139748736622979726200</v>
      </c>
      <c r="K42" s="582">
        <v>-9.472265282045076653282627920</v>
      </c>
      <c r="L42" s="582">
        <v>-13.052266233056448860371477340</v>
      </c>
      <c r="M42" s="582">
        <v>-2.1447155184070542361248686100</v>
      </c>
      <c r="N42" s="582">
        <v>3.0854228257899076529760764100</v>
      </c>
      <c r="O42" s="582">
        <v>-2.1045871181022249260377156300</v>
      </c>
      <c r="P42" s="582">
        <v>-13.897541192002112489651923320</v>
      </c>
      <c r="Q42" s="582">
        <v>-23.494659352477406649139143650</v>
      </c>
      <c r="R42" s="582">
        <v>-30.327474353480303347551366680</v>
      </c>
      <c r="S42" s="582">
        <v>-12.923943715424510302191075490</v>
      </c>
      <c r="T42" s="582">
        <v>-18.070314577389961801803337700</v>
      </c>
      <c r="U42" s="582">
        <v>1.5094378439242468165130385800</v>
      </c>
      <c r="V42" s="582">
        <v>-8.032637018425105593905302620</v>
      </c>
      <c r="W42" s="582">
        <v>-15.270718161542195349266595450</v>
      </c>
      <c r="X42" s="582">
        <v>-17.477226708005068104169419570</v>
      </c>
      <c r="Y42" s="582">
        <v>-15.948443043467156965361162790</v>
      </c>
      <c r="Z42" s="582">
        <v>-11.088345218512909309985104030</v>
      </c>
      <c r="AA42" s="582">
        <v>-14.433782986448944589838195160</v>
      </c>
      <c r="AB42" s="582">
        <v>-8.710175807313051794642758450</v>
      </c>
      <c r="AC42" s="582">
        <v>-5.1085601941585953582476203100</v>
      </c>
      <c r="AD42" s="582">
        <v>-9.712814547175288432694229210</v>
      </c>
      <c r="AE42" s="582">
        <v>-14.851507831827751758794776260</v>
      </c>
      <c r="AF42" s="582">
        <v>-8.7694606972593412828781200</v>
      </c>
      <c r="AG42" s="583">
        <v>-15.324937492437572150200393950</v>
      </c>
      <c r="AH42" s="342"/>
    </row>
    <row r="43" ht="30" customHeight="1">
      <c r="A43" s="8"/>
      <c r="B43" s="25"/>
      <c r="X43" s="784"/>
      <c r="Y43" s="784"/>
      <c r="Z43" s="784"/>
      <c r="AA43" s="784"/>
      <c r="AB43" s="784"/>
      <c r="AC43" s="784"/>
      <c r="AD43" s="784"/>
      <c r="AE43"/>
      <c r="AF43"/>
      <c r="AG43" s="4"/>
      <c r="AH43" s="4"/>
    </row>
    <row r="44" s="35" customFormat="1" ht="20.1" customHeight="1">
      <c r="B44" s="775" t="s">
        <v>10</v>
      </c>
      <c r="C44" s="350" t="s">
        <v>296</v>
      </c>
      <c r="D44" s="351"/>
      <c r="E44" s="351"/>
      <c r="F44" s="351"/>
      <c r="G44" s="351"/>
      <c r="H44" s="351"/>
      <c r="I44" s="351"/>
      <c r="J44" s="351"/>
      <c r="K44" s="351"/>
      <c r="L44" s="351"/>
      <c r="M44" s="351"/>
      <c r="N44" s="351"/>
      <c r="O44" s="351"/>
      <c r="P44" s="351"/>
      <c r="Q44" s="351"/>
      <c r="R44" s="351"/>
      <c r="S44" s="352"/>
      <c r="T44" s="352"/>
      <c r="U44" s="352"/>
      <c r="V44" s="352"/>
      <c r="W44" s="352"/>
      <c r="X44" s="352"/>
      <c r="Y44" s="352"/>
      <c r="Z44" s="352"/>
      <c r="AA44" s="352"/>
      <c r="AB44" s="352"/>
      <c r="AC44" s="352"/>
      <c r="AD44" s="352"/>
      <c r="AE44" s="352"/>
      <c r="AF44" s="352"/>
      <c r="AG44" s="353"/>
      <c r="AH44" s="529"/>
      <c r="AI44" s="236"/>
      <c r="AJ44" s="236"/>
      <c r="AK44" s="236"/>
      <c r="AL44" s="236"/>
      <c r="AM44" s="236"/>
      <c r="AN44" s="236"/>
      <c r="AO44" s="236"/>
      <c r="AP44" s="236"/>
      <c r="AQ44" s="236"/>
      <c r="AR44" s="236"/>
      <c r="AS44" s="236"/>
      <c r="AT44" s="236"/>
      <c r="AU44" s="236"/>
      <c r="AV44" s="236"/>
      <c r="AW44" s="236"/>
    </row>
    <row r="45" s="36" customFormat="1" ht="20.1" customHeight="1">
      <c r="B45" s="964"/>
      <c r="C45" s="354">
        <v>1</v>
      </c>
      <c r="D45" s="355">
        <v>2</v>
      </c>
      <c r="E45" s="355">
        <v>3</v>
      </c>
      <c r="F45" s="355">
        <v>4</v>
      </c>
      <c r="G45" s="355">
        <v>5</v>
      </c>
      <c r="H45" s="355">
        <v>6</v>
      </c>
      <c r="I45" s="355">
        <v>7</v>
      </c>
      <c r="J45" s="355">
        <v>8</v>
      </c>
      <c r="K45" s="355">
        <v>9</v>
      </c>
      <c r="L45" s="355">
        <v>10</v>
      </c>
      <c r="M45" s="355">
        <v>11</v>
      </c>
      <c r="N45" s="355">
        <v>12</v>
      </c>
      <c r="O45" s="355">
        <v>13</v>
      </c>
      <c r="P45" s="355">
        <v>14</v>
      </c>
      <c r="Q45" s="355">
        <v>15</v>
      </c>
      <c r="R45" s="355">
        <v>16</v>
      </c>
      <c r="S45" s="355">
        <v>17</v>
      </c>
      <c r="T45" s="355">
        <v>18</v>
      </c>
      <c r="U45" s="355">
        <v>19</v>
      </c>
      <c r="V45" s="355">
        <v>20</v>
      </c>
      <c r="W45" s="355">
        <v>21</v>
      </c>
      <c r="X45" s="355">
        <v>22</v>
      </c>
      <c r="Y45" s="355">
        <v>23</v>
      </c>
      <c r="Z45" s="355">
        <v>24</v>
      </c>
      <c r="AA45" s="355">
        <v>25</v>
      </c>
      <c r="AB45" s="355">
        <v>26</v>
      </c>
      <c r="AC45" s="355">
        <v>27</v>
      </c>
      <c r="AD45" s="355">
        <v>28</v>
      </c>
      <c r="AE45" s="355">
        <v>29</v>
      </c>
      <c r="AF45" s="355">
        <v>30</v>
      </c>
      <c r="AG45" s="356">
        <v>31</v>
      </c>
      <c r="AH45" s="529"/>
      <c r="AI45" s="236"/>
      <c r="AJ45" s="236"/>
      <c r="AK45" s="236"/>
      <c r="AL45" s="236"/>
      <c r="AM45" s="236"/>
      <c r="AN45" s="236"/>
      <c r="AO45" s="236"/>
      <c r="AP45" s="236"/>
      <c r="AQ45" s="236"/>
      <c r="AR45" s="236"/>
      <c r="AS45" s="236"/>
      <c r="AT45" s="236"/>
      <c r="AU45" s="236"/>
      <c r="AV45" s="236"/>
      <c r="AW45" s="236"/>
    </row>
    <row r="46" ht="24.95" customHeight="1">
      <c r="B46" s="263" t="s">
        <v>19</v>
      </c>
      <c r="C46" s="578">
        <v>84.47474747474747474747474747</v>
      </c>
      <c r="D46" s="579">
        <v>86.76262626262626262626262626</v>
      </c>
      <c r="E46" s="579">
        <v>90.3989898989898989898989899</v>
      </c>
      <c r="F46" s="579">
        <v>103.61868686868686868686868687</v>
      </c>
      <c r="G46" s="579">
        <v>69.01010101010101010101010101</v>
      </c>
      <c r="H46" s="579">
        <v>86.12121212121212121212121212</v>
      </c>
      <c r="I46" s="579">
        <v>100.59090909090909090909090909</v>
      </c>
      <c r="J46" s="579">
        <v>104.5479797979797979797979798</v>
      </c>
      <c r="K46" s="579">
        <v>78.085858585858585858585858586</v>
      </c>
      <c r="L46" s="579">
        <v>95.56060606060606060606060606</v>
      </c>
      <c r="M46" s="579">
        <v>123.52525252525252525252525253</v>
      </c>
      <c r="N46" s="579">
        <v>80.39393939393939393939393939</v>
      </c>
      <c r="O46" s="579">
        <v>83.85858585858585858585858586</v>
      </c>
      <c r="P46" s="579">
        <v>94.77020202020202020202020202</v>
      </c>
      <c r="Q46" s="579">
        <v>100.21717171717171717171717172</v>
      </c>
      <c r="R46" s="579">
        <v>72.626262626262626262626262626</v>
      </c>
      <c r="S46" s="579">
        <v>81.27777777777777777777777778</v>
      </c>
      <c r="T46" s="579">
        <v>99.64141414141414141414141414</v>
      </c>
      <c r="U46" s="579">
        <v>68.724747474747474747474747475</v>
      </c>
      <c r="V46" s="579">
        <v>66.267676767676767676767676768</v>
      </c>
      <c r="W46" s="579">
        <v>60.76010101010101010101010101</v>
      </c>
      <c r="X46" s="579">
        <v>60.70959595959595959595959596</v>
      </c>
      <c r="Y46" s="579">
        <v>62.994949494949494949494949495</v>
      </c>
      <c r="Z46" s="579">
        <v>60.207070707070707070707070707</v>
      </c>
      <c r="AA46" s="579">
        <v>54.830808080808080808080808081</v>
      </c>
      <c r="AB46" s="579">
        <v>62.954545454545454545454545455</v>
      </c>
      <c r="AC46" s="579">
        <v>75.214646464646464646464646465</v>
      </c>
      <c r="AD46" s="579">
        <v>76.01010101010101010101010101</v>
      </c>
      <c r="AE46" s="579">
        <v>77.113636363636363636363636364</v>
      </c>
      <c r="AF46" s="579">
        <v>70.904040404040404040404040404</v>
      </c>
      <c r="AG46" s="580">
        <v>85.21717171717171717171717172</v>
      </c>
      <c r="AH46" s="342"/>
    </row>
    <row r="47" ht="24.95" customHeight="1">
      <c r="B47" s="38" t="s">
        <v>35</v>
      </c>
      <c r="C47" s="276">
        <v>100.37444251877527440785673021</v>
      </c>
      <c r="D47" s="94">
        <v>98.04851530906990179087232813</v>
      </c>
      <c r="E47" s="94">
        <v>113.6674465626805314846909301</v>
      </c>
      <c r="F47" s="94">
        <v>121.64291161178509532062391681</v>
      </c>
      <c r="G47" s="94">
        <v>86.96702484113229347198151358</v>
      </c>
      <c r="H47" s="94">
        <v>97.14112073945696129404968226</v>
      </c>
      <c r="I47" s="94">
        <v>106.20239745811669555170421722</v>
      </c>
      <c r="J47" s="94">
        <v>112.69546504910456383593298671</v>
      </c>
      <c r="K47" s="94">
        <v>119.40480647024841132293471982</v>
      </c>
      <c r="L47" s="94">
        <v>141.05635470826112073945696129</v>
      </c>
      <c r="M47" s="94">
        <v>137.21655690352397458116695552</v>
      </c>
      <c r="N47" s="94">
        <v>92.77065280184864240323512421</v>
      </c>
      <c r="O47" s="94">
        <v>84.89993067590987868284228769</v>
      </c>
      <c r="P47" s="94">
        <v>96.87859041016753321779318313</v>
      </c>
      <c r="Q47" s="94">
        <v>93.06684575389948006932409012</v>
      </c>
      <c r="R47" s="94">
        <v>105.36250144425187752744078567</v>
      </c>
      <c r="S47" s="94">
        <v>103.79536683997689196995956095</v>
      </c>
      <c r="T47" s="94">
        <v>116.83421721548238012709416522</v>
      </c>
      <c r="U47" s="94">
        <v>88.64692085499711149624494512</v>
      </c>
      <c r="V47" s="94">
        <v>79.90477180820335066435586366</v>
      </c>
      <c r="W47" s="94">
        <v>80.58129404968226458694396303</v>
      </c>
      <c r="X47" s="94">
        <v>77.298174465626805314846909301</v>
      </c>
      <c r="Y47" s="94">
        <v>81.00274985557481224725592143</v>
      </c>
      <c r="Z47" s="94">
        <v>81.26294627383015597920277296</v>
      </c>
      <c r="AA47" s="94">
        <v>93.1656903523974581166955517</v>
      </c>
      <c r="AB47" s="94">
        <v>90.36307336799537839399191219</v>
      </c>
      <c r="AC47" s="94">
        <v>96.45556325823223570190641248</v>
      </c>
      <c r="AD47" s="94">
        <v>87.7534315424610051993067591</v>
      </c>
      <c r="AE47" s="94">
        <v>87.72664933564413633737723859</v>
      </c>
      <c r="AF47" s="94">
        <v>102.71803581744656268053148469</v>
      </c>
      <c r="AG47" s="277">
        <v>102.9021894858463316002310803</v>
      </c>
      <c r="AH47" s="342"/>
    </row>
    <row r="48" ht="24.95" customHeight="1">
      <c r="A48" s="23"/>
      <c r="B48" s="40" t="s">
        <v>99</v>
      </c>
      <c r="C48" s="581">
        <v>84.15961808101327737104023886</v>
      </c>
      <c r="D48" s="582">
        <v>88.48948501579233320637704442</v>
      </c>
      <c r="E48" s="582">
        <v>79.52935746571950575490958910</v>
      </c>
      <c r="F48" s="582">
        <v>85.18267566578701422911170566</v>
      </c>
      <c r="G48" s="582">
        <v>79.35203157307699411880150119</v>
      </c>
      <c r="H48" s="582">
        <v>88.65577364728843088091973976</v>
      </c>
      <c r="I48" s="582">
        <v>94.71623192930214093330092967</v>
      </c>
      <c r="J48" s="582">
        <v>92.77035216317295570058021177</v>
      </c>
      <c r="K48" s="582">
        <v>65.395909004144575802421195020</v>
      </c>
      <c r="L48" s="582">
        <v>67.746402675901171919598535150</v>
      </c>
      <c r="M48" s="582">
        <v>90.02211927828963667265034558</v>
      </c>
      <c r="N48" s="582">
        <v>86.65880530737990292372368019</v>
      </c>
      <c r="O48" s="582">
        <v>98.77344444331861060210431048</v>
      </c>
      <c r="P48" s="582">
        <v>97.82367974075700947596685167</v>
      </c>
      <c r="Q48" s="582">
        <v>107.68300021919743641910132257</v>
      </c>
      <c r="R48" s="582">
        <v>68.929895959892096034332057100</v>
      </c>
      <c r="S48" s="582">
        <v>78.305785944265826636696128490</v>
      </c>
      <c r="T48" s="582">
        <v>85.28444535870958819966491692</v>
      </c>
      <c r="U48" s="582">
        <v>77.526378594878623096684454610</v>
      </c>
      <c r="V48" s="582">
        <v>82.93331583092445170036664708</v>
      </c>
      <c r="W48" s="582">
        <v>75.402240342081711358188991600</v>
      </c>
      <c r="X48" s="582">
        <v>78.539495116527613672299514500</v>
      </c>
      <c r="Y48" s="582">
        <v>77.768902422778706015340755970</v>
      </c>
      <c r="Z48" s="582">
        <v>74.089204819367638911443903350</v>
      </c>
      <c r="AA48" s="582">
        <v>58.853004655910977931199818980</v>
      </c>
      <c r="AB48" s="582">
        <v>69.668442105957161722951033780</v>
      </c>
      <c r="AC48" s="582">
        <v>77.978546725480955483510516440</v>
      </c>
      <c r="AD48" s="582">
        <v>86.61781046513516351310248777</v>
      </c>
      <c r="AE48" s="582">
        <v>87.90217903866116438610840007</v>
      </c>
      <c r="AF48" s="582">
        <v>69.027839015587386104917340840</v>
      </c>
      <c r="AG48" s="583">
        <v>82.81375949623783474519443441</v>
      </c>
      <c r="AH48" s="342"/>
    </row>
    <row r="49" ht="24.95" customHeight="1">
      <c r="B49" s="25" t="s">
        <v>68</v>
      </c>
      <c r="S49" s="4"/>
      <c r="T49" s="4"/>
      <c r="U49" s="4"/>
      <c r="V49" s="4"/>
      <c r="W49" s="4"/>
      <c r="X49" s="4"/>
      <c r="Y49" s="4"/>
      <c r="Z49" s="4"/>
      <c r="AA49" s="4"/>
      <c r="AB49" s="4"/>
      <c r="AC49" s="4"/>
      <c r="AD49" s="4"/>
      <c r="AE49" s="4"/>
      <c r="AF49" s="4"/>
      <c r="AG49" s="4"/>
      <c r="AH49" s="4"/>
    </row>
    <row r="50" ht="24.95" customHeight="1">
      <c r="B50" s="37" t="s">
        <v>19</v>
      </c>
      <c r="C50" s="573">
        <v>137.41660752306600425833924768</v>
      </c>
      <c r="D50" s="574">
        <v>170.40768141035731150637494096</v>
      </c>
      <c r="E50" s="574">
        <v>27.164221519661823736279350650</v>
      </c>
      <c r="F50" s="574">
        <v>228.29026322105768461476918154</v>
      </c>
      <c r="G50" s="574">
        <v>145.99873976055450535601764335</v>
      </c>
      <c r="H50" s="574">
        <v>268.65203761755485893416927899</v>
      </c>
      <c r="I50" s="574">
        <v>191.82417582417582417582417582</v>
      </c>
      <c r="J50" s="574">
        <v>196.99426111908177905308464850</v>
      </c>
      <c r="K50" s="574">
        <v>100.50577097652703929451433018</v>
      </c>
      <c r="L50" s="574">
        <v>194.74258119791261001635641405</v>
      </c>
      <c r="M50" s="574">
        <v>196.15547617606102803172488952</v>
      </c>
      <c r="N50" s="574">
        <v>138.57913669064748201438848920</v>
      </c>
      <c r="O50" s="574">
        <v>221.50256559202246103204569659</v>
      </c>
      <c r="P50" s="574">
        <v>210.46492389146260754467240238</v>
      </c>
      <c r="Q50" s="574">
        <v>20.060505218575102102556345490</v>
      </c>
      <c r="R50" s="574">
        <v>16.051973206359454442740698890</v>
      </c>
      <c r="S50" s="574">
        <v>103.11750599520383693045563550</v>
      </c>
      <c r="T50" s="574">
        <v>146.15096693699313786650031191</v>
      </c>
      <c r="U50" s="574">
        <v>134.32925779231961425865334941</v>
      </c>
      <c r="V50" s="574">
        <v>139.56545554135475625342340697</v>
      </c>
      <c r="W50" s="574">
        <v>94.14992334382312595820221093</v>
      </c>
      <c r="X50" s="574">
        <v>136.95052237334910309481569092</v>
      </c>
      <c r="Y50" s="574">
        <v>120.54637078949694987180620635</v>
      </c>
      <c r="Z50" s="574">
        <v>127.58686521573119511263841160</v>
      </c>
      <c r="AA50" s="574">
        <v>43.880458551454509310184878400</v>
      </c>
      <c r="AB50" s="574">
        <v>80.29941418962898676502495118</v>
      </c>
      <c r="AC50" s="574">
        <v>153.05862361937128292268479185</v>
      </c>
      <c r="AD50" s="574">
        <v>188.86756238003838771593090211</v>
      </c>
      <c r="AE50" s="574">
        <v>170.28677642060541688794476899</v>
      </c>
      <c r="AF50" s="574">
        <v>149.13930789707187222715173025</v>
      </c>
      <c r="AG50" s="575">
        <v>150.00740850496369832567787821</v>
      </c>
      <c r="AH50" s="342"/>
    </row>
    <row r="51" ht="24.95" customHeight="1">
      <c r="B51" s="38" t="s">
        <v>35</v>
      </c>
      <c r="C51" s="271">
        <v>228.82336197864622130169631122</v>
      </c>
      <c r="D51" s="92">
        <v>225.82280721524384496375234760</v>
      </c>
      <c r="E51" s="92">
        <v>235.80624725008968675684153793</v>
      </c>
      <c r="F51" s="92">
        <v>234.58989737006317778590295896</v>
      </c>
      <c r="G51" s="92">
        <v>210.39344358966270107594457783</v>
      </c>
      <c r="H51" s="92">
        <v>232.33777039913828031583212276</v>
      </c>
      <c r="I51" s="92">
        <v>259.88556805552809420324894010</v>
      </c>
      <c r="J51" s="92">
        <v>281.23581425908561650394552676</v>
      </c>
      <c r="K51" s="92">
        <v>272.70320818393809104436380529</v>
      </c>
      <c r="L51" s="92">
        <v>256.13880350537062897079548202</v>
      </c>
      <c r="M51" s="92">
        <v>239.78108381763775030978030275</v>
      </c>
      <c r="N51" s="92">
        <v>198.98748723234470193040617809</v>
      </c>
      <c r="O51" s="92">
        <v>193.89734435688336600375246526</v>
      </c>
      <c r="P51" s="92">
        <v>224.46498546651959373973935122</v>
      </c>
      <c r="Q51" s="92">
        <v>35.264320437443781103800957840</v>
      </c>
      <c r="R51" s="92">
        <v>104.88040755344364686190588525</v>
      </c>
      <c r="S51" s="92">
        <v>150.89280215918607130603639019</v>
      </c>
      <c r="T51" s="92">
        <v>167.03779157243960192044297844</v>
      </c>
      <c r="U51" s="92">
        <v>181.28193796018296325611977923</v>
      </c>
      <c r="V51" s="92">
        <v>154.72470831416508256190715777</v>
      </c>
      <c r="W51" s="92">
        <v>185.43573255365187151790278348</v>
      </c>
      <c r="X51" s="92">
        <v>225.96488090989328920323920608</v>
      </c>
      <c r="Y51" s="92">
        <v>255.13691370053874951655392801</v>
      </c>
      <c r="Z51" s="92">
        <v>211.90140214228254111570046358</v>
      </c>
      <c r="AA51" s="92">
        <v>164.84329607534847454220172125</v>
      </c>
      <c r="AB51" s="92">
        <v>190.22613812167202457798794628</v>
      </c>
      <c r="AC51" s="92">
        <v>222.04753812829469550407274032</v>
      </c>
      <c r="AD51" s="92">
        <v>194.57031080317970548629512185</v>
      </c>
      <c r="AE51" s="92">
        <v>207.81311665817006513835947009</v>
      </c>
      <c r="AF51" s="92">
        <v>180.29992207625554889419380611</v>
      </c>
      <c r="AG51" s="272">
        <v>171.11714020873699959969497671</v>
      </c>
      <c r="AH51" s="342"/>
    </row>
    <row r="52" ht="24.95" customHeight="1">
      <c r="A52" s="23"/>
      <c r="B52" s="40" t="s">
        <v>99</v>
      </c>
      <c r="C52" s="581">
        <v>-27.798132683016655239584001860</v>
      </c>
      <c r="D52" s="582">
        <v>-17.007749174623739642672225500</v>
      </c>
      <c r="E52" s="582">
        <v>-62.131668912949962738295256790</v>
      </c>
      <c r="F52" s="582">
        <v>-1.8827926959306756023932922400</v>
      </c>
      <c r="G52" s="582">
        <v>-20.746154649528424427485397510</v>
      </c>
      <c r="H52" s="582">
        <v>10.926915461580871820081868690</v>
      </c>
      <c r="I52" s="582">
        <v>-18.911953763272558494504535110</v>
      </c>
      <c r="J52" s="582">
        <v>-22.096967280926490694916021490</v>
      </c>
      <c r="K52" s="582">
        <v>-46.202295399192655077413924370</v>
      </c>
      <c r="L52" s="582">
        <v>-17.239408259687758034502007870</v>
      </c>
      <c r="M52" s="582">
        <v>-12.839327943574048271934428560</v>
      </c>
      <c r="N52" s="582">
        <v>-20.204307244053187574608715020</v>
      </c>
      <c r="O52" s="582">
        <v>9.392810709312744250773825380</v>
      </c>
      <c r="P52" s="582">
        <v>-4.3148142949623769343198216500</v>
      </c>
      <c r="Q52" s="582">
        <v>-11.240078070624726823810335420</v>
      </c>
      <c r="R52" s="582">
        <v>-43.356236649379486621559261120</v>
      </c>
      <c r="S52" s="582">
        <v>-19.042115099687012724588035080</v>
      </c>
      <c r="T52" s="582">
        <v>-7.8216736711517009318301960900</v>
      </c>
      <c r="U52" s="582">
        <v>-16.692390740890644870414295040</v>
      </c>
      <c r="V52" s="582">
        <v>-5.9512298092863611270448190900</v>
      </c>
      <c r="W52" s="582">
        <v>-31.981212861171901918607062640</v>
      </c>
      <c r="X52" s="582">
        <v>-27.307959767957484487733129660</v>
      </c>
      <c r="Y52" s="582">
        <v>-37.898212694536243362942005620</v>
      </c>
      <c r="Z52" s="582">
        <v>-27.032432796851908249616376790</v>
      </c>
      <c r="AA52" s="582">
        <v>-45.673362065951551835084290630</v>
      </c>
      <c r="AB52" s="582">
        <v>-37.876231494338480333551441920</v>
      </c>
      <c r="AC52" s="582">
        <v>-21.421966120244076008565911230</v>
      </c>
      <c r="AD52" s="582">
        <v>-1.935954919418769919558118900</v>
      </c>
      <c r="AE52" s="582">
        <v>-12.191273927822274051009250980</v>
      </c>
      <c r="AF52" s="582">
        <v>-11.116882926106000333391113710</v>
      </c>
      <c r="AG52" s="583">
        <v>-7.7862032948269571350829076700</v>
      </c>
      <c r="AH52" s="342"/>
    </row>
    <row r="53" ht="16.5" customHeight="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4"/>
    </row>
    <row r="54" ht="0" hidden="1" customHeight="1">
      <c r="B54" s="223" t="s">
        <v>89</v>
      </c>
      <c r="C54" s="357"/>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9"/>
      <c r="AH54" s="532"/>
    </row>
    <row r="55" ht="0" hidden="1" customHeight="1">
      <c r="B55" s="99"/>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4"/>
    </row>
    <row r="56" ht="24" customHeight="1">
      <c r="B56" s="809" t="s">
        <v>126</v>
      </c>
      <c r="C56" s="809"/>
      <c r="D56" s="809"/>
      <c r="E56" s="809"/>
      <c r="F56" s="809"/>
      <c r="G56" s="809"/>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row>
    <row r="57" ht="15" customHeight="1">
      <c r="A57"/>
      <c r="AE57"/>
      <c r="AF57"/>
      <c r="AG57"/>
    </row>
    <row r="58" s="282" customFormat="1"/>
    <row r="59" s="282" customFormat="1"/>
    <row r="60" s="282" customFormat="1">
      <c r="C60" s="282">
        <v>100</v>
      </c>
      <c r="D60" s="282">
        <v>100</v>
      </c>
      <c r="E60" s="282">
        <v>100</v>
      </c>
      <c r="F60" s="282">
        <v>100</v>
      </c>
      <c r="G60" s="282">
        <v>100</v>
      </c>
      <c r="H60" s="282">
        <v>100</v>
      </c>
      <c r="I60" s="282">
        <v>100</v>
      </c>
      <c r="J60" s="282">
        <v>100</v>
      </c>
      <c r="K60" s="282">
        <v>100</v>
      </c>
      <c r="L60" s="282">
        <v>100</v>
      </c>
      <c r="M60" s="282">
        <v>100</v>
      </c>
      <c r="N60" s="282">
        <v>100</v>
      </c>
      <c r="O60" s="282">
        <v>100</v>
      </c>
      <c r="P60" s="282">
        <v>100</v>
      </c>
      <c r="Q60" s="282">
        <v>100</v>
      </c>
      <c r="R60" s="282">
        <v>100</v>
      </c>
      <c r="S60" s="282">
        <v>100</v>
      </c>
      <c r="T60" s="282">
        <v>100</v>
      </c>
      <c r="U60" s="282">
        <v>100</v>
      </c>
      <c r="V60" s="282">
        <v>100</v>
      </c>
      <c r="W60" s="282">
        <v>100</v>
      </c>
      <c r="X60" s="282">
        <v>100</v>
      </c>
      <c r="Y60" s="282">
        <v>100</v>
      </c>
      <c r="Z60" s="282">
        <v>100</v>
      </c>
      <c r="AA60" s="282">
        <v>100</v>
      </c>
      <c r="AB60" s="282">
        <v>100</v>
      </c>
      <c r="AC60" s="282">
        <v>100</v>
      </c>
      <c r="AD60" s="282">
        <v>100</v>
      </c>
      <c r="AE60" s="282">
        <v>100</v>
      </c>
      <c r="AF60" s="282">
        <v>100</v>
      </c>
      <c r="AG60" s="282">
        <v>100</v>
      </c>
    </row>
    <row r="61" s="282" customFormat="1"/>
    <row r="62" s="282" customFormat="1"/>
    <row r="63" s="282" customFormat="1"/>
    <row r="64" s="282" customFormat="1"/>
    <row r="65" s="282" customFormat="1" ht="10.5" customHeight="1">
      <c r="B65" s="1014"/>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c r="AH65" s="1014"/>
      <c r="AI65" s="1014"/>
    </row>
    <row r="66" s="282" customFormat="1">
      <c r="B66" s="1014"/>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c r="AH66" s="1014"/>
      <c r="AI66" s="1014"/>
    </row>
    <row r="67" s="282" customFormat="1">
      <c r="B67" s="1014"/>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c r="AH67" s="1014"/>
      <c r="AI67" s="1014"/>
    </row>
    <row r="68" s="282" customFormat="1">
      <c r="B68" s="1014"/>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c r="AF68" s="1014"/>
      <c r="AG68" s="1014"/>
      <c r="AH68" s="1014"/>
      <c r="AI68" s="1014"/>
    </row>
    <row r="69" s="282" customFormat="1">
      <c r="B69" s="1014"/>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c r="AH69" s="1014"/>
      <c r="AI69" s="1014"/>
    </row>
    <row r="70" s="282" customFormat="1">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c r="AH70" s="1014"/>
      <c r="AI70" s="1014"/>
    </row>
    <row r="71" s="282" customFormat="1"/>
    <row r="72" s="282" customFormat="1"/>
    <row r="73" s="282" customFormat="1"/>
    <row r="74" s="282" customFormat="1"/>
    <row r="75" s="282" customFormat="1"/>
    <row r="76" s="282" customFormat="1"/>
    <row r="77" s="282" customFormat="1"/>
    <row r="78" s="282" customFormat="1"/>
    <row r="79" s="282" customFormat="1"/>
    <row r="80" s="282" customFormat="1"/>
    <row r="81" s="282" customFormat="1"/>
    <row r="82" s="282" customFormat="1"/>
    <row r="83" s="282" customFormat="1"/>
    <row r="84" s="282" customFormat="1"/>
    <row r="85" s="282" customFormat="1"/>
    <row r="86" s="282" customFormat="1"/>
    <row r="87" s="282" customFormat="1"/>
    <row r="88" s="282" customFormat="1"/>
    <row r="89" s="282" customFormat="1"/>
    <row r="90" s="282" customFormat="1"/>
    <row r="91" s="282" customFormat="1"/>
    <row r="92" s="282" customFormat="1"/>
    <row r="93" s="282" customFormat="1"/>
    <row r="94" s="282" customFormat="1"/>
  </sheetData>
  <mergeCells count="12">
    <mergeCell ref="B56:AG56"/>
    <mergeCell ref="B34:B35"/>
    <mergeCell ref="B3:T3"/>
    <mergeCell ref="AA1:AG1"/>
    <mergeCell ref="U3:AG3"/>
    <mergeCell ref="B44:B45"/>
    <mergeCell ref="B4:AG4"/>
    <mergeCell ref="B2:AG2"/>
    <mergeCell ref="X22:AD22"/>
    <mergeCell ref="X33:AD33"/>
    <mergeCell ref="X43:AD43"/>
    <mergeCell ref="B24:B25"/>
  </mergeCells>
  <phoneticPr fontId="0" type="noConversion"/>
  <printOptions horizontalCentered="1" verticalCentered="1"/>
  <pageMargins left="0.25" right="0.25" top="0.25" bottom="0.25" header="0" footer="0"/>
  <pageSetup scale="41" fitToWidth="1" fitToHeight="1" orientation="landscape" r:id="rId1"/>
  <headerFooter alignWithMargins="0">
    <oddHeader/>
    <oddFooter/>
  </headerFooter>
  <rowBreaks count="1" manualBreakCount="1">
    <brk id="57" max="16383" man="1"/>
  </rowBreaks>
  <colBreaks count="1" manualBreakCount="1">
    <brk id="34" max="1048575" man="1"/>
  </colBreaks>
  <drawing r:id="rId95"/>
</worksheet>
</file>

<file path=xl/worksheets/sheet20.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4">
    <pageSetUpPr fitToPage="1"/>
  </sheetPr>
  <dimension ref="A1:AI86"/>
  <sheetViews>
    <sheetView showGridLines="0" zoomScale="75" workbookViewId="0"/>
  </sheetViews>
  <sheetFormatPr defaultRowHeight="12.75"/>
  <cols>
    <col min="1" max="1" width="1.7109375" customWidth="1"/>
    <col min="2" max="2" width="6.7109375" customWidth="1"/>
    <col min="3" max="3" width="6.7109375" style="26" customWidth="1"/>
    <col min="4" max="15" width="8.7109375" customWidth="1"/>
    <col min="16" max="16" width="1.42578125" customWidth="1"/>
    <col min="17" max="28" width="7.7109375" customWidth="1"/>
    <col min="29" max="29" width="1.42578125" customWidth="1"/>
    <col min="30" max="33" width="7.7109375" customWidth="1"/>
    <col min="34" max="34" width="1.7109375" customWidth="1"/>
    <col min="35" max="49" width="9.140625" style="236" customWidth="1"/>
  </cols>
  <sheetData>
    <row r="1" ht="39.95" customHeight="1">
      <c r="B1" s="656" t="s">
        <v>159</v>
      </c>
      <c r="AD1" s="5"/>
      <c r="AG1" s="685"/>
      <c r="AI1" s="236"/>
    </row>
    <row r="2" ht="21" customHeight="1">
      <c r="B2" s="11" t="s">
        <v>208</v>
      </c>
    </row>
    <row r="3" ht="21" customHeight="1">
      <c r="B3" s="11" t="s">
        <v>209</v>
      </c>
      <c r="U3" s="99" t="s">
        <v>303</v>
      </c>
      <c r="V3" s="99"/>
      <c r="W3" s="99"/>
      <c r="X3" s="99"/>
      <c r="Y3" s="99"/>
      <c r="Z3" s="99"/>
      <c r="AA3" s="99"/>
      <c r="AB3" s="99"/>
      <c r="AC3" s="99"/>
      <c r="AD3" s="99"/>
      <c r="AE3" s="99"/>
      <c r="AF3" s="99"/>
      <c r="AG3" s="99"/>
    </row>
    <row r="4" ht="21" customHeight="1">
      <c r="A4" s="4"/>
      <c r="B4" s="211" t="s">
        <v>210</v>
      </c>
      <c r="C4" s="5"/>
      <c r="D4" s="5"/>
      <c r="E4" s="5"/>
      <c r="F4" s="5"/>
      <c r="G4" s="5"/>
      <c r="H4" s="212"/>
      <c r="I4" s="212"/>
      <c r="J4" s="212"/>
      <c r="K4" s="212"/>
      <c r="L4" s="212"/>
      <c r="M4" s="212"/>
      <c r="N4" s="212"/>
      <c r="O4" s="212"/>
      <c r="P4" s="212"/>
      <c r="Q4" s="212"/>
      <c r="R4" s="212"/>
      <c r="S4" s="212"/>
      <c r="T4" s="212"/>
      <c r="U4" s="212"/>
      <c r="V4" s="212"/>
      <c r="W4" s="212"/>
      <c r="X4" s="4"/>
      <c r="Y4" s="4"/>
      <c r="AC4" s="212"/>
    </row>
    <row r="5" ht="24.95" customHeight="1"/>
    <row r="6" ht="24.95" customHeight="1">
      <c r="D6" s="795" t="s">
        <v>91</v>
      </c>
      <c r="E6" s="795"/>
      <c r="F6" s="795"/>
      <c r="G6" s="795"/>
      <c r="H6" s="795"/>
      <c r="I6" s="795"/>
      <c r="J6" s="795"/>
      <c r="K6" s="795"/>
      <c r="L6" s="795"/>
      <c r="M6" s="795"/>
      <c r="N6" s="795"/>
      <c r="O6" s="960"/>
      <c r="Q6" s="795" t="s">
        <v>70</v>
      </c>
      <c r="R6" s="795"/>
      <c r="S6" s="795"/>
      <c r="T6" s="795"/>
      <c r="U6" s="795"/>
      <c r="V6" s="795"/>
      <c r="W6" s="795"/>
      <c r="X6" s="795"/>
      <c r="Y6" s="795"/>
      <c r="Z6" s="795"/>
      <c r="AA6" s="795"/>
      <c r="AB6" s="960"/>
      <c r="AD6" s="795" t="s">
        <v>77</v>
      </c>
      <c r="AE6" s="795"/>
      <c r="AF6" s="795"/>
      <c r="AG6" s="960"/>
    </row>
    <row r="7" ht="24.95" customHeight="1">
      <c r="D7" s="831" t="s">
        <v>20</v>
      </c>
      <c r="E7" s="831"/>
      <c r="F7" s="283"/>
      <c r="G7" s="831" t="s">
        <v>18</v>
      </c>
      <c r="H7" s="831"/>
      <c r="I7" s="283"/>
      <c r="J7" s="831" t="s">
        <v>17</v>
      </c>
      <c r="K7" s="831"/>
      <c r="L7" s="283"/>
      <c r="M7" s="831" t="s">
        <v>101</v>
      </c>
      <c r="N7" s="831"/>
      <c r="O7" s="283"/>
      <c r="Q7" s="831" t="s">
        <v>20</v>
      </c>
      <c r="R7" s="831"/>
      <c r="S7" s="283"/>
      <c r="T7" s="831" t="s">
        <v>18</v>
      </c>
      <c r="U7" s="831"/>
      <c r="V7" s="283"/>
      <c r="W7" s="831" t="s">
        <v>17</v>
      </c>
      <c r="X7" s="831"/>
      <c r="Y7" s="283"/>
      <c r="Z7" s="831" t="s">
        <v>101</v>
      </c>
      <c r="AA7" s="831"/>
      <c r="AB7" s="283"/>
      <c r="AD7" s="831" t="s">
        <v>78</v>
      </c>
      <c r="AE7" s="831"/>
      <c r="AF7" s="831"/>
      <c r="AG7" s="283"/>
    </row>
    <row r="8" ht="30" customHeight="1">
      <c r="A8" s="57"/>
      <c r="B8" s="837" t="s">
        <v>42</v>
      </c>
      <c r="C8" s="943"/>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c r="AC8" s="63"/>
      <c r="AD8" s="412" t="s">
        <v>20</v>
      </c>
      <c r="AE8" s="413" t="s">
        <v>18</v>
      </c>
      <c r="AF8" s="413" t="s">
        <v>17</v>
      </c>
      <c r="AG8" s="414" t="s">
        <v>12</v>
      </c>
    </row>
    <row r="9" ht="20.1" customHeight="1">
      <c r="A9" s="57"/>
      <c r="B9" s="284">
        <v>2020</v>
      </c>
      <c r="C9" s="285" t="s">
        <v>218</v>
      </c>
      <c r="D9" s="434">
        <v>93.67941106625504630729042983</v>
      </c>
      <c r="E9" s="435">
        <v>92.31639286213483669570889436</v>
      </c>
      <c r="F9" s="436">
        <v>114.37440691501855592615211162</v>
      </c>
      <c r="G9" s="434"/>
      <c r="H9" s="435">
        <v>10.922731393515333591014287579</v>
      </c>
      <c r="I9" s="436">
        <v>6.1181386266621132499498141857</v>
      </c>
      <c r="J9" s="434"/>
      <c r="K9" s="435">
        <v>13.255237189284791451186583924</v>
      </c>
      <c r="L9" s="436">
        <v>13.539734816970360143319091693</v>
      </c>
      <c r="M9" s="434"/>
      <c r="N9" s="435">
        <v>116.49436144493496173790976586</v>
      </c>
      <c r="O9" s="436">
        <v>134.0322803586510293194210175</v>
      </c>
      <c r="P9" s="5"/>
      <c r="Q9" s="415">
        <v>-28.865010353117580808068092220</v>
      </c>
      <c r="R9" s="416">
        <v>-31.357393474341615388218074250</v>
      </c>
      <c r="S9" s="417">
        <v>-34.404033765157944062951168920</v>
      </c>
      <c r="T9" s="415"/>
      <c r="U9" s="416">
        <v>-66.137265720851528231266814340</v>
      </c>
      <c r="V9" s="417">
        <v>-86.63883648708486235163296284</v>
      </c>
      <c r="W9" s="415"/>
      <c r="X9" s="416">
        <v>98.20716576702168298923635964</v>
      </c>
      <c r="Y9" s="417">
        <v>118.14047919527644467070515771</v>
      </c>
      <c r="Z9" s="415"/>
      <c r="AA9" s="416">
        <v>-32.829928265448291743505526200</v>
      </c>
      <c r="AB9" s="417">
        <v>-40.787818768354529143304401660</v>
      </c>
      <c r="AC9" s="5"/>
      <c r="AD9" s="427" t="s">
        <v>220</v>
      </c>
      <c r="AE9" s="428"/>
      <c r="AF9" s="428"/>
      <c r="AG9" s="429"/>
    </row>
    <row r="10" ht="20.1" customHeight="1">
      <c r="A10" s="58"/>
      <c r="B10" s="286"/>
      <c r="C10" s="287" t="s">
        <v>222</v>
      </c>
      <c r="D10" s="276">
        <v>88.47308197336334646407803414</v>
      </c>
      <c r="E10" s="94">
        <v>97.40996349165784381731225586</v>
      </c>
      <c r="F10" s="277">
        <v>128.91602883257784052909266553</v>
      </c>
      <c r="G10" s="276"/>
      <c r="H10" s="94">
        <v>7.5010816580835834097511840025</v>
      </c>
      <c r="I10" s="277">
        <v>3.1928434515810295583453867504</v>
      </c>
      <c r="J10" s="276"/>
      <c r="K10" s="94">
        <v>9.160512029560755375206294262</v>
      </c>
      <c r="L10" s="277">
        <v>4.4939291329089893072207695321</v>
      </c>
      <c r="M10" s="276"/>
      <c r="N10" s="94">
        <v>114.07155717930218260226973413</v>
      </c>
      <c r="O10" s="277">
        <v>136.60280141706785939465882181</v>
      </c>
      <c r="P10" s="5"/>
      <c r="Q10" s="271">
        <v>-32.118493363031851012698039400</v>
      </c>
      <c r="R10" s="92">
        <v>-27.577945746438570840609594150</v>
      </c>
      <c r="S10" s="272">
        <v>-23.450105455182112669748487350</v>
      </c>
      <c r="T10" s="271"/>
      <c r="U10" s="92">
        <v>-78.733580121017002084697285190</v>
      </c>
      <c r="V10" s="272">
        <v>-93.24423263265817497757679885</v>
      </c>
      <c r="W10" s="271"/>
      <c r="X10" s="92">
        <v>60.581352309905034472398169710</v>
      </c>
      <c r="Y10" s="272">
        <v>-22.994815492630986262227192310</v>
      </c>
      <c r="Z10" s="271"/>
      <c r="AA10" s="92">
        <v>-34.994450843074366168165935460</v>
      </c>
      <c r="AB10" s="272">
        <v>-38.329622893738281545516443210</v>
      </c>
      <c r="AC10" s="5"/>
      <c r="AD10" s="271" t="s">
        <v>220</v>
      </c>
      <c r="AE10" s="92"/>
      <c r="AF10" s="92"/>
      <c r="AG10" s="272"/>
    </row>
    <row r="11" ht="20.1" customHeight="1">
      <c r="A11" s="58"/>
      <c r="B11" s="288"/>
      <c r="C11" s="289" t="s">
        <v>224</v>
      </c>
      <c r="D11" s="439">
        <v>102.56248572081334247201279415</v>
      </c>
      <c r="E11" s="95">
        <v>88.36554347320972164134021097</v>
      </c>
      <c r="F11" s="442">
        <v>112.90492211418766611714833631</v>
      </c>
      <c r="G11" s="439">
        <v>0</v>
      </c>
      <c r="H11" s="95">
        <v>10.477476162889344929978571514</v>
      </c>
      <c r="I11" s="442">
        <v>6.4065539376848350707970559607</v>
      </c>
      <c r="J11" s="439">
        <v>0</v>
      </c>
      <c r="K11" s="95">
        <v>12.357071548459230982793165806</v>
      </c>
      <c r="L11" s="442">
        <v>9.592404127862897420479699287</v>
      </c>
      <c r="M11" s="439">
        <v>102.56248572081334247201279415</v>
      </c>
      <c r="N11" s="95">
        <v>111.20009118455829755411194829</v>
      </c>
      <c r="O11" s="442">
        <v>128.90388017973539860842509155</v>
      </c>
      <c r="P11" s="5"/>
      <c r="Q11" s="497">
        <v>-24.717275738468831264111705110</v>
      </c>
      <c r="R11" s="216">
        <v>-36.755383788409598681989613960</v>
      </c>
      <c r="S11" s="498">
        <v>-36.270367483920886241417635750</v>
      </c>
      <c r="T11" s="497"/>
      <c r="U11" s="216">
        <v>-78.897478491733363465346740560</v>
      </c>
      <c r="V11" s="498">
        <v>-89.65244613718266494847194671</v>
      </c>
      <c r="W11" s="497"/>
      <c r="X11" s="216">
        <v>80.12750762381211240772687927</v>
      </c>
      <c r="Y11" s="498">
        <v>35.772698847024029797626214340</v>
      </c>
      <c r="Z11" s="497"/>
      <c r="AA11" s="216">
        <v>-43.331987325134380741667804690</v>
      </c>
      <c r="AB11" s="498">
        <v>-47.630089619729490305686656040</v>
      </c>
      <c r="AC11" s="5"/>
      <c r="AD11" s="420" t="s">
        <v>219</v>
      </c>
      <c r="AE11" s="91" t="s">
        <v>267</v>
      </c>
      <c r="AF11" s="91" t="s">
        <v>267</v>
      </c>
      <c r="AG11" s="421" t="s">
        <v>305</v>
      </c>
    </row>
    <row r="12" ht="20.1" customHeight="1">
      <c r="A12" s="58"/>
      <c r="B12" s="286"/>
      <c r="C12" s="287" t="s">
        <v>225</v>
      </c>
      <c r="D12" s="276">
        <v>86.4982476635514018691588785</v>
      </c>
      <c r="E12" s="94">
        <v>89.31801178010471204188481676</v>
      </c>
      <c r="F12" s="277">
        <v>111.06844199571472298745026018</v>
      </c>
      <c r="G12" s="276">
        <v>0</v>
      </c>
      <c r="H12" s="94">
        <v>16.124744999063839996059175669</v>
      </c>
      <c r="I12" s="277">
        <v>9.993694520967248239975512703</v>
      </c>
      <c r="J12" s="276">
        <v>0</v>
      </c>
      <c r="K12" s="94">
        <v>11.579618597055741420846987801</v>
      </c>
      <c r="L12" s="277">
        <v>6.2674012855831037649219467401</v>
      </c>
      <c r="M12" s="276">
        <v>86.4982476635514018691588785</v>
      </c>
      <c r="N12" s="94">
        <v>117.02237537622429345879098023</v>
      </c>
      <c r="O12" s="277">
        <v>127.32953780226507499234771962</v>
      </c>
      <c r="P12" s="5"/>
      <c r="Q12" s="271">
        <v>-34.772924517646060823932632220</v>
      </c>
      <c r="R12" s="92">
        <v>-36.10504819450037316025086200</v>
      </c>
      <c r="S12" s="272">
        <v>-37.516882990580571740547836140</v>
      </c>
      <c r="T12" s="271"/>
      <c r="U12" s="92">
        <v>-67.835017844033100942812353680</v>
      </c>
      <c r="V12" s="272">
        <v>-83.00185740826402881372811375</v>
      </c>
      <c r="W12" s="271"/>
      <c r="X12" s="92">
        <v>109.55040025989179972628794355</v>
      </c>
      <c r="Y12" s="272">
        <v>12.676387245402287471571910300</v>
      </c>
      <c r="Z12" s="271"/>
      <c r="AA12" s="92">
        <v>-40.125512382879849049555392250</v>
      </c>
      <c r="AB12" s="272">
        <v>-47.408977843131906370045461350</v>
      </c>
      <c r="AC12" s="5"/>
      <c r="AD12" s="271" t="s">
        <v>220</v>
      </c>
      <c r="AE12" s="92" t="s">
        <v>267</v>
      </c>
      <c r="AF12" s="92" t="s">
        <v>267</v>
      </c>
      <c r="AG12" s="272" t="s">
        <v>305</v>
      </c>
    </row>
    <row r="13" ht="20.1" customHeight="1">
      <c r="A13" s="58"/>
      <c r="B13" s="288"/>
      <c r="C13" s="289" t="s">
        <v>226</v>
      </c>
      <c r="D13" s="439">
        <v>95.41515882589465219139525533</v>
      </c>
      <c r="E13" s="95">
        <v>91.09219656145753143443674622</v>
      </c>
      <c r="F13" s="442">
        <v>105.58309711286089238845144357</v>
      </c>
      <c r="G13" s="439">
        <v>0</v>
      </c>
      <c r="H13" s="95">
        <v>14.730300936544430045430938671</v>
      </c>
      <c r="I13" s="442">
        <v>8.11977643577880731434113796</v>
      </c>
      <c r="J13" s="439">
        <v>0</v>
      </c>
      <c r="K13" s="95">
        <v>8.106107151513064683894228902</v>
      </c>
      <c r="L13" s="442">
        <v>7.6727303401407734632730481876</v>
      </c>
      <c r="M13" s="439">
        <v>95.41515882589465219139525533</v>
      </c>
      <c r="N13" s="95">
        <v>113.92860464951502616376191379</v>
      </c>
      <c r="O13" s="442">
        <v>121.37560388878047316606562972</v>
      </c>
      <c r="P13" s="5"/>
      <c r="Q13" s="420">
        <v>-24.821915119652749072066261080</v>
      </c>
      <c r="R13" s="91">
        <v>-28.570441983892413145475717580</v>
      </c>
      <c r="S13" s="498">
        <v>-36.694162259583722310637886310</v>
      </c>
      <c r="T13" s="420"/>
      <c r="U13" s="91">
        <v>-72.559507022399657332271557390</v>
      </c>
      <c r="V13" s="498">
        <v>-84.94404785328059185328858542</v>
      </c>
      <c r="W13" s="420"/>
      <c r="X13" s="91">
        <v>24.999039668237228317162496900</v>
      </c>
      <c r="Y13" s="498">
        <v>20.618335288651690925014566090</v>
      </c>
      <c r="Z13" s="420"/>
      <c r="AA13" s="91">
        <v>-39.300602627746854923582223990</v>
      </c>
      <c r="AB13" s="498">
        <v>-46.548089644306360318030196190</v>
      </c>
      <c r="AC13" s="5"/>
      <c r="AD13" s="420" t="s">
        <v>219</v>
      </c>
      <c r="AE13" s="91" t="s">
        <v>267</v>
      </c>
      <c r="AF13" s="91" t="s">
        <v>267</v>
      </c>
      <c r="AG13" s="421" t="s">
        <v>307</v>
      </c>
    </row>
    <row r="14" ht="20.1" customHeight="1">
      <c r="A14" s="58"/>
      <c r="B14" s="286"/>
      <c r="C14" s="287" t="s">
        <v>227</v>
      </c>
      <c r="D14" s="276">
        <v>86.22977539256609024050884516</v>
      </c>
      <c r="E14" s="94">
        <v>91.91556694164062099707946919</v>
      </c>
      <c r="F14" s="277">
        <v>105.32294247639456237862452287</v>
      </c>
      <c r="G14" s="276">
        <v>0</v>
      </c>
      <c r="H14" s="94"/>
      <c r="I14" s="277">
        <v>7.999371145143471010229526025</v>
      </c>
      <c r="J14" s="276">
        <v>0</v>
      </c>
      <c r="K14" s="94"/>
      <c r="L14" s="277">
        <v>8.499095543058840270451232992</v>
      </c>
      <c r="M14" s="276">
        <v>86.22977539256609024050884516</v>
      </c>
      <c r="N14" s="94"/>
      <c r="O14" s="277">
        <v>121.82140916459687365930528188</v>
      </c>
      <c r="P14" s="5"/>
      <c r="Q14" s="271">
        <v>-33.338650053943271842055036290</v>
      </c>
      <c r="R14" s="92">
        <v>-29.879183285499499356197694750</v>
      </c>
      <c r="S14" s="272">
        <v>-35.124177999891258398390439700</v>
      </c>
      <c r="T14" s="271"/>
      <c r="U14" s="92"/>
      <c r="V14" s="272">
        <v>-87.48497533320300426650847379</v>
      </c>
      <c r="W14" s="271"/>
      <c r="X14" s="92"/>
      <c r="Y14" s="272">
        <v>-2.9804553036090051251542325200</v>
      </c>
      <c r="Z14" s="271"/>
      <c r="AA14" s="92"/>
      <c r="AB14" s="272">
        <v>-48.166346763826824774916228820</v>
      </c>
      <c r="AC14" s="5"/>
      <c r="AD14" s="271" t="s">
        <v>229</v>
      </c>
      <c r="AE14" s="92"/>
      <c r="AF14" s="92"/>
      <c r="AG14" s="272"/>
    </row>
    <row r="15" ht="20.1" customHeight="1">
      <c r="A15" s="58"/>
      <c r="B15" s="288">
        <v>2021</v>
      </c>
      <c r="C15" s="289" t="s">
        <v>230</v>
      </c>
      <c r="D15" s="439">
        <v>91.42009588493807431082700759</v>
      </c>
      <c r="E15" s="95">
        <v>90.9194043475780224796028984</v>
      </c>
      <c r="F15" s="442">
        <v>104.18308516100638157412161667</v>
      </c>
      <c r="G15" s="439">
        <v>0</v>
      </c>
      <c r="H15" s="95"/>
      <c r="I15" s="442">
        <v>6.73855364709708111888237305</v>
      </c>
      <c r="J15" s="439">
        <v>0</v>
      </c>
      <c r="K15" s="95"/>
      <c r="L15" s="442">
        <v>19.813107493179111138997718828</v>
      </c>
      <c r="M15" s="439">
        <v>91.42009588493807431082700759</v>
      </c>
      <c r="N15" s="95"/>
      <c r="O15" s="442">
        <v>130.73474630128257383200170855</v>
      </c>
      <c r="P15" s="5"/>
      <c r="Q15" s="420">
        <v>-24.343213708511825052905582460</v>
      </c>
      <c r="R15" s="91">
        <v>-24.299799662572441295942814480</v>
      </c>
      <c r="S15" s="498">
        <v>-35.344896527082654684130044430</v>
      </c>
      <c r="T15" s="420"/>
      <c r="U15" s="91"/>
      <c r="V15" s="498">
        <v>-84.59891566058599667095101647</v>
      </c>
      <c r="W15" s="420"/>
      <c r="X15" s="91"/>
      <c r="Y15" s="498">
        <v>185.82788354194102155378616533</v>
      </c>
      <c r="Z15" s="420"/>
      <c r="AA15" s="91"/>
      <c r="AB15" s="498">
        <v>-38.280924575148505572281876460</v>
      </c>
      <c r="AC15" s="5"/>
      <c r="AD15" s="420" t="s">
        <v>228</v>
      </c>
      <c r="AE15" s="91"/>
      <c r="AF15" s="91"/>
      <c r="AG15" s="421"/>
    </row>
    <row r="16" ht="20.1" customHeight="1">
      <c r="A16" s="58"/>
      <c r="B16" s="286"/>
      <c r="C16" s="287" t="s">
        <v>232</v>
      </c>
      <c r="D16" s="276">
        <v>92.13880484114977307110438729</v>
      </c>
      <c r="E16" s="94">
        <v>93.33397635771800582491005653</v>
      </c>
      <c r="F16" s="277">
        <v>104.78970627227999882155378134</v>
      </c>
      <c r="G16" s="276">
        <v>0</v>
      </c>
      <c r="H16" s="94"/>
      <c r="I16" s="277">
        <v>8.76160303888069095196995506</v>
      </c>
      <c r="J16" s="276">
        <v>0</v>
      </c>
      <c r="K16" s="94"/>
      <c r="L16" s="277">
        <v>5.3945182292549478386430340618</v>
      </c>
      <c r="M16" s="276">
        <v>92.13880484114977307110438729</v>
      </c>
      <c r="N16" s="94"/>
      <c r="O16" s="277">
        <v>118.94582754041563761216677046</v>
      </c>
      <c r="P16" s="5"/>
      <c r="Q16" s="271">
        <v>-24.907683992757395927186019230</v>
      </c>
      <c r="R16" s="92">
        <v>-22.224116345903754537640304150</v>
      </c>
      <c r="S16" s="272">
        <v>-35.299123268398301971059052010</v>
      </c>
      <c r="T16" s="271"/>
      <c r="U16" s="92"/>
      <c r="V16" s="272">
        <v>-80.40576760269521282187674464</v>
      </c>
      <c r="W16" s="271"/>
      <c r="X16" s="92"/>
      <c r="Y16" s="272">
        <v>-51.545849529222422442604115950</v>
      </c>
      <c r="Z16" s="271"/>
      <c r="AA16" s="92"/>
      <c r="AB16" s="272">
        <v>-45.389775657088849889074693570</v>
      </c>
      <c r="AC16" s="5"/>
      <c r="AD16" s="271" t="s">
        <v>228</v>
      </c>
      <c r="AE16" s="92"/>
      <c r="AF16" s="92"/>
      <c r="AG16" s="272"/>
    </row>
    <row r="17" ht="20.1" customHeight="1">
      <c r="A17" s="58"/>
      <c r="B17" s="288"/>
      <c r="C17" s="289" t="s">
        <v>233</v>
      </c>
      <c r="D17" s="439">
        <v>91.21658627664540220942897153</v>
      </c>
      <c r="E17" s="95">
        <v>93.61770217869278432940235858</v>
      </c>
      <c r="F17" s="442">
        <v>106.01637629773231640435680943</v>
      </c>
      <c r="G17" s="439">
        <v>0</v>
      </c>
      <c r="H17" s="95"/>
      <c r="I17" s="442">
        <v>8.820482700784060840094810889</v>
      </c>
      <c r="J17" s="439">
        <v>0</v>
      </c>
      <c r="K17" s="95"/>
      <c r="L17" s="442">
        <v>8.300503900472439249536747676</v>
      </c>
      <c r="M17" s="439">
        <v>91.21658627664540220942897153</v>
      </c>
      <c r="N17" s="95"/>
      <c r="O17" s="442">
        <v>123.13736289898881649398836799</v>
      </c>
      <c r="P17" s="5"/>
      <c r="Q17" s="420">
        <v>-29.569926698792179121086501440</v>
      </c>
      <c r="R17" s="91">
        <v>-17.996717904464989114446215070</v>
      </c>
      <c r="S17" s="498">
        <v>-29.839962949748168952155561670</v>
      </c>
      <c r="T17" s="420"/>
      <c r="U17" s="91"/>
      <c r="V17" s="498">
        <v>-80.23671550902726358935130237</v>
      </c>
      <c r="W17" s="420"/>
      <c r="X17" s="91"/>
      <c r="Y17" s="498">
        <v>-16.941153751615446876499866290</v>
      </c>
      <c r="Z17" s="420"/>
      <c r="AA17" s="91"/>
      <c r="AB17" s="498">
        <v>-40.146327829053953496432680520</v>
      </c>
      <c r="AC17" s="5"/>
      <c r="AD17" s="420" t="s">
        <v>228</v>
      </c>
      <c r="AE17" s="91"/>
      <c r="AF17" s="91"/>
      <c r="AG17" s="421"/>
    </row>
    <row r="18" ht="20.1" customHeight="1">
      <c r="A18" s="58"/>
      <c r="B18" s="286"/>
      <c r="C18" s="287" t="s">
        <v>234</v>
      </c>
      <c r="D18" s="276">
        <v>89.59598698481561822125813449</v>
      </c>
      <c r="E18" s="94">
        <v>93.93585757575757575757575757</v>
      </c>
      <c r="F18" s="277">
        <v>108.81369683840510106067728025</v>
      </c>
      <c r="G18" s="276">
        <v>0</v>
      </c>
      <c r="H18" s="94"/>
      <c r="I18" s="277">
        <v>8.695818060421253588314840185</v>
      </c>
      <c r="J18" s="276">
        <v>0</v>
      </c>
      <c r="K18" s="94"/>
      <c r="L18" s="277">
        <v>5.1371651523128841519805406107</v>
      </c>
      <c r="M18" s="276">
        <v>89.59598698481561822125813449</v>
      </c>
      <c r="N18" s="94"/>
      <c r="O18" s="277">
        <v>122.64668005113923880097266105</v>
      </c>
      <c r="P18" s="5"/>
      <c r="Q18" s="271">
        <v>4.5881957943447951385526042500</v>
      </c>
      <c r="R18" s="92">
        <v>6.8441638270252913835954283100</v>
      </c>
      <c r="S18" s="272">
        <v>7.3975916878848818835378012400</v>
      </c>
      <c r="T18" s="271"/>
      <c r="U18" s="92"/>
      <c r="V18" s="272">
        <v>1.912296437175118302581128200</v>
      </c>
      <c r="W18" s="271"/>
      <c r="X18" s="92"/>
      <c r="Y18" s="272">
        <v>-60.191945787043274034127068870</v>
      </c>
      <c r="Z18" s="271"/>
      <c r="AA18" s="92"/>
      <c r="AB18" s="272">
        <v>-0.0890956640706302637370998100</v>
      </c>
      <c r="AC18" s="5"/>
      <c r="AD18" s="271" t="s">
        <v>229</v>
      </c>
      <c r="AE18" s="92"/>
      <c r="AF18" s="92"/>
      <c r="AG18" s="272"/>
    </row>
    <row r="19" ht="20.1" customHeight="1">
      <c r="A19" s="58"/>
      <c r="B19" s="288"/>
      <c r="C19" s="289" t="s">
        <v>235</v>
      </c>
      <c r="D19" s="439">
        <v>90.21716945662877092471578194</v>
      </c>
      <c r="E19" s="95">
        <v>99.84466773209356385297108819</v>
      </c>
      <c r="F19" s="442">
        <v>115.96696512321991984309712629</v>
      </c>
      <c r="G19" s="439">
        <v>0</v>
      </c>
      <c r="H19" s="95"/>
      <c r="I19" s="442">
        <v>12.429762054954251745493720825</v>
      </c>
      <c r="J19" s="439">
        <v>0</v>
      </c>
      <c r="K19" s="95"/>
      <c r="L19" s="442">
        <v>4.8498567204197128470011329314</v>
      </c>
      <c r="M19" s="439">
        <v>90.21716945662877092471578194</v>
      </c>
      <c r="N19" s="95"/>
      <c r="O19" s="442">
        <v>133.24658389859388443559198005</v>
      </c>
      <c r="P19" s="5"/>
      <c r="Q19" s="420">
        <v>4.4849096275341401424334059900</v>
      </c>
      <c r="R19" s="91">
        <v>16.220896226820091486477258360</v>
      </c>
      <c r="S19" s="498">
        <v>23.347738650732697041338466780</v>
      </c>
      <c r="T19" s="420"/>
      <c r="U19" s="91"/>
      <c r="V19" s="498">
        <v>77.121366031804374689285670540</v>
      </c>
      <c r="W19" s="420"/>
      <c r="X19" s="91"/>
      <c r="Y19" s="498">
        <v>-64.484943101705131003856937730</v>
      </c>
      <c r="Z19" s="420"/>
      <c r="AA19" s="91"/>
      <c r="AB19" s="498">
        <v>16.180061868223009728975848890</v>
      </c>
      <c r="AC19" s="5"/>
      <c r="AD19" s="420" t="s">
        <v>236</v>
      </c>
      <c r="AE19" s="91"/>
      <c r="AF19" s="91"/>
      <c r="AG19" s="421"/>
    </row>
    <row r="20" ht="20.1" customHeight="1">
      <c r="A20" s="58"/>
      <c r="B20" s="286"/>
      <c r="C20" s="287" t="s">
        <v>237</v>
      </c>
      <c r="D20" s="276">
        <v>101.08363481591828048520961907</v>
      </c>
      <c r="E20" s="94">
        <v>113.43196097481985264351064691</v>
      </c>
      <c r="F20" s="277">
        <v>131.0517945816833239047080269</v>
      </c>
      <c r="G20" s="276">
        <v>0</v>
      </c>
      <c r="H20" s="94"/>
      <c r="I20" s="277">
        <v>18.496373311388557439723879892</v>
      </c>
      <c r="J20" s="276">
        <v>0</v>
      </c>
      <c r="K20" s="94"/>
      <c r="L20" s="277">
        <v>7.1223021454221233507461071673</v>
      </c>
      <c r="M20" s="276">
        <v>101.08363481591828048520961907</v>
      </c>
      <c r="N20" s="94"/>
      <c r="O20" s="277">
        <v>156.67047003849400469517801397</v>
      </c>
      <c r="P20" s="5"/>
      <c r="Q20" s="271">
        <v>15.474041413121303274607659010</v>
      </c>
      <c r="R20" s="92">
        <v>16.964948212567679216250350320</v>
      </c>
      <c r="S20" s="272">
        <v>18.050127402190328326701312220</v>
      </c>
      <c r="T20" s="271"/>
      <c r="U20" s="92"/>
      <c r="V20" s="272">
        <v>193.81424310945356266112625470</v>
      </c>
      <c r="W20" s="271"/>
      <c r="X20" s="92"/>
      <c r="Y20" s="272">
        <v>-17.186531876199183135520022790</v>
      </c>
      <c r="Z20" s="271"/>
      <c r="AA20" s="92"/>
      <c r="AB20" s="272">
        <v>24.431154794450362683325587980</v>
      </c>
      <c r="AC20" s="5"/>
      <c r="AD20" s="271" t="s">
        <v>229</v>
      </c>
      <c r="AE20" s="92"/>
      <c r="AF20" s="92"/>
      <c r="AG20" s="272"/>
    </row>
    <row r="21" ht="20.1" customHeight="1">
      <c r="A21" s="58"/>
      <c r="B21" s="288"/>
      <c r="C21" s="289" t="s">
        <v>218</v>
      </c>
      <c r="D21" s="439">
        <v>113.52521666492638613344471129</v>
      </c>
      <c r="E21" s="95">
        <v>122.89484175779871995162021871</v>
      </c>
      <c r="F21" s="442">
        <v>141.12722309770373705538045925</v>
      </c>
      <c r="G21" s="439">
        <v>0</v>
      </c>
      <c r="H21" s="95"/>
      <c r="I21" s="442">
        <v>24.761679821048965736209776185</v>
      </c>
      <c r="J21" s="439">
        <v>0</v>
      </c>
      <c r="K21" s="95"/>
      <c r="L21" s="442">
        <v>7.8311727822394561744153708771</v>
      </c>
      <c r="M21" s="439">
        <v>113.52521666492638613344471129</v>
      </c>
      <c r="N21" s="95"/>
      <c r="O21" s="442">
        <v>173.72007570099215896600560631</v>
      </c>
      <c r="P21" s="5"/>
      <c r="Q21" s="420">
        <v>21.184810379129448091161030420</v>
      </c>
      <c r="R21" s="91">
        <v>33.123530878562048231009396710</v>
      </c>
      <c r="S21" s="498">
        <v>23.390561668715640389975382310</v>
      </c>
      <c r="T21" s="420"/>
      <c r="U21" s="91"/>
      <c r="V21" s="498">
        <v>304.72570714793122445392333839</v>
      </c>
      <c r="W21" s="420"/>
      <c r="X21" s="91"/>
      <c r="Y21" s="498">
        <v>-42.161549778478210145528225900</v>
      </c>
      <c r="Z21" s="420"/>
      <c r="AA21" s="91"/>
      <c r="AB21" s="498">
        <v>29.610624572037661249261828700</v>
      </c>
      <c r="AC21" s="5"/>
      <c r="AD21" s="420" t="s">
        <v>228</v>
      </c>
      <c r="AE21" s="91"/>
      <c r="AF21" s="91"/>
      <c r="AG21" s="421"/>
    </row>
    <row r="22" ht="20.1" customHeight="1">
      <c r="A22" s="58"/>
      <c r="B22" s="286"/>
      <c r="C22" s="287" t="s">
        <v>222</v>
      </c>
      <c r="D22" s="276">
        <v>107.48452622774525032859361931</v>
      </c>
      <c r="E22" s="94">
        <v>124.07185445821671331467413035</v>
      </c>
      <c r="F22" s="277">
        <v>141.10444566655271332808157077</v>
      </c>
      <c r="G22" s="276">
        <v>0</v>
      </c>
      <c r="H22" s="94"/>
      <c r="I22" s="277">
        <v>25.086579308252841193975291066</v>
      </c>
      <c r="J22" s="276">
        <v>0</v>
      </c>
      <c r="K22" s="94"/>
      <c r="L22" s="277">
        <v>5.2339699308082964368128320097</v>
      </c>
      <c r="M22" s="276">
        <v>107.48452622774525032859361931</v>
      </c>
      <c r="N22" s="94"/>
      <c r="O22" s="277">
        <v>171.42499490561385095886969386</v>
      </c>
      <c r="P22" s="5"/>
      <c r="Q22" s="271">
        <v>21.488393792030092123763931840</v>
      </c>
      <c r="R22" s="92">
        <v>27.370804803599156242920382130</v>
      </c>
      <c r="S22" s="272">
        <v>9.454539473756104412726468220</v>
      </c>
      <c r="T22" s="271"/>
      <c r="U22" s="92"/>
      <c r="V22" s="272">
        <v>685.71278826183882482105149705</v>
      </c>
      <c r="W22" s="271"/>
      <c r="X22" s="92"/>
      <c r="Y22" s="272">
        <v>16.467567155876963326037191450</v>
      </c>
      <c r="Z22" s="271"/>
      <c r="AA22" s="92"/>
      <c r="AB22" s="272">
        <v>25.491566151874779118484786990</v>
      </c>
      <c r="AC22" s="5"/>
      <c r="AD22" s="271" t="s">
        <v>229</v>
      </c>
      <c r="AE22" s="92"/>
      <c r="AF22" s="92"/>
      <c r="AG22" s="272"/>
    </row>
    <row r="23" ht="20.1" customHeight="1">
      <c r="A23" s="58"/>
      <c r="B23" s="288"/>
      <c r="C23" s="289" t="s">
        <v>224</v>
      </c>
      <c r="D23" s="439">
        <v>110.4934359438660027161611589</v>
      </c>
      <c r="E23" s="95">
        <v>126.35224693348109714631136186</v>
      </c>
      <c r="F23" s="442">
        <v>146.19900324524802967083912842</v>
      </c>
      <c r="G23" s="439">
        <v>0</v>
      </c>
      <c r="H23" s="95"/>
      <c r="I23" s="442">
        <v>23.041302943703293028807917495</v>
      </c>
      <c r="J23" s="439">
        <v>0</v>
      </c>
      <c r="K23" s="95"/>
      <c r="L23" s="442">
        <v>5.0834203590602808009178504184</v>
      </c>
      <c r="M23" s="439">
        <v>110.4934359438660027161611589</v>
      </c>
      <c r="N23" s="95"/>
      <c r="O23" s="442">
        <v>174.32372654801160350056489633</v>
      </c>
      <c r="P23" s="5"/>
      <c r="Q23" s="420">
        <v>7.7327983690270549253395718800</v>
      </c>
      <c r="R23" s="91">
        <v>42.988139909746628614356220990</v>
      </c>
      <c r="S23" s="498">
        <v>29.488600237807187158344532520</v>
      </c>
      <c r="T23" s="420">
        <v>0</v>
      </c>
      <c r="U23" s="91"/>
      <c r="V23" s="498">
        <v>259.65205581379732037605151278</v>
      </c>
      <c r="W23" s="420">
        <v>0</v>
      </c>
      <c r="X23" s="91"/>
      <c r="Y23" s="498">
        <v>-47.005773617329634130638670720</v>
      </c>
      <c r="Z23" s="420">
        <v>7.7327983690270549253395718800</v>
      </c>
      <c r="AA23" s="91"/>
      <c r="AB23" s="498">
        <v>35.235437680344183996594962030</v>
      </c>
      <c r="AC23" s="5"/>
      <c r="AD23" s="420" t="s">
        <v>229</v>
      </c>
      <c r="AE23" s="91"/>
      <c r="AF23" s="91"/>
      <c r="AG23" s="421"/>
    </row>
    <row r="24" ht="20.1" customHeight="1">
      <c r="A24" s="59"/>
      <c r="B24" s="286"/>
      <c r="C24" s="287" t="s">
        <v>225</v>
      </c>
      <c r="D24" s="276">
        <v>125.5831763967357187696170747</v>
      </c>
      <c r="E24" s="94">
        <v>128.08461319099151798771570634</v>
      </c>
      <c r="F24" s="277">
        <v>150.88847690455341506129597198</v>
      </c>
      <c r="G24" s="276"/>
      <c r="H24" s="94"/>
      <c r="I24" s="277">
        <v>37.04279129357003497928882773</v>
      </c>
      <c r="J24" s="276"/>
      <c r="K24" s="94"/>
      <c r="L24" s="277">
        <v>6.9447338420045519101759120546</v>
      </c>
      <c r="M24" s="276"/>
      <c r="N24" s="94"/>
      <c r="O24" s="277">
        <v>194.87600204012800195076071176</v>
      </c>
      <c r="P24" s="93"/>
      <c r="Q24" s="271">
        <v>45.185804093062464485656502620</v>
      </c>
      <c r="R24" s="92">
        <v>43.402893367496494770216093470</v>
      </c>
      <c r="S24" s="272">
        <v>35.851799299007940516345379040</v>
      </c>
      <c r="T24" s="271"/>
      <c r="U24" s="92"/>
      <c r="V24" s="272">
        <v>270.66163285111917608696208871</v>
      </c>
      <c r="W24" s="271"/>
      <c r="X24" s="92"/>
      <c r="Y24" s="272">
        <v>10.807231347696141214639398520</v>
      </c>
      <c r="Z24" s="271"/>
      <c r="AA24" s="92"/>
      <c r="AB24" s="272">
        <v>53.048542705588410361593104500</v>
      </c>
      <c r="AC24" s="93"/>
      <c r="AD24" s="271" t="s">
        <v>228</v>
      </c>
      <c r="AE24" s="92"/>
      <c r="AF24" s="92"/>
      <c r="AG24" s="272"/>
    </row>
    <row r="25" ht="20.1" customHeight="1">
      <c r="A25" s="60"/>
      <c r="B25" s="288"/>
      <c r="C25" s="289" t="s">
        <v>226</v>
      </c>
      <c r="D25" s="439">
        <v>109.65844594594594594594594595</v>
      </c>
      <c r="E25" s="95">
        <v>124.42096732880292733925771041</v>
      </c>
      <c r="F25" s="442">
        <v>147.04569124323697074309917176</v>
      </c>
      <c r="G25" s="439">
        <v>0</v>
      </c>
      <c r="H25" s="95"/>
      <c r="I25" s="442">
        <v>36.125492687573092418626667034</v>
      </c>
      <c r="J25" s="439">
        <v>0</v>
      </c>
      <c r="K25" s="95"/>
      <c r="L25" s="442">
        <v>6.2720656579765041421271073302</v>
      </c>
      <c r="M25" s="439">
        <v>109.65844594594594594594594595</v>
      </c>
      <c r="N25" s="95"/>
      <c r="O25" s="442">
        <v>189.44324958878656730385294611</v>
      </c>
      <c r="P25" s="93"/>
      <c r="Q25" s="420">
        <v>14.927698381806621463592143860</v>
      </c>
      <c r="R25" s="91">
        <v>36.587953771494952056060333330</v>
      </c>
      <c r="S25" s="498">
        <v>39.270105977337912626993266340</v>
      </c>
      <c r="T25" s="420">
        <v>0</v>
      </c>
      <c r="U25" s="91"/>
      <c r="V25" s="498">
        <v>344.90747957530582460726803046</v>
      </c>
      <c r="W25" s="420">
        <v>0</v>
      </c>
      <c r="X25" s="91"/>
      <c r="Y25" s="498">
        <v>-18.255101118783368881917887690</v>
      </c>
      <c r="Z25" s="420">
        <v>14.927698381806621463592143860</v>
      </c>
      <c r="AA25" s="91"/>
      <c r="AB25" s="498">
        <v>56.080170577258832426883635500</v>
      </c>
      <c r="AC25" s="93"/>
      <c r="AD25" s="420" t="s">
        <v>229</v>
      </c>
      <c r="AE25" s="91"/>
      <c r="AF25" s="91"/>
      <c r="AG25" s="421"/>
    </row>
    <row r="26" ht="20.1" customHeight="1">
      <c r="A26" s="60"/>
      <c r="B26" s="290"/>
      <c r="C26" s="291" t="s">
        <v>227</v>
      </c>
      <c r="D26" s="443">
        <v>109.39089924160346695557963164</v>
      </c>
      <c r="E26" s="444">
        <v>129.73000024356382590057724627</v>
      </c>
      <c r="F26" s="445">
        <v>146.40391259412372656134652296</v>
      </c>
      <c r="G26" s="443">
        <v>0</v>
      </c>
      <c r="H26" s="444"/>
      <c r="I26" s="445">
        <v>25.970586862028241824155061414</v>
      </c>
      <c r="J26" s="443">
        <v>0</v>
      </c>
      <c r="K26" s="444"/>
      <c r="L26" s="445">
        <v>2.9696566237221365464096784431</v>
      </c>
      <c r="M26" s="443">
        <v>109.39089924160346695557963164</v>
      </c>
      <c r="N26" s="444"/>
      <c r="O26" s="445">
        <v>175.34415607987410493191126282</v>
      </c>
      <c r="P26" s="184"/>
      <c r="Q26" s="273">
        <v>26.859775226822761928514719580</v>
      </c>
      <c r="R26" s="274">
        <v>41.140401522989558179652575680</v>
      </c>
      <c r="S26" s="275">
        <v>39.004768715929495163242817440</v>
      </c>
      <c r="T26" s="273">
        <v>0</v>
      </c>
      <c r="U26" s="274"/>
      <c r="V26" s="275">
        <v>224.65785610904358055267975212</v>
      </c>
      <c r="W26" s="273">
        <v>0</v>
      </c>
      <c r="X26" s="274"/>
      <c r="Y26" s="275">
        <v>-65.059145309321330298972604630</v>
      </c>
      <c r="Z26" s="273">
        <v>26.859775226822761928514719580</v>
      </c>
      <c r="AA26" s="274"/>
      <c r="AB26" s="275">
        <v>43.935419301348669077927907350</v>
      </c>
      <c r="AC26" s="184"/>
      <c r="AD26" s="273" t="s">
        <v>238</v>
      </c>
      <c r="AE26" s="274"/>
      <c r="AF26" s="274"/>
      <c r="AG26" s="275"/>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115"/>
      <c r="AD27" s="113"/>
      <c r="AE27" s="113"/>
      <c r="AF27" s="113"/>
      <c r="AG27" s="113"/>
      <c r="AH27" s="9"/>
    </row>
    <row r="28" ht="24.95" customHeight="1">
      <c r="A28" s="112"/>
      <c r="B28" s="839" t="s">
        <v>58</v>
      </c>
      <c r="C28" s="839"/>
      <c r="D28" s="839"/>
      <c r="E28" s="839"/>
      <c r="F28" s="839"/>
      <c r="G28" s="839"/>
      <c r="H28" s="839"/>
      <c r="I28" s="839"/>
      <c r="J28" s="839"/>
      <c r="K28" s="839"/>
      <c r="L28" s="839"/>
      <c r="M28" s="839"/>
      <c r="N28" s="839"/>
      <c r="O28" s="974"/>
      <c r="P28" s="411"/>
      <c r="Q28" s="828"/>
      <c r="R28" s="828"/>
      <c r="S28" s="828"/>
      <c r="T28" s="828"/>
      <c r="U28" s="828"/>
      <c r="V28" s="828"/>
      <c r="W28" s="828"/>
      <c r="X28" s="828"/>
      <c r="Y28" s="828"/>
      <c r="Z28" s="828"/>
      <c r="AA28" s="828"/>
      <c r="AB28" s="972"/>
      <c r="AC28" s="411"/>
      <c r="AD28" s="828"/>
      <c r="AE28" s="828"/>
      <c r="AF28" s="828"/>
      <c r="AG28" s="972"/>
      <c r="AH28" s="9"/>
    </row>
    <row r="29" ht="20.1" customHeight="1">
      <c r="A29" s="58"/>
      <c r="B29" s="284">
        <v>2019</v>
      </c>
      <c r="C29" s="285"/>
      <c r="D29" s="454">
        <v>128.82621760360585952172279955</v>
      </c>
      <c r="E29" s="455">
        <v>131.1470957239979457582353085</v>
      </c>
      <c r="F29" s="436">
        <v>169.5371726674955458425727726</v>
      </c>
      <c r="G29" s="454"/>
      <c r="H29" s="455">
        <v>40.140022079804763603818491004</v>
      </c>
      <c r="I29" s="436">
        <v>49.60039356096775748862729048</v>
      </c>
      <c r="J29" s="454"/>
      <c r="K29" s="455">
        <v>5.6910208521125550311581654229</v>
      </c>
      <c r="L29" s="436">
        <v>5.8200063615428950615543220983</v>
      </c>
      <c r="M29" s="454"/>
      <c r="N29" s="455">
        <v>176.97813865591526439321196493</v>
      </c>
      <c r="O29" s="436">
        <v>224.95757259000619839275438518</v>
      </c>
      <c r="P29" s="217"/>
      <c r="Q29" s="427">
        <v>3.0235067220284967467476304400</v>
      </c>
      <c r="R29" s="428">
        <v>0.2794444042287163644025540400</v>
      </c>
      <c r="S29" s="417">
        <v>1.0939592016378714060002870100</v>
      </c>
      <c r="T29" s="427"/>
      <c r="U29" s="428">
        <v>45.472660534710670703072184740</v>
      </c>
      <c r="V29" s="417">
        <v>14.111366461337621911906276660</v>
      </c>
      <c r="W29" s="427"/>
      <c r="X29" s="428">
        <v>7.8484710324506156299258062100</v>
      </c>
      <c r="Y29" s="417">
        <v>8.279590348780061106579790580</v>
      </c>
      <c r="Z29" s="427"/>
      <c r="AA29" s="428">
        <v>8.143416077142922302688674540</v>
      </c>
      <c r="AB29" s="417">
        <v>3.8852865278979697477802841300</v>
      </c>
      <c r="AC29" s="5"/>
      <c r="AD29" s="427" t="s">
        <v>221</v>
      </c>
      <c r="AE29" s="428"/>
      <c r="AF29" s="428"/>
      <c r="AG29" s="429"/>
    </row>
    <row r="30" ht="20.1" customHeight="1">
      <c r="A30" s="58"/>
      <c r="B30" s="286">
        <v>2020</v>
      </c>
      <c r="C30" s="287"/>
      <c r="D30" s="276">
        <v>103.63955116759444035990617232</v>
      </c>
      <c r="E30" s="94">
        <v>102.00362100685247144809389325</v>
      </c>
      <c r="F30" s="277">
        <v>134.88478967439131710178938105</v>
      </c>
      <c r="G30" s="276"/>
      <c r="H30" s="94">
        <v>21.341517363927945204633446632</v>
      </c>
      <c r="I30" s="277">
        <v>25.001491791832550977344453428</v>
      </c>
      <c r="J30" s="276"/>
      <c r="K30" s="94">
        <v>10.054284760788179377280451375</v>
      </c>
      <c r="L30" s="277">
        <v>8.819057273270545834492759081</v>
      </c>
      <c r="M30" s="276"/>
      <c r="N30" s="94">
        <v>133.39942313156859603000779126</v>
      </c>
      <c r="O30" s="277">
        <v>168.70533873949441391362659356</v>
      </c>
      <c r="P30" s="217"/>
      <c r="Q30" s="271">
        <v>-19.550885607392420789012853260</v>
      </c>
      <c r="R30" s="92">
        <v>-22.221974917750814380383506660</v>
      </c>
      <c r="S30" s="272">
        <v>-20.439401252176210527810467960</v>
      </c>
      <c r="T30" s="271"/>
      <c r="U30" s="92">
        <v>-46.832322808648171372617092280</v>
      </c>
      <c r="V30" s="272">
        <v>-49.594166503737022466925431250</v>
      </c>
      <c r="W30" s="271"/>
      <c r="X30" s="92">
        <v>76.669265884976399485817840270</v>
      </c>
      <c r="Y30" s="272">
        <v>51.530028069120469391418693600</v>
      </c>
      <c r="Z30" s="271"/>
      <c r="AA30" s="92">
        <v>-24.623784528027697394226444700</v>
      </c>
      <c r="AB30" s="272">
        <v>-25.005708055462368254891871980</v>
      </c>
      <c r="AC30" s="5"/>
      <c r="AD30" s="271" t="s">
        <v>219</v>
      </c>
      <c r="AE30" s="92"/>
      <c r="AF30" s="92"/>
      <c r="AG30" s="272"/>
    </row>
    <row r="31" ht="20.1" customHeight="1">
      <c r="A31" s="58"/>
      <c r="B31" s="425">
        <v>2021</v>
      </c>
      <c r="C31" s="426"/>
      <c r="D31" s="457">
        <v>103.37220341620948601221742345</v>
      </c>
      <c r="E31" s="458">
        <v>114.84749576435728295577370661</v>
      </c>
      <c r="F31" s="499">
        <v>133.16008467538199747948451393</v>
      </c>
      <c r="G31" s="457">
        <v>0</v>
      </c>
      <c r="H31" s="458"/>
      <c r="I31" s="499">
        <v>22.001125526565388485786026452</v>
      </c>
      <c r="J31" s="457">
        <v>0</v>
      </c>
      <c r="K31" s="458"/>
      <c r="L31" s="499">
        <v>6.4441757831372217575073828489</v>
      </c>
      <c r="M31" s="457">
        <v>101.09551079939085858910837998</v>
      </c>
      <c r="N31" s="458"/>
      <c r="O31" s="499">
        <v>161.60538598508460772277792323</v>
      </c>
      <c r="P31" s="496"/>
      <c r="Q31" s="430">
        <v>-0.2579591945092748224025091700</v>
      </c>
      <c r="R31" s="431">
        <v>12.591587073798072912123304990</v>
      </c>
      <c r="S31" s="500">
        <v>-1.278650471393191612694062600</v>
      </c>
      <c r="T31" s="430"/>
      <c r="U31" s="431"/>
      <c r="V31" s="500">
        <v>-12.000748956297549992200453130</v>
      </c>
      <c r="W31" s="430"/>
      <c r="X31" s="431"/>
      <c r="Y31" s="500">
        <v>-26.928972298788572162153989460</v>
      </c>
      <c r="Z31" s="430"/>
      <c r="AA31" s="431"/>
      <c r="AB31" s="500">
        <v>-4.208493226982677849457523300</v>
      </c>
      <c r="AC31" s="184"/>
      <c r="AD31" s="430" t="s">
        <v>229</v>
      </c>
      <c r="AE31" s="431"/>
      <c r="AF31" s="431"/>
      <c r="AG31" s="432"/>
    </row>
    <row r="32" ht="21" customHeight="1"/>
    <row r="33" ht="24.95" customHeight="1">
      <c r="A33" s="112"/>
      <c r="B33" s="834" t="s">
        <v>44</v>
      </c>
      <c r="C33" s="834"/>
      <c r="D33" s="834"/>
      <c r="E33" s="834"/>
      <c r="F33" s="834"/>
      <c r="G33" s="834"/>
      <c r="H33" s="834"/>
      <c r="I33" s="834"/>
      <c r="J33" s="834"/>
      <c r="K33" s="834"/>
      <c r="L33" s="834"/>
      <c r="M33" s="834"/>
      <c r="N33" s="834"/>
      <c r="O33" s="973"/>
      <c r="P33" s="411"/>
      <c r="Q33" s="828"/>
      <c r="R33" s="828"/>
      <c r="S33" s="828"/>
      <c r="T33" s="828"/>
      <c r="U33" s="828"/>
      <c r="V33" s="828"/>
      <c r="W33" s="828"/>
      <c r="X33" s="828"/>
      <c r="Y33" s="828"/>
      <c r="Z33" s="828"/>
      <c r="AA33" s="828"/>
      <c r="AB33" s="972"/>
      <c r="AC33" s="411"/>
      <c r="AD33" s="828"/>
      <c r="AE33" s="828"/>
      <c r="AF33" s="828"/>
      <c r="AG33" s="972"/>
      <c r="AH33" s="9"/>
    </row>
    <row r="34" ht="20.1" customHeight="1">
      <c r="A34" s="58"/>
      <c r="B34" s="284">
        <v>2019</v>
      </c>
      <c r="C34" s="285"/>
      <c r="D34" s="454">
        <v>129.64443928642482923270773924</v>
      </c>
      <c r="E34" s="455">
        <v>133.17356368554999262787432769</v>
      </c>
      <c r="F34" s="436">
        <v>169.39435797868091180955225747</v>
      </c>
      <c r="G34" s="454"/>
      <c r="H34" s="455">
        <v>50.052164358195802284295636711</v>
      </c>
      <c r="I34" s="436">
        <v>58.908416719428466855635580617</v>
      </c>
      <c r="J34" s="454"/>
      <c r="K34" s="455">
        <v>6.7216651265662709304057726327</v>
      </c>
      <c r="L34" s="436">
        <v>6.8346278158075800992272923525</v>
      </c>
      <c r="M34" s="454"/>
      <c r="N34" s="455">
        <v>189.94739317031206584257573703</v>
      </c>
      <c r="O34" s="436">
        <v>235.13740251391695876441513044</v>
      </c>
      <c r="P34" s="5"/>
      <c r="Q34" s="427">
        <v>4.3842202101605993976486689700</v>
      </c>
      <c r="R34" s="428">
        <v>-0.6276186023561801276658106100</v>
      </c>
      <c r="S34" s="417">
        <v>1.1517830341900915898139710800</v>
      </c>
      <c r="T34" s="427"/>
      <c r="U34" s="428">
        <v>34.829173011112362193063621370</v>
      </c>
      <c r="V34" s="417">
        <v>26.295306434919245259134729840</v>
      </c>
      <c r="W34" s="427"/>
      <c r="X34" s="428">
        <v>46.953039290114739069549840580</v>
      </c>
      <c r="Y34" s="417">
        <v>43.779797105722364194665079170</v>
      </c>
      <c r="Z34" s="427"/>
      <c r="AA34" s="428">
        <v>8.101955356082483146705486020</v>
      </c>
      <c r="AB34" s="417">
        <v>7.4361554935249985157680388800</v>
      </c>
      <c r="AC34" s="5"/>
      <c r="AD34" s="427" t="s">
        <v>221</v>
      </c>
      <c r="AE34" s="428"/>
      <c r="AF34" s="428"/>
      <c r="AG34" s="429"/>
    </row>
    <row r="35" ht="20.1" customHeight="1">
      <c r="A35" s="58"/>
      <c r="B35" s="286">
        <v>2020</v>
      </c>
      <c r="C35" s="287"/>
      <c r="D35" s="276">
        <v>89.33835281685489729872531537</v>
      </c>
      <c r="E35" s="94">
        <v>90.69500985110300054907787217</v>
      </c>
      <c r="F35" s="277">
        <v>107.46471885941324318688193522</v>
      </c>
      <c r="G35" s="276">
        <v>0</v>
      </c>
      <c r="H35" s="94">
        <v>15.436583868536745698539825364</v>
      </c>
      <c r="I35" s="277">
        <v>8.752245395981103535235186108</v>
      </c>
      <c r="J35" s="276">
        <v>0</v>
      </c>
      <c r="K35" s="94">
        <v>10.073459754738092132647975928</v>
      </c>
      <c r="L35" s="277">
        <v>7.4396972589316100715646176258</v>
      </c>
      <c r="M35" s="276">
        <v>89.33835281685489729872531537</v>
      </c>
      <c r="N35" s="94">
        <v>116.20505347437783838026567346</v>
      </c>
      <c r="O35" s="277">
        <v>123.65666151432595679368173896</v>
      </c>
      <c r="P35" s="5"/>
      <c r="Q35" s="271">
        <v>-31.089714831903641711748706890</v>
      </c>
      <c r="R35" s="92">
        <v>-31.897136833213790991081559180</v>
      </c>
      <c r="S35" s="272">
        <v>-36.559446169430158466948708380</v>
      </c>
      <c r="T35" s="271"/>
      <c r="U35" s="92">
        <v>-69.159008273716980644139331130</v>
      </c>
      <c r="V35" s="272">
        <v>-85.14262327289040341464179306</v>
      </c>
      <c r="W35" s="271"/>
      <c r="X35" s="92">
        <v>49.865540235326610997248814610</v>
      </c>
      <c r="Y35" s="272">
        <v>8.852997696883878156754327130</v>
      </c>
      <c r="Z35" s="271"/>
      <c r="AA35" s="92">
        <v>-38.822506834729136851174214510</v>
      </c>
      <c r="AB35" s="272">
        <v>-47.410892443193016738191198730</v>
      </c>
      <c r="AC35" s="5"/>
      <c r="AD35" s="271" t="s">
        <v>221</v>
      </c>
      <c r="AE35" s="92" t="s">
        <v>267</v>
      </c>
      <c r="AF35" s="92" t="s">
        <v>267</v>
      </c>
      <c r="AG35" s="272" t="s">
        <v>305</v>
      </c>
    </row>
    <row r="36" ht="20.1" customHeight="1">
      <c r="A36" s="58"/>
      <c r="B36" s="425">
        <v>2021</v>
      </c>
      <c r="C36" s="426"/>
      <c r="D36" s="457">
        <v>115.07044238831863524649414486</v>
      </c>
      <c r="E36" s="458">
        <v>127.48121101832232332045369563</v>
      </c>
      <c r="F36" s="499">
        <v>148.17743696337225101187553335</v>
      </c>
      <c r="G36" s="457">
        <v>0</v>
      </c>
      <c r="H36" s="458"/>
      <c r="I36" s="499">
        <v>33.166152439721757348904338802</v>
      </c>
      <c r="J36" s="457">
        <v>0</v>
      </c>
      <c r="K36" s="458"/>
      <c r="L36" s="499">
        <v>5.4401195118954951652212753093</v>
      </c>
      <c r="M36" s="457">
        <v>109.52208724461623412479293208</v>
      </c>
      <c r="N36" s="458"/>
      <c r="O36" s="499">
        <v>186.78370891498950352600114746</v>
      </c>
      <c r="P36" s="184"/>
      <c r="Q36" s="430">
        <v>28.802959490662367245508729930</v>
      </c>
      <c r="R36" s="431">
        <v>40.560336481149786255060326040</v>
      </c>
      <c r="S36" s="500">
        <v>37.884729552235576431277413280</v>
      </c>
      <c r="T36" s="430">
        <v>0</v>
      </c>
      <c r="U36" s="431"/>
      <c r="V36" s="500">
        <v>278.94449868774411204337156144</v>
      </c>
      <c r="W36" s="430">
        <v>0</v>
      </c>
      <c r="X36" s="431"/>
      <c r="Y36" s="500">
        <v>-26.877138644795709720531742440</v>
      </c>
      <c r="Z36" s="430">
        <v>22.592463137459369372877518320</v>
      </c>
      <c r="AA36" s="431"/>
      <c r="AB36" s="500">
        <v>51.050260153877847106209270660</v>
      </c>
      <c r="AC36" s="184"/>
      <c r="AD36" s="430" t="s">
        <v>228</v>
      </c>
      <c r="AE36" s="431"/>
      <c r="AF36" s="431"/>
      <c r="AG36" s="432"/>
    </row>
    <row r="37" ht="21" customHeight="1"/>
    <row r="38" ht="24.95" customHeight="1">
      <c r="A38" s="112"/>
      <c r="B38" s="834" t="s">
        <v>45</v>
      </c>
      <c r="C38" s="834"/>
      <c r="D38" s="834"/>
      <c r="E38" s="834"/>
      <c r="F38" s="834"/>
      <c r="G38" s="834"/>
      <c r="H38" s="834"/>
      <c r="I38" s="834"/>
      <c r="J38" s="834"/>
      <c r="K38" s="834"/>
      <c r="L38" s="834"/>
      <c r="M38" s="834"/>
      <c r="N38" s="834"/>
      <c r="O38" s="973"/>
      <c r="P38" s="411"/>
      <c r="Q38" s="828"/>
      <c r="R38" s="828"/>
      <c r="S38" s="828"/>
      <c r="T38" s="828"/>
      <c r="U38" s="828"/>
      <c r="V38" s="828"/>
      <c r="W38" s="828"/>
      <c r="X38" s="828"/>
      <c r="Y38" s="828"/>
      <c r="Z38" s="828"/>
      <c r="AA38" s="828"/>
      <c r="AB38" s="972"/>
      <c r="AC38" s="411"/>
      <c r="AD38" s="828"/>
      <c r="AE38" s="828"/>
      <c r="AF38" s="828"/>
      <c r="AG38" s="972"/>
      <c r="AH38" s="9"/>
    </row>
    <row r="39" ht="20.1" customHeight="1">
      <c r="A39" s="58"/>
      <c r="B39" s="284">
        <v>2019</v>
      </c>
      <c r="C39" s="285"/>
      <c r="D39" s="454">
        <v>128.82621760360585952172279955</v>
      </c>
      <c r="E39" s="455">
        <v>131.1470957239979457582353085</v>
      </c>
      <c r="F39" s="436">
        <v>169.5371726674955458425727726</v>
      </c>
      <c r="G39" s="454"/>
      <c r="H39" s="455">
        <v>40.140022079804763603818491004</v>
      </c>
      <c r="I39" s="436">
        <v>49.60039356096775748862729048</v>
      </c>
      <c r="J39" s="454"/>
      <c r="K39" s="455">
        <v>5.6910208521125550311581654229</v>
      </c>
      <c r="L39" s="436">
        <v>5.8200063615428950615543220983</v>
      </c>
      <c r="M39" s="454"/>
      <c r="N39" s="455">
        <v>176.97813865591526439321196493</v>
      </c>
      <c r="O39" s="436">
        <v>224.95757259000619839275438518</v>
      </c>
      <c r="P39" s="5"/>
      <c r="Q39" s="427">
        <v>3.0235067220284967467476304400</v>
      </c>
      <c r="R39" s="428">
        <v>0.2794444042287163644025540400</v>
      </c>
      <c r="S39" s="417">
        <v>1.0939592016378714060002870100</v>
      </c>
      <c r="T39" s="427"/>
      <c r="U39" s="428">
        <v>45.472660534710670703072184740</v>
      </c>
      <c r="V39" s="417">
        <v>14.111366461337621911906276660</v>
      </c>
      <c r="W39" s="427"/>
      <c r="X39" s="428">
        <v>7.8484710324506156299258062100</v>
      </c>
      <c r="Y39" s="417">
        <v>8.279590348780061106579790580</v>
      </c>
      <c r="Z39" s="427"/>
      <c r="AA39" s="428">
        <v>8.143416077142922302688674540</v>
      </c>
      <c r="AB39" s="417">
        <v>3.8852865278979697477802841300</v>
      </c>
      <c r="AC39" s="5"/>
      <c r="AD39" s="427" t="s">
        <v>221</v>
      </c>
      <c r="AE39" s="428"/>
      <c r="AF39" s="428"/>
      <c r="AG39" s="429"/>
    </row>
    <row r="40" ht="20.1" customHeight="1">
      <c r="A40" s="58"/>
      <c r="B40" s="286">
        <v>2020</v>
      </c>
      <c r="C40" s="287"/>
      <c r="D40" s="276">
        <v>103.63955116759444035990617232</v>
      </c>
      <c r="E40" s="94">
        <v>102.00362100685247144809389325</v>
      </c>
      <c r="F40" s="277">
        <v>134.88478967439131710178938105</v>
      </c>
      <c r="G40" s="276"/>
      <c r="H40" s="94">
        <v>21.341517363927945204633446632</v>
      </c>
      <c r="I40" s="277">
        <v>25.001491791832550977344453428</v>
      </c>
      <c r="J40" s="276"/>
      <c r="K40" s="94">
        <v>10.054284760788179377280451375</v>
      </c>
      <c r="L40" s="277">
        <v>8.819057273270545834492759081</v>
      </c>
      <c r="M40" s="276"/>
      <c r="N40" s="94">
        <v>133.39942313156859603000779126</v>
      </c>
      <c r="O40" s="277">
        <v>168.70533873949441391362659356</v>
      </c>
      <c r="P40" s="5"/>
      <c r="Q40" s="271">
        <v>-19.550885607392420789012853260</v>
      </c>
      <c r="R40" s="92">
        <v>-22.221974917750814380383506660</v>
      </c>
      <c r="S40" s="272">
        <v>-20.439401252176210527810467960</v>
      </c>
      <c r="T40" s="271"/>
      <c r="U40" s="92">
        <v>-46.832322808648171372617092280</v>
      </c>
      <c r="V40" s="272">
        <v>-49.594166503737022466925431250</v>
      </c>
      <c r="W40" s="271"/>
      <c r="X40" s="92">
        <v>76.669265884976399485817840270</v>
      </c>
      <c r="Y40" s="272">
        <v>51.530028069120469391418693600</v>
      </c>
      <c r="Z40" s="271"/>
      <c r="AA40" s="92">
        <v>-24.623784528027697394226444700</v>
      </c>
      <c r="AB40" s="272">
        <v>-25.005708055462368254891871980</v>
      </c>
      <c r="AC40" s="5"/>
      <c r="AD40" s="271" t="s">
        <v>219</v>
      </c>
      <c r="AE40" s="92"/>
      <c r="AF40" s="92"/>
      <c r="AG40" s="272"/>
    </row>
    <row r="41" ht="20.1" customHeight="1">
      <c r="A41" s="58"/>
      <c r="B41" s="425">
        <v>2021</v>
      </c>
      <c r="C41" s="426"/>
      <c r="D41" s="457">
        <v>103.37220341620948601221742345</v>
      </c>
      <c r="E41" s="458">
        <v>114.84749576435728295577370661</v>
      </c>
      <c r="F41" s="499">
        <v>133.16008467538199747948451393</v>
      </c>
      <c r="G41" s="457">
        <v>0</v>
      </c>
      <c r="H41" s="458"/>
      <c r="I41" s="499">
        <v>22.001125526565388485786026452</v>
      </c>
      <c r="J41" s="457">
        <v>0</v>
      </c>
      <c r="K41" s="458"/>
      <c r="L41" s="499">
        <v>6.4441757831372217575073828489</v>
      </c>
      <c r="M41" s="457">
        <v>101.09551079939085858910837998</v>
      </c>
      <c r="N41" s="458"/>
      <c r="O41" s="499">
        <v>161.60538598508460772277792323</v>
      </c>
      <c r="P41" s="184"/>
      <c r="Q41" s="430">
        <v>-0.2579591945092748224025091700</v>
      </c>
      <c r="R41" s="431">
        <v>12.591587073798072912123304990</v>
      </c>
      <c r="S41" s="500">
        <v>-1.278650471393191612694062600</v>
      </c>
      <c r="T41" s="430"/>
      <c r="U41" s="431"/>
      <c r="V41" s="500">
        <v>-12.000748956297549992200453130</v>
      </c>
      <c r="W41" s="430"/>
      <c r="X41" s="431"/>
      <c r="Y41" s="500">
        <v>-26.928972298788572162153989460</v>
      </c>
      <c r="Z41" s="430"/>
      <c r="AA41" s="431"/>
      <c r="AB41" s="500">
        <v>-4.208493226982677849457523300</v>
      </c>
      <c r="AC41" s="184"/>
      <c r="AD41" s="430" t="s">
        <v>229</v>
      </c>
      <c r="AE41" s="431"/>
      <c r="AF41" s="431"/>
      <c r="AG41" s="432"/>
    </row>
    <row r="42" ht="14.1" customHeight="1"/>
    <row r="43" ht="20.1" customHeight="1">
      <c r="B43" s="7" t="s">
        <v>102</v>
      </c>
    </row>
    <row r="44" ht="14.1" customHeight="1">
      <c r="B44" s="7"/>
    </row>
    <row r="45" ht="24" customHeight="1">
      <c r="B45" s="809" t="s">
        <v>126</v>
      </c>
      <c r="C45" s="809"/>
      <c r="D45" s="809"/>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row>
    <row r="46" ht="14.1" customHeight="1"/>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row>
    <row r="49">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row>
    <row r="50">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row>
    <row r="5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row>
    <row r="52">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row>
    <row r="53">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sheetData>
  <mergeCells count="24">
    <mergeCell ref="B8:C8"/>
    <mergeCell ref="AD38:AG38"/>
    <mergeCell ref="AD33:AG33"/>
    <mergeCell ref="AD28:AG28"/>
    <mergeCell ref="Q38:AB38"/>
    <mergeCell ref="B45:AG45"/>
    <mergeCell ref="B33:O33"/>
    <mergeCell ref="Q28:AB28"/>
    <mergeCell ref="B38:O38"/>
    <mergeCell ref="B28:O28"/>
    <mergeCell ref="Q33:AB33"/>
    <mergeCell ref="M7:O7"/>
    <mergeCell ref="T7:V7"/>
    <mergeCell ref="W7:Y7"/>
    <mergeCell ref="D6:O6"/>
    <mergeCell ref="Z7:AB7"/>
    <mergeCell ref="D7:F7"/>
    <mergeCell ref="G7:I7"/>
    <mergeCell ref="J7:L7"/>
    <mergeCell ref="U3:AG3"/>
    <mergeCell ref="AD6:AG6"/>
    <mergeCell ref="Q6:AB6"/>
    <mergeCell ref="Q7:S7"/>
    <mergeCell ref="AD7:AG7"/>
  </mergeCells>
  <phoneticPr fontId="0" type="noConversion"/>
  <printOptions horizontalCentered="1" verticalCentered="1"/>
  <pageMargins left="0.25" right="0.25" top="0.25" bottom="0.25" header="0" footer="0"/>
  <pageSetup scale="59" fitToWidth="1" fitToHeight="1" orientation="landscape" r:id="rId1"/>
  <headerFooter alignWithMargins="0">
    <oddHeader/>
    <oddFooter/>
  </headerFooter>
  <rowBreaks count="1" manualBreakCount="1">
    <brk id="47" max="16383" man="1"/>
  </rowBreaks>
  <colBreaks count="1" manualBreakCount="1">
    <brk id="35" max="1048575" man="1"/>
  </colBreaks>
  <drawing r:id="rId129"/>
</worksheet>
</file>

<file path=xl/worksheets/sheet21.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5">
    <pageSetUpPr fitToPage="1"/>
  </sheetPr>
  <dimension ref="A1:AW78"/>
  <sheetViews>
    <sheetView showGridLines="0" zoomScale="75" workbookViewId="0"/>
  </sheetViews>
  <sheetFormatPr defaultRowHeight="12.75"/>
  <cols>
    <col min="1" max="1" width="1.7109375" customWidth="1"/>
    <col min="2" max="2" width="6.7109375" customWidth="1"/>
    <col min="3" max="3" width="6.7109375" style="26" customWidth="1"/>
    <col min="4" max="15" width="8.7109375" customWidth="1"/>
    <col min="16" max="16" width="1.42578125" customWidth="1"/>
    <col min="17" max="28" width="7.7109375" customWidth="1"/>
    <col min="29" max="29" width="1.42578125" customWidth="1"/>
    <col min="30" max="33" width="7.7109375" customWidth="1"/>
    <col min="34" max="34" width="1.7109375" customWidth="1"/>
    <col min="35" max="48" width="9.140625" style="236" customWidth="1"/>
  </cols>
  <sheetData>
    <row r="1" ht="39.95" customHeight="1">
      <c r="B1" s="656" t="s">
        <v>161</v>
      </c>
      <c r="AD1" s="5"/>
      <c r="AG1" s="685"/>
      <c r="AI1" s="236"/>
    </row>
    <row r="2" ht="21" customHeight="1">
      <c r="B2" s="11" t="s">
        <v>208</v>
      </c>
    </row>
    <row r="3" ht="21" customHeight="1">
      <c r="B3" s="11" t="s">
        <v>209</v>
      </c>
      <c r="U3" s="99" t="s">
        <v>303</v>
      </c>
      <c r="V3" s="99"/>
      <c r="W3" s="99"/>
      <c r="X3" s="99"/>
      <c r="Y3" s="99"/>
      <c r="Z3" s="99"/>
      <c r="AA3" s="99"/>
      <c r="AB3" s="99"/>
      <c r="AC3" s="99"/>
      <c r="AD3" s="99"/>
      <c r="AE3" s="99"/>
      <c r="AF3" s="99"/>
      <c r="AG3" s="99"/>
    </row>
    <row r="4" ht="21" customHeight="1">
      <c r="A4" s="4"/>
      <c r="B4" s="211" t="s">
        <v>210</v>
      </c>
      <c r="C4" s="5"/>
      <c r="D4" s="5"/>
      <c r="E4" s="5"/>
      <c r="F4" s="5"/>
      <c r="G4" s="5"/>
      <c r="H4" s="212"/>
      <c r="I4" s="212"/>
      <c r="J4" s="212"/>
      <c r="K4" s="212"/>
      <c r="L4" s="212"/>
      <c r="M4" s="212"/>
      <c r="N4" s="212"/>
      <c r="O4" s="212"/>
      <c r="P4" s="212"/>
      <c r="Q4" s="212"/>
      <c r="R4" s="212"/>
      <c r="S4" s="212"/>
      <c r="T4" s="212"/>
      <c r="U4" s="212"/>
      <c r="V4" s="212"/>
      <c r="W4" s="212"/>
      <c r="X4" s="4"/>
      <c r="Y4" s="4"/>
      <c r="AC4" s="212"/>
    </row>
    <row r="5" ht="24.95" customHeight="1"/>
    <row r="6" ht="24.95" customHeight="1">
      <c r="D6" s="795" t="s">
        <v>92</v>
      </c>
      <c r="E6" s="795"/>
      <c r="F6" s="795"/>
      <c r="G6" s="795"/>
      <c r="H6" s="795"/>
      <c r="I6" s="795"/>
      <c r="J6" s="795"/>
      <c r="K6" s="795"/>
      <c r="L6" s="795"/>
      <c r="M6" s="795"/>
      <c r="N6" s="795"/>
      <c r="O6" s="960"/>
      <c r="Q6" s="795" t="s">
        <v>70</v>
      </c>
      <c r="R6" s="795"/>
      <c r="S6" s="795"/>
      <c r="T6" s="795"/>
      <c r="U6" s="795"/>
      <c r="V6" s="795"/>
      <c r="W6" s="795"/>
      <c r="X6" s="795"/>
      <c r="Y6" s="795"/>
      <c r="Z6" s="795"/>
      <c r="AA6" s="795"/>
      <c r="AB6" s="960"/>
      <c r="AD6" s="795" t="s">
        <v>77</v>
      </c>
      <c r="AE6" s="795"/>
      <c r="AF6" s="795"/>
      <c r="AG6" s="960"/>
    </row>
    <row r="7" ht="24.95" customHeight="1">
      <c r="D7" s="831" t="s">
        <v>20</v>
      </c>
      <c r="E7" s="831"/>
      <c r="F7" s="283"/>
      <c r="G7" s="831" t="s">
        <v>18</v>
      </c>
      <c r="H7" s="831"/>
      <c r="I7" s="283"/>
      <c r="J7" s="831" t="s">
        <v>17</v>
      </c>
      <c r="K7" s="831"/>
      <c r="L7" s="283"/>
      <c r="M7" s="831" t="s">
        <v>103</v>
      </c>
      <c r="N7" s="831"/>
      <c r="O7" s="283"/>
      <c r="Q7" s="831" t="s">
        <v>20</v>
      </c>
      <c r="R7" s="831"/>
      <c r="S7" s="283"/>
      <c r="T7" s="831" t="s">
        <v>18</v>
      </c>
      <c r="U7" s="831"/>
      <c r="V7" s="283"/>
      <c r="W7" s="831" t="s">
        <v>17</v>
      </c>
      <c r="X7" s="831"/>
      <c r="Y7" s="283"/>
      <c r="Z7" s="831" t="s">
        <v>103</v>
      </c>
      <c r="AA7" s="831"/>
      <c r="AB7" s="283"/>
      <c r="AD7" s="831" t="s">
        <v>78</v>
      </c>
      <c r="AE7" s="831"/>
      <c r="AF7" s="831"/>
      <c r="AG7" s="283"/>
    </row>
    <row r="8" ht="30" customHeight="1">
      <c r="A8" s="57"/>
      <c r="B8" s="837" t="s">
        <v>42</v>
      </c>
      <c r="C8" s="943"/>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c r="AC8" s="63"/>
      <c r="AD8" s="412" t="s">
        <v>20</v>
      </c>
      <c r="AE8" s="413" t="s">
        <v>18</v>
      </c>
      <c r="AF8" s="413" t="s">
        <v>17</v>
      </c>
      <c r="AG8" s="414" t="s">
        <v>12</v>
      </c>
    </row>
    <row r="9" ht="20.1" customHeight="1">
      <c r="A9" s="57"/>
      <c r="B9" s="284">
        <v>2020</v>
      </c>
      <c r="C9" s="285" t="s">
        <v>218</v>
      </c>
      <c r="D9" s="434">
        <v>32.134571521668295861844248941</v>
      </c>
      <c r="E9" s="435">
        <v>29.853200042187099787557818927</v>
      </c>
      <c r="F9" s="436">
        <v>26.933581131908491526173724501</v>
      </c>
      <c r="G9" s="434"/>
      <c r="H9" s="435">
        <v>3.5321839945009055892474070654</v>
      </c>
      <c r="I9" s="436">
        <v>1.4407365032275366692296306758</v>
      </c>
      <c r="J9" s="434"/>
      <c r="K9" s="435">
        <v>4.286467821693502868976174094</v>
      </c>
      <c r="L9" s="436">
        <v>3.1884191230679239830394431708</v>
      </c>
      <c r="M9" s="434"/>
      <c r="N9" s="435">
        <v>37.671851858381508245781400086</v>
      </c>
      <c r="O9" s="436">
        <v>31.562736758203952178442798348</v>
      </c>
      <c r="P9" s="5"/>
      <c r="Q9" s="415">
        <v>-72.184098671833794482567994830</v>
      </c>
      <c r="R9" s="416">
        <v>-75.502076344264595903099346110</v>
      </c>
      <c r="S9" s="417">
        <v>-81.08294986744465078235809034</v>
      </c>
      <c r="T9" s="415"/>
      <c r="U9" s="416">
        <v>-87.91469728302138165368994378</v>
      </c>
      <c r="V9" s="417">
        <v>-96.14680879769049126907272328</v>
      </c>
      <c r="W9" s="415"/>
      <c r="X9" s="416">
        <v>-29.261660348443243588636859270</v>
      </c>
      <c r="Y9" s="417">
        <v>-37.091034437955820996246566400</v>
      </c>
      <c r="Z9" s="415"/>
      <c r="AA9" s="416">
        <v>-76.027610654787336279584818660</v>
      </c>
      <c r="AB9" s="417">
        <v>-82.92395302469032414875371292</v>
      </c>
      <c r="AC9" s="5"/>
      <c r="AD9" s="427" t="s">
        <v>221</v>
      </c>
      <c r="AE9" s="428"/>
      <c r="AF9" s="428"/>
      <c r="AG9" s="429"/>
    </row>
    <row r="10" ht="20.1" customHeight="1">
      <c r="A10" s="58"/>
      <c r="B10" s="286"/>
      <c r="C10" s="287" t="s">
        <v>222</v>
      </c>
      <c r="D10" s="276">
        <v>38.420495275333985011404366243</v>
      </c>
      <c r="E10" s="94">
        <v>40.200634463847162164198219102</v>
      </c>
      <c r="F10" s="277">
        <v>45.142806338852796016966059208</v>
      </c>
      <c r="G10" s="276"/>
      <c r="H10" s="94">
        <v>3.0956611727496562229964092901</v>
      </c>
      <c r="I10" s="277">
        <v>1.1180449390989404392436538482</v>
      </c>
      <c r="J10" s="276"/>
      <c r="K10" s="94">
        <v>3.7805002938286096409919333156</v>
      </c>
      <c r="L10" s="277">
        <v>1.5736489433048149200861286574</v>
      </c>
      <c r="M10" s="276"/>
      <c r="N10" s="94">
        <v>47.076795930425428028186561708</v>
      </c>
      <c r="O10" s="277">
        <v>47.834500221256551376295841713</v>
      </c>
      <c r="P10" s="5"/>
      <c r="Q10" s="271">
        <v>-64.156466731212638445789743270</v>
      </c>
      <c r="R10" s="92">
        <v>-66.917165532956629667002743910</v>
      </c>
      <c r="S10" s="272">
        <v>-66.207726443033390881039159800</v>
      </c>
      <c r="T10" s="271"/>
      <c r="U10" s="92">
        <v>-90.28537017053148477759696048</v>
      </c>
      <c r="V10" s="272">
        <v>-97.01772627745706598751795345</v>
      </c>
      <c r="W10" s="271"/>
      <c r="X10" s="92">
        <v>-26.645462466962350522950688640</v>
      </c>
      <c r="Y10" s="272">
        <v>-66.006742717925042355733900370</v>
      </c>
      <c r="Z10" s="271"/>
      <c r="AA10" s="92">
        <v>-70.305070128660910307285485350</v>
      </c>
      <c r="AB10" s="272">
        <v>-72.776157747467937729754731670</v>
      </c>
      <c r="AC10" s="5"/>
      <c r="AD10" s="271" t="s">
        <v>223</v>
      </c>
      <c r="AE10" s="92"/>
      <c r="AF10" s="92"/>
      <c r="AG10" s="272"/>
    </row>
    <row r="11" ht="20.1" customHeight="1">
      <c r="A11" s="58"/>
      <c r="B11" s="288"/>
      <c r="C11" s="289" t="s">
        <v>224</v>
      </c>
      <c r="D11" s="439">
        <v>37.787542087542087542087542088</v>
      </c>
      <c r="E11" s="95">
        <v>29.605139810057605480305153355</v>
      </c>
      <c r="F11" s="442">
        <v>30.078632248812404768306892534</v>
      </c>
      <c r="G11" s="439">
        <v>0</v>
      </c>
      <c r="H11" s="95">
        <v>3.510272607025000989385160835</v>
      </c>
      <c r="I11" s="442">
        <v>1.7067491502178574241220838426</v>
      </c>
      <c r="J11" s="439">
        <v>0</v>
      </c>
      <c r="K11" s="95">
        <v>4.1399941250396106417363558306</v>
      </c>
      <c r="L11" s="442">
        <v>2.555481114031270951231676095</v>
      </c>
      <c r="M11" s="439">
        <v>37.787542087542087542087542088</v>
      </c>
      <c r="N11" s="95">
        <v>37.25540654212221711142667002</v>
      </c>
      <c r="O11" s="442">
        <v>34.340862513061533143660652471</v>
      </c>
      <c r="P11" s="5"/>
      <c r="Q11" s="497">
        <v>-65.832384478149945504253103820</v>
      </c>
      <c r="R11" s="216">
        <v>-75.076254606116205151900645170</v>
      </c>
      <c r="S11" s="498">
        <v>-78.777281894393240544663101860</v>
      </c>
      <c r="T11" s="497"/>
      <c r="U11" s="216">
        <v>-91.68381587641595361424177697</v>
      </c>
      <c r="V11" s="498">
        <v>-96.55414271127723374663153386</v>
      </c>
      <c r="W11" s="497"/>
      <c r="X11" s="216">
        <v>-29.014477320395145645089153130</v>
      </c>
      <c r="Y11" s="498">
        <v>-54.786092429752653789959530610</v>
      </c>
      <c r="Z11" s="497"/>
      <c r="AA11" s="216">
        <v>-77.667994455678370042139592660</v>
      </c>
      <c r="AB11" s="498">
        <v>-82.56020313727756328261935232</v>
      </c>
      <c r="AC11" s="5"/>
      <c r="AD11" s="420" t="s">
        <v>219</v>
      </c>
      <c r="AE11" s="91" t="s">
        <v>267</v>
      </c>
      <c r="AF11" s="91" t="s">
        <v>267</v>
      </c>
      <c r="AG11" s="421" t="s">
        <v>307</v>
      </c>
    </row>
    <row r="12" ht="20.1" customHeight="1">
      <c r="A12" s="58"/>
      <c r="B12" s="286"/>
      <c r="C12" s="287" t="s">
        <v>225</v>
      </c>
      <c r="D12" s="276">
        <v>36.188905180840664711632453568</v>
      </c>
      <c r="E12" s="94">
        <v>30.844327040424281689292010065</v>
      </c>
      <c r="F12" s="277">
        <v>31.47400012143396160952042259</v>
      </c>
      <c r="G12" s="276">
        <v>0</v>
      </c>
      <c r="H12" s="94">
        <v>5.5683831097699780432670338901</v>
      </c>
      <c r="I12" s="277">
        <v>2.8319614186956257752257370608</v>
      </c>
      <c r="J12" s="276">
        <v>0</v>
      </c>
      <c r="K12" s="94">
        <v>3.9988075853086075750826861186</v>
      </c>
      <c r="L12" s="277">
        <v>1.7760237316656402605625861964</v>
      </c>
      <c r="M12" s="276">
        <v>36.188905180840664711632453568</v>
      </c>
      <c r="N12" s="94">
        <v>40.411517735502867307641730073</v>
      </c>
      <c r="O12" s="277">
        <v>36.081985271795227645308745847</v>
      </c>
      <c r="P12" s="5"/>
      <c r="Q12" s="271">
        <v>-67.522417869377621753923218520</v>
      </c>
      <c r="R12" s="92">
        <v>-74.739956542926376552650506440</v>
      </c>
      <c r="S12" s="272">
        <v>-78.500641441891750999882635510</v>
      </c>
      <c r="T12" s="271"/>
      <c r="U12" s="92">
        <v>-87.28398998517143870924276191</v>
      </c>
      <c r="V12" s="272">
        <v>-94.15123348685548053624513142</v>
      </c>
      <c r="W12" s="271"/>
      <c r="X12" s="92">
        <v>-17.156957358305215009711821470</v>
      </c>
      <c r="Y12" s="272">
        <v>-61.230006338256658232260388370</v>
      </c>
      <c r="Z12" s="271"/>
      <c r="AA12" s="92">
        <v>-76.329395101784988554072797570</v>
      </c>
      <c r="AB12" s="272">
        <v>-81.90433998167101968562399232</v>
      </c>
      <c r="AC12" s="5"/>
      <c r="AD12" s="271" t="s">
        <v>221</v>
      </c>
      <c r="AE12" s="92" t="s">
        <v>267</v>
      </c>
      <c r="AF12" s="92" t="s">
        <v>267</v>
      </c>
      <c r="AG12" s="272" t="s">
        <v>305</v>
      </c>
    </row>
    <row r="13" ht="20.1" customHeight="1">
      <c r="A13" s="58"/>
      <c r="B13" s="288"/>
      <c r="C13" s="289" t="s">
        <v>226</v>
      </c>
      <c r="D13" s="439">
        <v>39.949074074074074074074074074</v>
      </c>
      <c r="E13" s="95">
        <v>27.633994239451969484664487</v>
      </c>
      <c r="F13" s="442">
        <v>27.041650981446625436945415434</v>
      </c>
      <c r="G13" s="439">
        <v>0</v>
      </c>
      <c r="H13" s="95">
        <v>4.4686270239540435845433884476</v>
      </c>
      <c r="I13" s="442">
        <v>2.0796146961762070360069733549</v>
      </c>
      <c r="J13" s="439">
        <v>0</v>
      </c>
      <c r="K13" s="95">
        <v>2.4590922909424266754737513645</v>
      </c>
      <c r="L13" s="442">
        <v>1.9651184858790230502198382357</v>
      </c>
      <c r="M13" s="439">
        <v>39.949074074074074074074074074</v>
      </c>
      <c r="N13" s="95">
        <v>34.561713554348439744681626811</v>
      </c>
      <c r="O13" s="442">
        <v>31.086384163501855523172227025</v>
      </c>
      <c r="P13" s="5"/>
      <c r="Q13" s="420">
        <v>-63.350407312080052326223422780</v>
      </c>
      <c r="R13" s="91">
        <v>-72.331027772586541504141825300</v>
      </c>
      <c r="S13" s="498">
        <v>-77.660127101096914045206840240</v>
      </c>
      <c r="T13" s="420"/>
      <c r="U13" s="91">
        <v>-89.37064348161660700737329950</v>
      </c>
      <c r="V13" s="498">
        <v>-94.68693458083812202323222108</v>
      </c>
      <c r="W13" s="420"/>
      <c r="X13" s="91">
        <v>-51.580339384798024503329304080</v>
      </c>
      <c r="Y13" s="498">
        <v>-57.435232266021397754481666250</v>
      </c>
      <c r="Z13" s="420"/>
      <c r="AA13" s="91">
        <v>-76.487465598836891262394346570</v>
      </c>
      <c r="AB13" s="498">
        <v>-81.13746020633727583713833823</v>
      </c>
      <c r="AC13" s="5"/>
      <c r="AD13" s="420" t="s">
        <v>219</v>
      </c>
      <c r="AE13" s="91" t="s">
        <v>267</v>
      </c>
      <c r="AF13" s="91" t="s">
        <v>267</v>
      </c>
      <c r="AG13" s="421" t="s">
        <v>304</v>
      </c>
    </row>
    <row r="14" ht="20.1" customHeight="1">
      <c r="A14" s="58"/>
      <c r="B14" s="286"/>
      <c r="C14" s="287" t="s">
        <v>227</v>
      </c>
      <c r="D14" s="276">
        <v>35.339035516454871293580971</v>
      </c>
      <c r="E14" s="94">
        <v>33.430538379828926035668362498</v>
      </c>
      <c r="F14" s="277">
        <v>27.284259556419085949223256338</v>
      </c>
      <c r="G14" s="276">
        <v>0</v>
      </c>
      <c r="H14" s="94"/>
      <c r="I14" s="277">
        <v>2.0722637772975297312971317667</v>
      </c>
      <c r="J14" s="276">
        <v>0</v>
      </c>
      <c r="K14" s="94"/>
      <c r="L14" s="277">
        <v>2.2017190494235818119447347495</v>
      </c>
      <c r="M14" s="276">
        <v>35.339035516454871293580971</v>
      </c>
      <c r="N14" s="94"/>
      <c r="O14" s="277">
        <v>31.558242383140197492465122854</v>
      </c>
      <c r="P14" s="5"/>
      <c r="Q14" s="271">
        <v>-65.210243612177240730018556800</v>
      </c>
      <c r="R14" s="92">
        <v>-64.449561682106805428043487500</v>
      </c>
      <c r="S14" s="272">
        <v>-76.556176608831280729495627650</v>
      </c>
      <c r="T14" s="271"/>
      <c r="U14" s="92"/>
      <c r="V14" s="272">
        <v>-95.47751351768587790634640999</v>
      </c>
      <c r="W14" s="271"/>
      <c r="X14" s="92"/>
      <c r="Y14" s="272">
        <v>-64.940574142552246234116906350</v>
      </c>
      <c r="Z14" s="271"/>
      <c r="AA14" s="92"/>
      <c r="AB14" s="272">
        <v>-81.26915429008532567543966289</v>
      </c>
      <c r="AC14" s="5"/>
      <c r="AD14" s="271" t="s">
        <v>228</v>
      </c>
      <c r="AE14" s="92"/>
      <c r="AF14" s="92"/>
      <c r="AG14" s="272"/>
    </row>
    <row r="15" ht="20.1" customHeight="1">
      <c r="A15" s="58"/>
      <c r="B15" s="288">
        <v>2021</v>
      </c>
      <c r="C15" s="289" t="s">
        <v>230</v>
      </c>
      <c r="D15" s="439">
        <v>37.279977191267513848159009449</v>
      </c>
      <c r="E15" s="95">
        <v>29.696509569333407875365721846</v>
      </c>
      <c r="F15" s="442">
        <v>24.639436546418131825239181535</v>
      </c>
      <c r="G15" s="439">
        <v>0</v>
      </c>
      <c r="H15" s="95"/>
      <c r="I15" s="442">
        <v>1.5936767925972904074755335165</v>
      </c>
      <c r="J15" s="439">
        <v>0</v>
      </c>
      <c r="K15" s="95"/>
      <c r="L15" s="442">
        <v>4.6858259583223173443772762498</v>
      </c>
      <c r="M15" s="439">
        <v>37.279977191267513848159009449</v>
      </c>
      <c r="N15" s="95"/>
      <c r="O15" s="442">
        <v>30.918939297337739577091991302</v>
      </c>
      <c r="P15" s="5"/>
      <c r="Q15" s="420">
        <v>-53.722156381330669136711308140</v>
      </c>
      <c r="R15" s="91">
        <v>-59.950725441578563204682296850</v>
      </c>
      <c r="S15" s="498">
        <v>-76.352033168423208996502743200</v>
      </c>
      <c r="T15" s="420"/>
      <c r="U15" s="91"/>
      <c r="V15" s="498">
        <v>-94.36696699771988469218967189</v>
      </c>
      <c r="W15" s="420"/>
      <c r="X15" s="91"/>
      <c r="Y15" s="498">
        <v>4.5431519937311849152725832400</v>
      </c>
      <c r="Z15" s="420"/>
      <c r="AA15" s="91"/>
      <c r="AB15" s="498">
        <v>-77.425901899084565158117007290</v>
      </c>
      <c r="AC15" s="5"/>
      <c r="AD15" s="420" t="s">
        <v>231</v>
      </c>
      <c r="AE15" s="91"/>
      <c r="AF15" s="91"/>
      <c r="AG15" s="421"/>
    </row>
    <row r="16" ht="20.1" customHeight="1">
      <c r="A16" s="58"/>
      <c r="B16" s="286"/>
      <c r="C16" s="287" t="s">
        <v>232</v>
      </c>
      <c r="D16" s="276">
        <v>43.942099567099567099567099567</v>
      </c>
      <c r="E16" s="94">
        <v>44.960833539655030122967731287</v>
      </c>
      <c r="F16" s="277">
        <v>34.157386778319824837705988553</v>
      </c>
      <c r="G16" s="276">
        <v>0</v>
      </c>
      <c r="H16" s="94"/>
      <c r="I16" s="277">
        <v>2.8559433406515508487565415492</v>
      </c>
      <c r="J16" s="276">
        <v>0</v>
      </c>
      <c r="K16" s="94"/>
      <c r="L16" s="277">
        <v>1.7584040665271068882481898471</v>
      </c>
      <c r="M16" s="276">
        <v>43.942099567099567099567099567</v>
      </c>
      <c r="N16" s="94"/>
      <c r="O16" s="277">
        <v>38.77173418549848257471071995</v>
      </c>
      <c r="P16" s="5"/>
      <c r="Q16" s="271">
        <v>-48.776947652515578261951454640</v>
      </c>
      <c r="R16" s="92">
        <v>-44.803931301943837470776340750</v>
      </c>
      <c r="S16" s="272">
        <v>-69.186730474245590150455273350</v>
      </c>
      <c r="T16" s="271"/>
      <c r="U16" s="92"/>
      <c r="V16" s="272">
        <v>-90.66840521322445801994904200</v>
      </c>
      <c r="W16" s="271"/>
      <c r="X16" s="92"/>
      <c r="Y16" s="272">
        <v>-76.924102523508898942473909840</v>
      </c>
      <c r="Z16" s="271"/>
      <c r="AA16" s="92"/>
      <c r="AB16" s="272">
        <v>-73.992322105302338208291753780</v>
      </c>
      <c r="AC16" s="5"/>
      <c r="AD16" s="271" t="s">
        <v>229</v>
      </c>
      <c r="AE16" s="92"/>
      <c r="AF16" s="92"/>
      <c r="AG16" s="272"/>
    </row>
    <row r="17" ht="20.1" customHeight="1">
      <c r="A17" s="58"/>
      <c r="B17" s="288"/>
      <c r="C17" s="289" t="s">
        <v>233</v>
      </c>
      <c r="D17" s="439">
        <v>47.755702183121537960247637667</v>
      </c>
      <c r="E17" s="95">
        <v>43.641505376344086021505376344</v>
      </c>
      <c r="F17" s="442">
        <v>36.049926705930314253744936637</v>
      </c>
      <c r="G17" s="439">
        <v>0</v>
      </c>
      <c r="H17" s="95"/>
      <c r="I17" s="442">
        <v>2.9993267642085327924974357597</v>
      </c>
      <c r="J17" s="439">
        <v>0</v>
      </c>
      <c r="K17" s="95"/>
      <c r="L17" s="442">
        <v>2.8225125936578601245529852731</v>
      </c>
      <c r="M17" s="439">
        <v>47.755702183121537960247637667</v>
      </c>
      <c r="N17" s="95"/>
      <c r="O17" s="442">
        <v>41.87176606379670717079535767</v>
      </c>
      <c r="P17" s="5"/>
      <c r="Q17" s="420">
        <v>-22.543791733938626832858135660</v>
      </c>
      <c r="R17" s="91">
        <v>-9.269762419471036407132354580</v>
      </c>
      <c r="S17" s="498">
        <v>-30.470063932820871532153799660</v>
      </c>
      <c r="T17" s="420"/>
      <c r="U17" s="91"/>
      <c r="V17" s="498">
        <v>-80.41420778967683202545095573</v>
      </c>
      <c r="W17" s="420"/>
      <c r="X17" s="91"/>
      <c r="Y17" s="498">
        <v>-17.687097780072936261944082360</v>
      </c>
      <c r="Z17" s="420"/>
      <c r="AA17" s="91"/>
      <c r="AB17" s="498">
        <v>-40.683868276023956841906095890</v>
      </c>
      <c r="AC17" s="5"/>
      <c r="AD17" s="420" t="s">
        <v>228</v>
      </c>
      <c r="AE17" s="91"/>
      <c r="AF17" s="91"/>
      <c r="AG17" s="421"/>
    </row>
    <row r="18" ht="20.1" customHeight="1">
      <c r="A18" s="58"/>
      <c r="B18" s="286"/>
      <c r="C18" s="287" t="s">
        <v>234</v>
      </c>
      <c r="D18" s="276">
        <v>83.44191919191919191919191919</v>
      </c>
      <c r="E18" s="94">
        <v>53.724147313691507798960138648</v>
      </c>
      <c r="F18" s="277">
        <v>51.250004812782750986620463952</v>
      </c>
      <c r="G18" s="276">
        <v>0</v>
      </c>
      <c r="H18" s="94"/>
      <c r="I18" s="277">
        <v>4.0956307008804731863493449331</v>
      </c>
      <c r="J18" s="276">
        <v>0</v>
      </c>
      <c r="K18" s="94"/>
      <c r="L18" s="277">
        <v>2.419545943476963465593992036</v>
      </c>
      <c r="M18" s="276">
        <v>83.44191919191919191919191919</v>
      </c>
      <c r="N18" s="94"/>
      <c r="O18" s="277">
        <v>57.765181457140187638563800921</v>
      </c>
      <c r="P18" s="5"/>
      <c r="Q18" s="271">
        <v>924.0387595297617817813681536</v>
      </c>
      <c r="R18" s="92">
        <v>426.68870768557017334686658714</v>
      </c>
      <c r="S18" s="272">
        <v>469.86893970163237468068818863</v>
      </c>
      <c r="T18" s="271"/>
      <c r="U18" s="92"/>
      <c r="V18" s="272">
        <v>440.76307857993467420262872802</v>
      </c>
      <c r="W18" s="271"/>
      <c r="X18" s="92"/>
      <c r="Y18" s="272">
        <v>111.22795483021804771258192612</v>
      </c>
      <c r="Z18" s="271"/>
      <c r="AA18" s="92"/>
      <c r="AB18" s="272">
        <v>430.14336935983681014617861587</v>
      </c>
      <c r="AC18" s="5"/>
      <c r="AD18" s="271" t="s">
        <v>231</v>
      </c>
      <c r="AE18" s="92"/>
      <c r="AF18" s="92"/>
      <c r="AG18" s="272"/>
    </row>
    <row r="19" ht="20.1" customHeight="1">
      <c r="A19" s="58"/>
      <c r="B19" s="288"/>
      <c r="C19" s="289" t="s">
        <v>235</v>
      </c>
      <c r="D19" s="439">
        <v>82.09644835451287064190289997</v>
      </c>
      <c r="E19" s="95">
        <v>64.034480162501630606958498723</v>
      </c>
      <c r="F19" s="442">
        <v>63.339850772684508118077743519</v>
      </c>
      <c r="G19" s="439">
        <v>0</v>
      </c>
      <c r="H19" s="95"/>
      <c r="I19" s="442">
        <v>6.7889960978476852169666830045</v>
      </c>
      <c r="J19" s="439">
        <v>0</v>
      </c>
      <c r="K19" s="95"/>
      <c r="L19" s="442">
        <v>2.648937140106097293824219439</v>
      </c>
      <c r="M19" s="439">
        <v>82.09644835451287064190289997</v>
      </c>
      <c r="N19" s="95"/>
      <c r="O19" s="442">
        <v>72.777784010638290628868645962</v>
      </c>
      <c r="P19" s="5"/>
      <c r="Q19" s="420">
        <v>573.90353663347799049141084195</v>
      </c>
      <c r="R19" s="91">
        <v>168.12152729619970196182280938</v>
      </c>
      <c r="S19" s="498">
        <v>249.91314928442936366292693465</v>
      </c>
      <c r="T19" s="420"/>
      <c r="U19" s="91"/>
      <c r="V19" s="498">
        <v>402.45829937134944485415566617</v>
      </c>
      <c r="W19" s="420"/>
      <c r="X19" s="91"/>
      <c r="Y19" s="498">
        <v>0.7491952607777843338090056700</v>
      </c>
      <c r="Z19" s="420"/>
      <c r="AA19" s="91"/>
      <c r="AB19" s="498">
        <v>229.57986726843228789415203260</v>
      </c>
      <c r="AC19" s="5"/>
      <c r="AD19" s="420" t="s">
        <v>231</v>
      </c>
      <c r="AE19" s="91"/>
      <c r="AF19" s="91"/>
      <c r="AG19" s="421"/>
    </row>
    <row r="20" ht="20.1" customHeight="1">
      <c r="A20" s="58"/>
      <c r="B20" s="286"/>
      <c r="C20" s="287" t="s">
        <v>237</v>
      </c>
      <c r="D20" s="276">
        <v>79.96498316498316498316498316</v>
      </c>
      <c r="E20" s="94">
        <v>80.93576834199884459849797805</v>
      </c>
      <c r="F20" s="277">
        <v>80.27348156704206372124362306</v>
      </c>
      <c r="G20" s="276">
        <v>0</v>
      </c>
      <c r="H20" s="94"/>
      <c r="I20" s="277">
        <v>11.329629531653886237696302058</v>
      </c>
      <c r="J20" s="276">
        <v>0</v>
      </c>
      <c r="K20" s="94"/>
      <c r="L20" s="277">
        <v>4.3626414411982119698534919213</v>
      </c>
      <c r="M20" s="276">
        <v>79.96498316498316498316498316</v>
      </c>
      <c r="N20" s="94"/>
      <c r="O20" s="277">
        <v>95.96575253989416192879341705</v>
      </c>
      <c r="P20" s="5"/>
      <c r="Q20" s="271">
        <v>244.84430924706514400214896071</v>
      </c>
      <c r="R20" s="92">
        <v>217.56034598126642876680772338</v>
      </c>
      <c r="S20" s="272">
        <v>316.13304309372752154698063520</v>
      </c>
      <c r="T20" s="271"/>
      <c r="U20" s="92"/>
      <c r="V20" s="272">
        <v>935.7109965062911636069355758</v>
      </c>
      <c r="W20" s="271"/>
      <c r="X20" s="92"/>
      <c r="Y20" s="272">
        <v>191.92192552316746506956266198</v>
      </c>
      <c r="Z20" s="271"/>
      <c r="AA20" s="92"/>
      <c r="AB20" s="272">
        <v>338.62650756716215635030334308</v>
      </c>
      <c r="AC20" s="5"/>
      <c r="AD20" s="271" t="s">
        <v>229</v>
      </c>
      <c r="AE20" s="92"/>
      <c r="AF20" s="92"/>
      <c r="AG20" s="272"/>
    </row>
    <row r="21" ht="20.1" customHeight="1">
      <c r="A21" s="58"/>
      <c r="B21" s="288"/>
      <c r="C21" s="289" t="s">
        <v>218</v>
      </c>
      <c r="D21" s="439">
        <v>88.56557510589768654284783317</v>
      </c>
      <c r="E21" s="95">
        <v>90.88918749184696520750638266</v>
      </c>
      <c r="F21" s="442">
        <v>87.00044236657443468153943568</v>
      </c>
      <c r="G21" s="439">
        <v>0</v>
      </c>
      <c r="H21" s="95"/>
      <c r="I21" s="442">
        <v>15.264787692161369192237778218</v>
      </c>
      <c r="J21" s="439">
        <v>0</v>
      </c>
      <c r="K21" s="95"/>
      <c r="L21" s="442">
        <v>4.8276688320596295329827584503</v>
      </c>
      <c r="M21" s="439">
        <v>88.56557510589768654284783317</v>
      </c>
      <c r="N21" s="95"/>
      <c r="O21" s="442">
        <v>107.09289889079543340675997235</v>
      </c>
      <c r="P21" s="5"/>
      <c r="Q21" s="420">
        <v>175.60838969387858569675829691</v>
      </c>
      <c r="R21" s="91">
        <v>204.45375156903366214045654325</v>
      </c>
      <c r="S21" s="498">
        <v>223.01847251758182557569753610</v>
      </c>
      <c r="T21" s="420"/>
      <c r="U21" s="91"/>
      <c r="V21" s="498">
        <v>959.5128018180427162342443942</v>
      </c>
      <c r="W21" s="420"/>
      <c r="X21" s="91"/>
      <c r="Y21" s="498">
        <v>51.41261690258605479949220700</v>
      </c>
      <c r="Z21" s="420"/>
      <c r="AA21" s="91"/>
      <c r="AB21" s="498">
        <v>239.30168892264795481303498960</v>
      </c>
      <c r="AC21" s="5"/>
      <c r="AD21" s="420" t="s">
        <v>229</v>
      </c>
      <c r="AE21" s="91"/>
      <c r="AF21" s="91"/>
      <c r="AG21" s="421"/>
    </row>
    <row r="22" ht="20.1" customHeight="1">
      <c r="A22" s="58"/>
      <c r="B22" s="286"/>
      <c r="C22" s="287" t="s">
        <v>222</v>
      </c>
      <c r="D22" s="276">
        <v>73.276148582600195503421309873</v>
      </c>
      <c r="E22" s="94">
        <v>86.74000894504388662156873707</v>
      </c>
      <c r="F22" s="277">
        <v>82.34407445636617543737910815</v>
      </c>
      <c r="G22" s="276">
        <v>0</v>
      </c>
      <c r="H22" s="94"/>
      <c r="I22" s="277">
        <v>14.639731191006452503616681623</v>
      </c>
      <c r="J22" s="276">
        <v>0</v>
      </c>
      <c r="K22" s="94"/>
      <c r="L22" s="277">
        <v>3.0543786742434349848843387034</v>
      </c>
      <c r="M22" s="276">
        <v>73.276148582600195503421309873</v>
      </c>
      <c r="N22" s="94"/>
      <c r="O22" s="277">
        <v>100.03818432161606292588012849</v>
      </c>
      <c r="P22" s="5"/>
      <c r="Q22" s="271">
        <v>90.72150959397858581575320683</v>
      </c>
      <c r="R22" s="92">
        <v>115.76776113583494660251515205</v>
      </c>
      <c r="S22" s="272">
        <v>82.40796515456235785053191785</v>
      </c>
      <c r="T22" s="271"/>
      <c r="U22" s="92"/>
      <c r="V22" s="272">
        <v>1209.4045399288661240775686425</v>
      </c>
      <c r="W22" s="271"/>
      <c r="X22" s="92"/>
      <c r="Y22" s="272">
        <v>94.09530233782284847074524296</v>
      </c>
      <c r="Z22" s="271"/>
      <c r="AA22" s="92"/>
      <c r="AB22" s="272">
        <v>109.13395950390090075332634772</v>
      </c>
      <c r="AC22" s="5"/>
      <c r="AD22" s="271" t="s">
        <v>229</v>
      </c>
      <c r="AE22" s="92"/>
      <c r="AF22" s="92"/>
      <c r="AG22" s="272"/>
    </row>
    <row r="23" ht="20.1" customHeight="1">
      <c r="A23" s="58"/>
      <c r="B23" s="288"/>
      <c r="C23" s="289" t="s">
        <v>224</v>
      </c>
      <c r="D23" s="439">
        <v>82.18181818181818181818181818</v>
      </c>
      <c r="E23" s="95">
        <v>96.60241209320238782977084537</v>
      </c>
      <c r="F23" s="442">
        <v>90.44761136506229273102088375</v>
      </c>
      <c r="G23" s="439">
        <v>0</v>
      </c>
      <c r="H23" s="95"/>
      <c r="I23" s="442">
        <v>14.254753915803317182221365037</v>
      </c>
      <c r="J23" s="439">
        <v>0</v>
      </c>
      <c r="K23" s="95"/>
      <c r="L23" s="442">
        <v>3.1449135687351153715385292398</v>
      </c>
      <c r="M23" s="439">
        <v>82.18181818181818181818181818</v>
      </c>
      <c r="N23" s="95"/>
      <c r="O23" s="442">
        <v>107.84727884960072528478077802</v>
      </c>
      <c r="P23" s="5"/>
      <c r="Q23" s="420">
        <v>117.48389453706261305010291457</v>
      </c>
      <c r="R23" s="91">
        <v>226.30284036147039398606124181</v>
      </c>
      <c r="S23" s="498">
        <v>200.70387049807903934386074801</v>
      </c>
      <c r="T23" s="420">
        <v>0</v>
      </c>
      <c r="U23" s="91"/>
      <c r="V23" s="498">
        <v>735.19912190867497364453721422</v>
      </c>
      <c r="W23" s="420">
        <v>0</v>
      </c>
      <c r="X23" s="91"/>
      <c r="Y23" s="498">
        <v>23.065420106901703521407542710</v>
      </c>
      <c r="Z23" s="420">
        <v>117.48389453706261305010291457</v>
      </c>
      <c r="AA23" s="91"/>
      <c r="AB23" s="498">
        <v>214.04941797423130088419643571</v>
      </c>
      <c r="AC23" s="5"/>
      <c r="AD23" s="420" t="s">
        <v>229</v>
      </c>
      <c r="AE23" s="91"/>
      <c r="AF23" s="91"/>
      <c r="AG23" s="421"/>
    </row>
    <row r="24" ht="20.1" customHeight="1">
      <c r="A24" s="59"/>
      <c r="B24" s="286"/>
      <c r="C24" s="287" t="s">
        <v>225</v>
      </c>
      <c r="D24" s="276">
        <v>97.77810361681329423264907136</v>
      </c>
      <c r="E24" s="94">
        <v>97.93062950746352099289987141</v>
      </c>
      <c r="F24" s="277">
        <v>95.65645464875226604446217766</v>
      </c>
      <c r="G24" s="276"/>
      <c r="H24" s="94"/>
      <c r="I24" s="277">
        <v>23.483450546578135958905549021</v>
      </c>
      <c r="J24" s="276"/>
      <c r="K24" s="94"/>
      <c r="L24" s="277">
        <v>4.4026464540799962703374741758</v>
      </c>
      <c r="M24" s="276"/>
      <c r="N24" s="94"/>
      <c r="O24" s="277">
        <v>123.54255164941039827370520085</v>
      </c>
      <c r="P24" s="93"/>
      <c r="Q24" s="271">
        <v>170.18806766384171252996589797</v>
      </c>
      <c r="R24" s="92">
        <v>217.49964711214664946905025734</v>
      </c>
      <c r="S24" s="272">
        <v>203.92213979693579297394095695</v>
      </c>
      <c r="T24" s="271"/>
      <c r="U24" s="92"/>
      <c r="V24" s="272">
        <v>729.22918340442602821683150105</v>
      </c>
      <c r="W24" s="271"/>
      <c r="X24" s="92"/>
      <c r="Y24" s="272">
        <v>147.89344734436533728483515026</v>
      </c>
      <c r="Z24" s="271"/>
      <c r="AA24" s="92"/>
      <c r="AB24" s="272">
        <v>242.39399722271336812084838755</v>
      </c>
      <c r="AC24" s="93"/>
      <c r="AD24" s="271" t="s">
        <v>229</v>
      </c>
      <c r="AE24" s="92"/>
      <c r="AF24" s="92"/>
      <c r="AG24" s="272"/>
    </row>
    <row r="25" ht="20.1" customHeight="1">
      <c r="A25" s="60"/>
      <c r="B25" s="288"/>
      <c r="C25" s="289" t="s">
        <v>226</v>
      </c>
      <c r="D25" s="439">
        <v>81.96691919191919191919191919</v>
      </c>
      <c r="E25" s="95">
        <v>91.66851935297515886770652802</v>
      </c>
      <c r="F25" s="442">
        <v>90.86203280451734337187415972</v>
      </c>
      <c r="G25" s="439">
        <v>0</v>
      </c>
      <c r="H25" s="95"/>
      <c r="I25" s="442">
        <v>22.322556165402676027897652165</v>
      </c>
      <c r="J25" s="439">
        <v>0</v>
      </c>
      <c r="K25" s="95"/>
      <c r="L25" s="442">
        <v>3.8756160126069568169076356229</v>
      </c>
      <c r="M25" s="439">
        <v>81.96691919191919191919191919</v>
      </c>
      <c r="N25" s="95"/>
      <c r="O25" s="442">
        <v>117.0602049825269762166794475</v>
      </c>
      <c r="P25" s="93"/>
      <c r="Q25" s="420">
        <v>105.17852063338214688313193354</v>
      </c>
      <c r="R25" s="91">
        <v>231.72374054454860519107880446</v>
      </c>
      <c r="S25" s="498">
        <v>236.00771220240255588512835607</v>
      </c>
      <c r="T25" s="420">
        <v>0</v>
      </c>
      <c r="U25" s="91"/>
      <c r="V25" s="498">
        <v>973.3986543972409047856400801</v>
      </c>
      <c r="W25" s="420">
        <v>0</v>
      </c>
      <c r="X25" s="91"/>
      <c r="Y25" s="498">
        <v>97.22047502257063047809969920</v>
      </c>
      <c r="Z25" s="420">
        <v>105.17852063338214688313193354</v>
      </c>
      <c r="AA25" s="91"/>
      <c r="AB25" s="498">
        <v>276.56423586235524641616044498</v>
      </c>
      <c r="AC25" s="93"/>
      <c r="AD25" s="420" t="s">
        <v>229</v>
      </c>
      <c r="AE25" s="91"/>
      <c r="AF25" s="91"/>
      <c r="AG25" s="421"/>
    </row>
    <row r="26" ht="20.1" customHeight="1">
      <c r="A26" s="60"/>
      <c r="B26" s="290"/>
      <c r="C26" s="291" t="s">
        <v>227</v>
      </c>
      <c r="D26" s="443">
        <v>82.24812642554578038449006191</v>
      </c>
      <c r="E26" s="444">
        <v>99.25876558394364622351428412</v>
      </c>
      <c r="F26" s="445">
        <v>86.00939378431593647269036942</v>
      </c>
      <c r="G26" s="443">
        <v>0</v>
      </c>
      <c r="H26" s="444"/>
      <c r="I26" s="445">
        <v>15.257204487550181012499217702</v>
      </c>
      <c r="J26" s="443">
        <v>0</v>
      </c>
      <c r="K26" s="444"/>
      <c r="L26" s="445">
        <v>1.744614344167269282310780048</v>
      </c>
      <c r="M26" s="443">
        <v>82.24812642554578038449006191</v>
      </c>
      <c r="N26" s="444"/>
      <c r="O26" s="445">
        <v>103.01121261603338676750036717</v>
      </c>
      <c r="P26" s="453"/>
      <c r="Q26" s="273">
        <v>132.74015610088930483009160439</v>
      </c>
      <c r="R26" s="274">
        <v>196.91046089713492289706388279</v>
      </c>
      <c r="S26" s="275">
        <v>215.23448018247856115336623670</v>
      </c>
      <c r="T26" s="273">
        <v>0</v>
      </c>
      <c r="U26" s="274"/>
      <c r="V26" s="275">
        <v>636.25783815259899922430186878</v>
      </c>
      <c r="W26" s="273">
        <v>0</v>
      </c>
      <c r="X26" s="274"/>
      <c r="Y26" s="275">
        <v>-20.761264039387052204828718660</v>
      </c>
      <c r="Z26" s="273">
        <v>132.74015610088930483009160439</v>
      </c>
      <c r="AA26" s="274"/>
      <c r="AB26" s="275">
        <v>226.41619062748092669416919456</v>
      </c>
      <c r="AC26" s="453"/>
      <c r="AD26" s="273" t="s">
        <v>229</v>
      </c>
      <c r="AE26" s="274"/>
      <c r="AF26" s="274"/>
      <c r="AG26" s="275"/>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115"/>
      <c r="AD27" s="113"/>
      <c r="AE27" s="113"/>
      <c r="AF27" s="113"/>
      <c r="AG27" s="113"/>
      <c r="AH27" s="9"/>
    </row>
    <row r="28" ht="24.95" customHeight="1">
      <c r="A28" s="112"/>
      <c r="B28" s="839" t="s">
        <v>58</v>
      </c>
      <c r="C28" s="839"/>
      <c r="D28" s="839"/>
      <c r="E28" s="839"/>
      <c r="F28" s="839"/>
      <c r="G28" s="839"/>
      <c r="H28" s="839"/>
      <c r="I28" s="839"/>
      <c r="J28" s="839"/>
      <c r="K28" s="839"/>
      <c r="L28" s="839"/>
      <c r="M28" s="839"/>
      <c r="N28" s="839"/>
      <c r="O28" s="974"/>
      <c r="P28" s="501"/>
      <c r="Q28" s="828"/>
      <c r="R28" s="828"/>
      <c r="S28" s="828"/>
      <c r="T28" s="828"/>
      <c r="U28" s="828"/>
      <c r="V28" s="828"/>
      <c r="W28" s="828"/>
      <c r="X28" s="828"/>
      <c r="Y28" s="828"/>
      <c r="Z28" s="828"/>
      <c r="AA28" s="828"/>
      <c r="AB28" s="972"/>
      <c r="AC28" s="501"/>
      <c r="AD28" s="828"/>
      <c r="AE28" s="828"/>
      <c r="AF28" s="828"/>
      <c r="AG28" s="972"/>
      <c r="AH28" s="9"/>
    </row>
    <row r="29" ht="20.1" customHeight="1">
      <c r="A29" s="58"/>
      <c r="B29" s="284">
        <v>2019</v>
      </c>
      <c r="C29" s="285"/>
      <c r="D29" s="454">
        <v>106.78030303030303030303030303</v>
      </c>
      <c r="E29" s="455">
        <v>109.71311443674128023690852784</v>
      </c>
      <c r="F29" s="436">
        <v>130.87530277843742578959867015</v>
      </c>
      <c r="G29" s="454"/>
      <c r="H29" s="455">
        <v>33.579751130768629843697489816</v>
      </c>
      <c r="I29" s="436">
        <v>38.289340461945119290649838928</v>
      </c>
      <c r="J29" s="454"/>
      <c r="K29" s="455">
        <v>4.760910781613698709412941329</v>
      </c>
      <c r="L29" s="436">
        <v>4.4927910661411783030286110498</v>
      </c>
      <c r="M29" s="454"/>
      <c r="N29" s="455">
        <v>148.05377634912360879001895899</v>
      </c>
      <c r="O29" s="436">
        <v>173.65743430652372338327712013</v>
      </c>
      <c r="P29" s="5"/>
      <c r="Q29" s="427">
        <v>8.152880863915460097825152380</v>
      </c>
      <c r="R29" s="428">
        <v>2.0132279718155904189820640200</v>
      </c>
      <c r="S29" s="417">
        <v>-0.2479870064268035327604300700</v>
      </c>
      <c r="T29" s="427"/>
      <c r="U29" s="428">
        <v>47.987813165109459161017327900</v>
      </c>
      <c r="V29" s="417">
        <v>12.596623970993158357076778690</v>
      </c>
      <c r="W29" s="427"/>
      <c r="X29" s="428">
        <v>9.713119445456250524880206830</v>
      </c>
      <c r="Y29" s="417">
        <v>6.8422602963530748014577050800</v>
      </c>
      <c r="Z29" s="427"/>
      <c r="AA29" s="428">
        <v>10.013163948715233633187096980</v>
      </c>
      <c r="AB29" s="417">
        <v>2.5062875508001737969340767700</v>
      </c>
      <c r="AC29" s="5"/>
      <c r="AD29" s="427" t="s">
        <v>221</v>
      </c>
      <c r="AE29" s="428"/>
      <c r="AF29" s="428"/>
      <c r="AG29" s="429"/>
    </row>
    <row r="30" ht="20.1" customHeight="1">
      <c r="A30" s="58"/>
      <c r="B30" s="286">
        <v>2020</v>
      </c>
      <c r="C30" s="287"/>
      <c r="D30" s="276">
        <v>40.84915410940001103935530165</v>
      </c>
      <c r="E30" s="94">
        <v>37.777214844691784429074412524</v>
      </c>
      <c r="F30" s="277">
        <v>45.07410773660899132987866849</v>
      </c>
      <c r="G30" s="276"/>
      <c r="H30" s="94">
        <v>7.9038673197166718816599943183</v>
      </c>
      <c r="I30" s="277">
        <v>8.354685041370222481791572994</v>
      </c>
      <c r="J30" s="276"/>
      <c r="K30" s="94">
        <v>3.7236214927359253922137280785</v>
      </c>
      <c r="L30" s="277">
        <v>2.9470419802729734247945605993</v>
      </c>
      <c r="M30" s="276"/>
      <c r="N30" s="94">
        <v>49.404703657144381702948134921</v>
      </c>
      <c r="O30" s="277">
        <v>56.375834758252187236464802083</v>
      </c>
      <c r="P30" s="5"/>
      <c r="Q30" s="271">
        <v>-61.744672987294775046506563900</v>
      </c>
      <c r="R30" s="92">
        <v>-65.567275126007396897013907530</v>
      </c>
      <c r="S30" s="272">
        <v>-65.559500700513183798522402820</v>
      </c>
      <c r="T30" s="271"/>
      <c r="U30" s="92">
        <v>-76.462400543301004304537180130</v>
      </c>
      <c r="V30" s="272">
        <v>-78.180128096816531207997550350</v>
      </c>
      <c r="W30" s="271"/>
      <c r="X30" s="92">
        <v>-21.787622924666248991377146710</v>
      </c>
      <c r="Y30" s="272">
        <v>-34.405096144295803924708292770</v>
      </c>
      <c r="Z30" s="271"/>
      <c r="AA30" s="92">
        <v>-66.630568381691380972011507970</v>
      </c>
      <c r="AB30" s="272">
        <v>-67.536181227494769280892127640</v>
      </c>
      <c r="AC30" s="5"/>
      <c r="AD30" s="271" t="s">
        <v>221</v>
      </c>
      <c r="AE30" s="92"/>
      <c r="AF30" s="92"/>
      <c r="AG30" s="272"/>
    </row>
    <row r="31" ht="20.1" customHeight="1">
      <c r="A31" s="58"/>
      <c r="B31" s="425">
        <v>2021</v>
      </c>
      <c r="C31" s="426"/>
      <c r="D31" s="457">
        <v>73.523426041234260412342604123</v>
      </c>
      <c r="E31" s="458">
        <v>73.492472432594984291287797852</v>
      </c>
      <c r="F31" s="499">
        <v>68.743768078138784639381653636</v>
      </c>
      <c r="G31" s="457">
        <v>0</v>
      </c>
      <c r="H31" s="458"/>
      <c r="I31" s="499">
        <v>11.358060295194772200503961092</v>
      </c>
      <c r="J31" s="457">
        <v>0</v>
      </c>
      <c r="K31" s="458"/>
      <c r="L31" s="499">
        <v>3.3267996680137491003858630341</v>
      </c>
      <c r="M31" s="457">
        <v>71.272243392003871045787213452</v>
      </c>
      <c r="N31" s="458"/>
      <c r="O31" s="499">
        <v>83.42862804134730594027147776</v>
      </c>
      <c r="P31" s="453"/>
      <c r="Q31" s="430">
        <v>79.98763412414310663828096773</v>
      </c>
      <c r="R31" s="431">
        <v>94.54179651605968571267410452</v>
      </c>
      <c r="S31" s="500">
        <v>52.512765155205500977125847310</v>
      </c>
      <c r="T31" s="430"/>
      <c r="U31" s="431"/>
      <c r="V31" s="500">
        <v>35.948395887488497309272396560</v>
      </c>
      <c r="W31" s="430"/>
      <c r="X31" s="431"/>
      <c r="Y31" s="500">
        <v>12.886063051792704627765004410</v>
      </c>
      <c r="Z31" s="430"/>
      <c r="AA31" s="431"/>
      <c r="AB31" s="500">
        <v>47.986505918894943523904451550</v>
      </c>
      <c r="AC31" s="453"/>
      <c r="AD31" s="430" t="s">
        <v>229</v>
      </c>
      <c r="AE31" s="431"/>
      <c r="AF31" s="431"/>
      <c r="AG31" s="432"/>
    </row>
    <row r="32" ht="21" customHeight="1"/>
    <row r="33" ht="24.95" customHeight="1">
      <c r="A33" s="112"/>
      <c r="B33" s="834" t="s">
        <v>44</v>
      </c>
      <c r="C33" s="834"/>
      <c r="D33" s="834"/>
      <c r="E33" s="834"/>
      <c r="F33" s="834"/>
      <c r="G33" s="834"/>
      <c r="H33" s="834"/>
      <c r="I33" s="834"/>
      <c r="J33" s="834"/>
      <c r="K33" s="834"/>
      <c r="L33" s="834"/>
      <c r="M33" s="834"/>
      <c r="N33" s="834"/>
      <c r="O33" s="973"/>
      <c r="P33" s="501"/>
      <c r="Q33" s="828"/>
      <c r="R33" s="828"/>
      <c r="S33" s="828"/>
      <c r="T33" s="828"/>
      <c r="U33" s="828"/>
      <c r="V33" s="828"/>
      <c r="W33" s="828"/>
      <c r="X33" s="828"/>
      <c r="Y33" s="828"/>
      <c r="Z33" s="828"/>
      <c r="AA33" s="828"/>
      <c r="AB33" s="972"/>
      <c r="AC33" s="501"/>
      <c r="AD33" s="828"/>
      <c r="AE33" s="828"/>
      <c r="AF33" s="828"/>
      <c r="AG33" s="972"/>
      <c r="AH33" s="9"/>
    </row>
    <row r="34" ht="20.1" customHeight="1">
      <c r="A34" s="58"/>
      <c r="B34" s="284">
        <v>2019</v>
      </c>
      <c r="C34" s="285"/>
      <c r="D34" s="454">
        <v>107.31820926657883179622310057</v>
      </c>
      <c r="E34" s="455">
        <v>105.40221275127604087389773408</v>
      </c>
      <c r="F34" s="436">
        <v>128.01596705269678611551505097</v>
      </c>
      <c r="G34" s="454"/>
      <c r="H34" s="455">
        <v>39.614535575552973635595854046</v>
      </c>
      <c r="I34" s="436">
        <v>44.518707847577694216039225064</v>
      </c>
      <c r="J34" s="454"/>
      <c r="K34" s="455">
        <v>5.3199625969763275454696119126</v>
      </c>
      <c r="L34" s="436">
        <v>5.1651158853589665223392505709</v>
      </c>
      <c r="M34" s="454"/>
      <c r="N34" s="455">
        <v>150.33671092380534205496320003</v>
      </c>
      <c r="O34" s="436">
        <v>177.69979078563344685389352661</v>
      </c>
      <c r="P34" s="5"/>
      <c r="Q34" s="427">
        <v>7.4152698364903728335990909700</v>
      </c>
      <c r="R34" s="428">
        <v>-0.4960330852105039524449974600</v>
      </c>
      <c r="S34" s="417">
        <v>-1.8691526105050668481395478900</v>
      </c>
      <c r="T34" s="427"/>
      <c r="U34" s="428">
        <v>35.007709202028400042809820390</v>
      </c>
      <c r="V34" s="417">
        <v>22.523450106514384132017712520</v>
      </c>
      <c r="W34" s="427"/>
      <c r="X34" s="428">
        <v>47.147629491125833156053290740</v>
      </c>
      <c r="Y34" s="417">
        <v>39.485759956452331632754679240</v>
      </c>
      <c r="Z34" s="427"/>
      <c r="AA34" s="428">
        <v>8.245100277235858940195990940</v>
      </c>
      <c r="AB34" s="417">
        <v>4.2275347265564301875725143600</v>
      </c>
      <c r="AC34" s="5"/>
      <c r="AD34" s="427" t="s">
        <v>221</v>
      </c>
      <c r="AE34" s="428"/>
      <c r="AF34" s="428"/>
      <c r="AG34" s="429"/>
    </row>
    <row r="35" ht="20.1" customHeight="1">
      <c r="A35" s="58"/>
      <c r="B35" s="286">
        <v>2020</v>
      </c>
      <c r="C35" s="287"/>
      <c r="D35" s="276">
        <v>37.128678085199824330259112868</v>
      </c>
      <c r="E35" s="94">
        <v>30.478429627378406833747598528</v>
      </c>
      <c r="F35" s="277">
        <v>28.616908472356991711189309889</v>
      </c>
      <c r="G35" s="276">
        <v>0</v>
      </c>
      <c r="H35" s="94">
        <v>5.1875272509119208906067613838</v>
      </c>
      <c r="I35" s="277">
        <v>2.330645890881239475895849286</v>
      </c>
      <c r="J35" s="276">
        <v>0</v>
      </c>
      <c r="K35" s="94">
        <v>3.3852274203736643531375322388</v>
      </c>
      <c r="L35" s="277">
        <v>1.9811258781536584321121967</v>
      </c>
      <c r="M35" s="276">
        <v>37.128678085199824330259112868</v>
      </c>
      <c r="N35" s="94">
        <v>39.051184298663992077491892151</v>
      </c>
      <c r="O35" s="277">
        <v>32.928680241391889619197355875</v>
      </c>
      <c r="P35" s="5"/>
      <c r="Q35" s="271">
        <v>-65.403188947206480507911239840</v>
      </c>
      <c r="R35" s="92">
        <v>-71.083690909506619527273352360</v>
      </c>
      <c r="S35" s="272">
        <v>-77.645828773392726930689772590</v>
      </c>
      <c r="T35" s="271"/>
      <c r="U35" s="92">
        <v>-86.90499036390758207256747898</v>
      </c>
      <c r="V35" s="272">
        <v>-94.76479438967352651005339895</v>
      </c>
      <c r="W35" s="271"/>
      <c r="X35" s="92">
        <v>-36.367458254354946216761901750</v>
      </c>
      <c r="Y35" s="272">
        <v>-61.644115599238415775325440880</v>
      </c>
      <c r="Z35" s="271"/>
      <c r="AA35" s="92">
        <v>-74.024186069591362385062439600</v>
      </c>
      <c r="AB35" s="272">
        <v>-81.46948845814055656834009795</v>
      </c>
      <c r="AC35" s="5"/>
      <c r="AD35" s="271" t="s">
        <v>219</v>
      </c>
      <c r="AE35" s="92" t="s">
        <v>267</v>
      </c>
      <c r="AF35" s="92" t="s">
        <v>267</v>
      </c>
      <c r="AG35" s="272" t="s">
        <v>305</v>
      </c>
    </row>
    <row r="36" ht="20.1" customHeight="1">
      <c r="A36" s="58"/>
      <c r="B36" s="425">
        <v>2021</v>
      </c>
      <c r="C36" s="426"/>
      <c r="D36" s="457">
        <v>87.38935551163812033377250769</v>
      </c>
      <c r="E36" s="458">
        <v>96.33616117850953206239168111</v>
      </c>
      <c r="F36" s="499">
        <v>90.84241614739820194769514947</v>
      </c>
      <c r="G36" s="457">
        <v>0</v>
      </c>
      <c r="H36" s="458"/>
      <c r="I36" s="499">
        <v>20.333010771957153336418231884</v>
      </c>
      <c r="J36" s="457">
        <v>0</v>
      </c>
      <c r="K36" s="458"/>
      <c r="L36" s="499">
        <v>3.3351474469986297460796190175</v>
      </c>
      <c r="M36" s="457">
        <v>82.10982778605729425401556549</v>
      </c>
      <c r="N36" s="458"/>
      <c r="O36" s="499">
        <v>114.51057436635398503019300037</v>
      </c>
      <c r="P36" s="453"/>
      <c r="Q36" s="430">
        <v>135.36888469636393745120768377</v>
      </c>
      <c r="R36" s="431">
        <v>216.07980580460063109645505923</v>
      </c>
      <c r="S36" s="500">
        <v>217.44315160790005901206571033</v>
      </c>
      <c r="T36" s="430">
        <v>0</v>
      </c>
      <c r="U36" s="431"/>
      <c r="V36" s="500">
        <v>772.41956624603524490023790051</v>
      </c>
      <c r="W36" s="430">
        <v>0</v>
      </c>
      <c r="X36" s="431"/>
      <c r="Y36" s="500">
        <v>68.346064416001325029151060110</v>
      </c>
      <c r="Z36" s="430">
        <v>121.14934336643616074423770744</v>
      </c>
      <c r="AA36" s="431"/>
      <c r="AB36" s="500">
        <v>247.75330662178291678448650994</v>
      </c>
      <c r="AC36" s="453"/>
      <c r="AD36" s="430" t="s">
        <v>229</v>
      </c>
      <c r="AE36" s="431"/>
      <c r="AF36" s="431"/>
      <c r="AG36" s="432"/>
    </row>
    <row r="37" ht="21" customHeight="1"/>
    <row r="38" ht="24.95" customHeight="1">
      <c r="A38" s="112"/>
      <c r="B38" s="834" t="s">
        <v>45</v>
      </c>
      <c r="C38" s="834"/>
      <c r="D38" s="834"/>
      <c r="E38" s="834"/>
      <c r="F38" s="834"/>
      <c r="G38" s="834"/>
      <c r="H38" s="834"/>
      <c r="I38" s="834"/>
      <c r="J38" s="834"/>
      <c r="K38" s="834"/>
      <c r="L38" s="834"/>
      <c r="M38" s="834"/>
      <c r="N38" s="834"/>
      <c r="O38" s="973"/>
      <c r="P38" s="501"/>
      <c r="Q38" s="828"/>
      <c r="R38" s="828"/>
      <c r="S38" s="828"/>
      <c r="T38" s="828"/>
      <c r="U38" s="828"/>
      <c r="V38" s="828"/>
      <c r="W38" s="828"/>
      <c r="X38" s="828"/>
      <c r="Y38" s="828"/>
      <c r="Z38" s="828"/>
      <c r="AA38" s="828"/>
      <c r="AB38" s="972"/>
      <c r="AC38" s="501"/>
      <c r="AD38" s="828"/>
      <c r="AE38" s="828"/>
      <c r="AF38" s="828"/>
      <c r="AG38" s="972"/>
      <c r="AH38" s="9"/>
    </row>
    <row r="39" ht="20.1" customHeight="1">
      <c r="A39" s="58"/>
      <c r="B39" s="284">
        <v>2019</v>
      </c>
      <c r="C39" s="285"/>
      <c r="D39" s="454">
        <v>106.78030303030303030303030303</v>
      </c>
      <c r="E39" s="455">
        <v>109.71311443674128023690852784</v>
      </c>
      <c r="F39" s="436">
        <v>130.87530277843742578959867015</v>
      </c>
      <c r="G39" s="454"/>
      <c r="H39" s="455">
        <v>33.579751130768629843697489816</v>
      </c>
      <c r="I39" s="436">
        <v>38.289340461945119290649838928</v>
      </c>
      <c r="J39" s="454"/>
      <c r="K39" s="455">
        <v>4.760910781613698709412941329</v>
      </c>
      <c r="L39" s="436">
        <v>4.4927910661411783030286110498</v>
      </c>
      <c r="M39" s="454"/>
      <c r="N39" s="455">
        <v>148.05377634912360879001895899</v>
      </c>
      <c r="O39" s="436">
        <v>173.65743430652372338327712013</v>
      </c>
      <c r="P39" s="5"/>
      <c r="Q39" s="427">
        <v>8.152880863915460097825152380</v>
      </c>
      <c r="R39" s="428">
        <v>2.0132279718155904189820640200</v>
      </c>
      <c r="S39" s="417">
        <v>-0.2479870064268035327604300700</v>
      </c>
      <c r="T39" s="427"/>
      <c r="U39" s="428">
        <v>47.987813165109459161017327900</v>
      </c>
      <c r="V39" s="417">
        <v>12.596623970993158357076778690</v>
      </c>
      <c r="W39" s="427"/>
      <c r="X39" s="428">
        <v>9.713119445456250524880206830</v>
      </c>
      <c r="Y39" s="417">
        <v>6.8422602963530748014577050800</v>
      </c>
      <c r="Z39" s="427"/>
      <c r="AA39" s="428">
        <v>10.013163948715233633187096980</v>
      </c>
      <c r="AB39" s="417">
        <v>2.5062875508001737969340767700</v>
      </c>
      <c r="AC39" s="5"/>
      <c r="AD39" s="427" t="s">
        <v>221</v>
      </c>
      <c r="AE39" s="428"/>
      <c r="AF39" s="428"/>
      <c r="AG39" s="429"/>
    </row>
    <row r="40" ht="20.1" customHeight="1">
      <c r="A40" s="58"/>
      <c r="B40" s="286">
        <v>2020</v>
      </c>
      <c r="C40" s="287"/>
      <c r="D40" s="276">
        <v>40.84915410940001103935530165</v>
      </c>
      <c r="E40" s="94">
        <v>37.777214844691784429074412524</v>
      </c>
      <c r="F40" s="277">
        <v>45.07410773660899132987866849</v>
      </c>
      <c r="G40" s="276"/>
      <c r="H40" s="94">
        <v>7.9038673197166718816599943183</v>
      </c>
      <c r="I40" s="277">
        <v>8.354685041370222481791572994</v>
      </c>
      <c r="J40" s="276"/>
      <c r="K40" s="94">
        <v>3.7236214927359253922137280785</v>
      </c>
      <c r="L40" s="277">
        <v>2.9470419802729734247945605993</v>
      </c>
      <c r="M40" s="276"/>
      <c r="N40" s="94">
        <v>49.404703657144381702948134921</v>
      </c>
      <c r="O40" s="277">
        <v>56.375834758252187236464802083</v>
      </c>
      <c r="P40" s="5"/>
      <c r="Q40" s="271">
        <v>-61.744672987294775046506563900</v>
      </c>
      <c r="R40" s="92">
        <v>-65.567275126007396897013907530</v>
      </c>
      <c r="S40" s="272">
        <v>-65.559500700513183798522402820</v>
      </c>
      <c r="T40" s="271"/>
      <c r="U40" s="92">
        <v>-76.462400543301004304537180130</v>
      </c>
      <c r="V40" s="272">
        <v>-78.180128096816531207997550350</v>
      </c>
      <c r="W40" s="271"/>
      <c r="X40" s="92">
        <v>-21.787622924666248991377146710</v>
      </c>
      <c r="Y40" s="272">
        <v>-34.405096144295803924708292770</v>
      </c>
      <c r="Z40" s="271"/>
      <c r="AA40" s="92">
        <v>-66.630568381691380972011507970</v>
      </c>
      <c r="AB40" s="272">
        <v>-67.536181227494769280892127640</v>
      </c>
      <c r="AC40" s="5"/>
      <c r="AD40" s="271" t="s">
        <v>221</v>
      </c>
      <c r="AE40" s="92"/>
      <c r="AF40" s="92"/>
      <c r="AG40" s="272"/>
    </row>
    <row r="41" ht="20.1" customHeight="1">
      <c r="A41" s="58"/>
      <c r="B41" s="425">
        <v>2021</v>
      </c>
      <c r="C41" s="426"/>
      <c r="D41" s="457">
        <v>73.523426041234260412342604123</v>
      </c>
      <c r="E41" s="458">
        <v>73.492472432594984291287797852</v>
      </c>
      <c r="F41" s="499">
        <v>68.743768078138784639381653636</v>
      </c>
      <c r="G41" s="457">
        <v>0</v>
      </c>
      <c r="H41" s="458"/>
      <c r="I41" s="499">
        <v>11.358060295194772200503961092</v>
      </c>
      <c r="J41" s="457">
        <v>0</v>
      </c>
      <c r="K41" s="458"/>
      <c r="L41" s="499">
        <v>3.3267996680137491003858630341</v>
      </c>
      <c r="M41" s="457">
        <v>71.272243392003871045787213452</v>
      </c>
      <c r="N41" s="458"/>
      <c r="O41" s="499">
        <v>83.42862804134730594027147776</v>
      </c>
      <c r="P41" s="453"/>
      <c r="Q41" s="430">
        <v>79.98763412414310663828096773</v>
      </c>
      <c r="R41" s="431">
        <v>94.54179651605968571267410452</v>
      </c>
      <c r="S41" s="500">
        <v>52.512765155205500977125847310</v>
      </c>
      <c r="T41" s="430"/>
      <c r="U41" s="431"/>
      <c r="V41" s="500">
        <v>35.948395887488497309272396560</v>
      </c>
      <c r="W41" s="430"/>
      <c r="X41" s="431"/>
      <c r="Y41" s="500">
        <v>12.886063051792704627765004410</v>
      </c>
      <c r="Z41" s="430"/>
      <c r="AA41" s="431"/>
      <c r="AB41" s="500">
        <v>47.986505918894943523904451550</v>
      </c>
      <c r="AC41" s="453"/>
      <c r="AD41" s="430" t="s">
        <v>229</v>
      </c>
      <c r="AE41" s="431"/>
      <c r="AF41" s="431"/>
      <c r="AG41" s="432"/>
    </row>
    <row r="42" ht="12.75" customHeight="1"/>
    <row r="43" ht="20.1" customHeight="1">
      <c r="B43" s="7" t="s">
        <v>104</v>
      </c>
    </row>
    <row r="44" ht="14.1" customHeight="1">
      <c r="B44" s="7"/>
      <c r="AW44" s="236"/>
    </row>
    <row r="45" ht="24" customHeight="1">
      <c r="B45" s="809" t="s">
        <v>126</v>
      </c>
      <c r="C45" s="809"/>
      <c r="D45" s="809"/>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W45" s="236"/>
    </row>
    <row r="46" ht="14.1" customHeight="1">
      <c r="A46"/>
      <c r="AW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sheetData>
  <mergeCells count="24">
    <mergeCell ref="U3:AG3"/>
    <mergeCell ref="Q6:AB6"/>
    <mergeCell ref="Q28:AB28"/>
    <mergeCell ref="Q33:AB33"/>
    <mergeCell ref="AD6:AG6"/>
    <mergeCell ref="AD7:AG7"/>
    <mergeCell ref="B8:C8"/>
    <mergeCell ref="Q7:S7"/>
    <mergeCell ref="Q38:AB38"/>
    <mergeCell ref="Z7:AB7"/>
    <mergeCell ref="T7:V7"/>
    <mergeCell ref="W7:Y7"/>
    <mergeCell ref="B38:O38"/>
    <mergeCell ref="B33:O33"/>
    <mergeCell ref="B45:AG45"/>
    <mergeCell ref="AD38:AG38"/>
    <mergeCell ref="AD33:AG33"/>
    <mergeCell ref="AD28:AG28"/>
    <mergeCell ref="B28:O28"/>
    <mergeCell ref="D6:O6"/>
    <mergeCell ref="D7:F7"/>
    <mergeCell ref="G7:I7"/>
    <mergeCell ref="J7:L7"/>
    <mergeCell ref="M7:O7"/>
  </mergeCells>
  <phoneticPr fontId="0" type="noConversion"/>
  <printOptions horizontalCentered="1" verticalCentered="1"/>
  <pageMargins left="0.25" right="0.25" top="0.25" bottom="0.25" header="0" footer="0"/>
  <pageSetup scale="59" fitToWidth="1" fitToHeight="1" orientation="landscape" r:id="rId1"/>
  <headerFooter alignWithMargins="0">
    <oddHeader/>
    <oddFooter/>
  </headerFooter>
  <rowBreaks count="1" manualBreakCount="1">
    <brk id="46" max="16383" man="1"/>
  </rowBreaks>
  <colBreaks count="1" manualBreakCount="1">
    <brk id="35" max="1048575" man="1"/>
  </colBreaks>
  <drawing r:id="rId133"/>
</worksheet>
</file>

<file path=xl/worksheets/sheet2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5">
    <pageSetUpPr fitToPage="1"/>
  </sheetPr>
  <dimension ref="A1:BW153"/>
  <sheetViews>
    <sheetView showGridLines="0" zoomScale="85" workbookViewId="0"/>
  </sheetViews>
  <sheetFormatPr defaultRowHeight="12.75"/>
  <cols>
    <col min="1" max="1" width="1" customWidth="1"/>
    <col min="2" max="2" width="1.28515625" style="21"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236" customWidth="1"/>
    <col min="70" max="75" width="9.140625" style="236" customWidth="1"/>
  </cols>
  <sheetData>
    <row r="1" ht="23.25" customHeight="1">
      <c r="B1" s="6" t="s">
        <v>133</v>
      </c>
      <c r="D1" s="6"/>
      <c r="E1" s="6"/>
      <c r="AS1" s="236"/>
    </row>
    <row r="2" ht="15" customHeight="1">
      <c r="B2" s="0"/>
      <c r="C2" s="4" t="s">
        <v>208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0"/>
    </row>
    <row r="3" ht="15" customHeight="1">
      <c r="B3" s="0"/>
      <c r="C3" s="4" t="s">
        <v>209</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0"/>
    </row>
    <row r="4" ht="15" customHeight="1">
      <c r="B4" s="0"/>
      <c r="C4" s="4" t="s">
        <v>240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0"/>
    </row>
    <row r="5" ht="12.75" customHeight="1">
      <c r="C5" s="67"/>
      <c r="D5" s="67"/>
      <c r="E5" s="67"/>
    </row>
    <row r="6" ht="18" customHeight="1">
      <c r="B6" s="68"/>
      <c r="C6" s="68" t="s">
        <v>7</v>
      </c>
      <c r="D6" s="69"/>
      <c r="E6" s="69"/>
      <c r="F6" s="69"/>
      <c r="H6" s="988" t="s">
        <v>242</v>
      </c>
      <c r="I6" s="988"/>
      <c r="J6" s="988"/>
      <c r="K6" s="988"/>
      <c r="L6" s="988"/>
      <c r="M6" s="988"/>
      <c r="N6" s="988"/>
      <c r="O6" s="988"/>
      <c r="P6" s="988"/>
      <c r="Q6" s="988"/>
      <c r="R6" s="988"/>
      <c r="S6" s="988"/>
      <c r="T6" s="988"/>
      <c r="U6" s="988"/>
      <c r="Z6" s="988" t="s">
        <v>243</v>
      </c>
      <c r="AA6" s="988"/>
      <c r="AB6" s="988"/>
      <c r="AC6" s="988"/>
      <c r="AD6" s="988"/>
      <c r="AE6" s="988"/>
      <c r="AF6" s="988"/>
      <c r="AG6" s="988"/>
      <c r="AH6" s="988"/>
      <c r="AI6" s="988"/>
      <c r="AJ6" s="988"/>
      <c r="AK6" s="988"/>
      <c r="AL6" s="988"/>
      <c r="AM6" s="988"/>
    </row>
    <row r="7" ht="15" customHeight="1">
      <c r="D7" s="93" t="s">
        <v>245</v>
      </c>
      <c r="E7" s="71"/>
      <c r="F7" s="71"/>
      <c r="H7" s="899" t="s">
        <v>0</v>
      </c>
      <c r="I7" s="899"/>
      <c r="J7" s="899" t="s">
        <v>1</v>
      </c>
      <c r="K7" s="899"/>
      <c r="L7" s="899" t="s">
        <v>2</v>
      </c>
      <c r="M7" s="899"/>
      <c r="N7" s="899" t="s">
        <v>3</v>
      </c>
      <c r="O7" s="899"/>
      <c r="P7" s="899" t="s">
        <v>4</v>
      </c>
      <c r="Q7" s="899"/>
      <c r="R7" s="899" t="s">
        <v>5</v>
      </c>
      <c r="S7" s="899"/>
      <c r="T7" s="899" t="s">
        <v>6</v>
      </c>
      <c r="U7" s="899"/>
      <c r="Z7" s="899" t="s">
        <v>0</v>
      </c>
      <c r="AA7" s="899"/>
      <c r="AB7" s="899" t="s">
        <v>1</v>
      </c>
      <c r="AC7" s="899"/>
      <c r="AD7" s="899" t="s">
        <v>2</v>
      </c>
      <c r="AE7" s="899"/>
      <c r="AF7" s="899" t="s">
        <v>3</v>
      </c>
      <c r="AG7" s="899"/>
      <c r="AH7" s="899" t="s">
        <v>4</v>
      </c>
      <c r="AI7" s="899"/>
      <c r="AJ7" s="899" t="s">
        <v>5</v>
      </c>
      <c r="AK7" s="899"/>
      <c r="AL7" s="899" t="s">
        <v>6</v>
      </c>
      <c r="AM7" s="899"/>
    </row>
    <row r="8" ht="15" customHeight="1">
      <c r="D8" s="175" t="s">
        <v>247</v>
      </c>
      <c r="E8" s="71"/>
      <c r="F8" s="71"/>
      <c r="G8" s="71"/>
      <c r="H8" s="902"/>
      <c r="I8" s="902"/>
      <c r="J8" s="901"/>
      <c r="K8" s="901"/>
      <c r="L8" s="901"/>
      <c r="M8" s="901"/>
      <c r="N8" s="901">
        <v>1</v>
      </c>
      <c r="O8" s="901"/>
      <c r="P8" s="901">
        <v>2</v>
      </c>
      <c r="Q8" s="901"/>
      <c r="R8" s="901">
        <v>3</v>
      </c>
      <c r="S8" s="901"/>
      <c r="T8" s="901">
        <v>4</v>
      </c>
      <c r="U8" s="904"/>
      <c r="Z8" s="902"/>
      <c r="AA8" s="902"/>
      <c r="AB8" s="901"/>
      <c r="AC8" s="901"/>
      <c r="AD8" s="901">
        <v>1</v>
      </c>
      <c r="AE8" s="901"/>
      <c r="AF8" s="901">
        <v>2</v>
      </c>
      <c r="AG8" s="901"/>
      <c r="AH8" s="901">
        <v>3</v>
      </c>
      <c r="AI8" s="901"/>
      <c r="AJ8" s="901">
        <v>4</v>
      </c>
      <c r="AK8" s="901"/>
      <c r="AL8" s="901">
        <v>5</v>
      </c>
      <c r="AM8" s="904"/>
    </row>
    <row r="9" ht="15" customHeight="1">
      <c r="D9" s="175" t="s">
        <v>249</v>
      </c>
      <c r="H9" s="897">
        <v>5</v>
      </c>
      <c r="I9" s="897"/>
      <c r="J9" s="896">
        <v>6</v>
      </c>
      <c r="K9" s="896"/>
      <c r="L9" s="896">
        <v>7</v>
      </c>
      <c r="M9" s="896"/>
      <c r="N9" s="896">
        <v>8</v>
      </c>
      <c r="O9" s="896"/>
      <c r="P9" s="896">
        <v>9</v>
      </c>
      <c r="Q9" s="896"/>
      <c r="R9" s="896">
        <v>10</v>
      </c>
      <c r="S9" s="896"/>
      <c r="T9" s="896">
        <v>11</v>
      </c>
      <c r="U9" s="900"/>
      <c r="Z9" s="897">
        <v>6</v>
      </c>
      <c r="AA9" s="897"/>
      <c r="AB9" s="896">
        <v>7</v>
      </c>
      <c r="AC9" s="896"/>
      <c r="AD9" s="896">
        <v>8</v>
      </c>
      <c r="AE9" s="896"/>
      <c r="AF9" s="896">
        <v>9</v>
      </c>
      <c r="AG9" s="896"/>
      <c r="AH9" s="896">
        <v>10</v>
      </c>
      <c r="AI9" s="896"/>
      <c r="AJ9" s="896">
        <v>11</v>
      </c>
      <c r="AK9" s="896"/>
      <c r="AL9" s="896">
        <v>12</v>
      </c>
      <c r="AM9" s="900"/>
    </row>
    <row r="10" ht="15" customHeight="1">
      <c r="D10" t="s">
        <v>251</v>
      </c>
      <c r="H10" s="905">
        <v>12</v>
      </c>
      <c r="I10" s="905"/>
      <c r="J10" s="892">
        <v>13</v>
      </c>
      <c r="K10" s="892"/>
      <c r="L10" s="892">
        <v>14</v>
      </c>
      <c r="M10" s="892"/>
      <c r="N10" s="892">
        <v>15</v>
      </c>
      <c r="O10" s="892"/>
      <c r="P10" s="892">
        <v>16</v>
      </c>
      <c r="Q10" s="892"/>
      <c r="R10" s="892">
        <v>17</v>
      </c>
      <c r="S10" s="892"/>
      <c r="T10" s="892">
        <v>18</v>
      </c>
      <c r="U10" s="898"/>
      <c r="Z10" s="905">
        <v>13</v>
      </c>
      <c r="AA10" s="905"/>
      <c r="AB10" s="892">
        <v>14</v>
      </c>
      <c r="AC10" s="892"/>
      <c r="AD10" s="892">
        <v>15</v>
      </c>
      <c r="AE10" s="892"/>
      <c r="AF10" s="892">
        <v>16</v>
      </c>
      <c r="AG10" s="892"/>
      <c r="AH10" s="892">
        <v>17</v>
      </c>
      <c r="AI10" s="892"/>
      <c r="AJ10" s="892">
        <v>18</v>
      </c>
      <c r="AK10" s="892"/>
      <c r="AL10" s="892">
        <v>19</v>
      </c>
      <c r="AM10" s="898"/>
    </row>
    <row r="11" ht="15" customHeight="1">
      <c r="H11" s="897">
        <v>19</v>
      </c>
      <c r="I11" s="897"/>
      <c r="J11" s="896">
        <v>20</v>
      </c>
      <c r="K11" s="896"/>
      <c r="L11" s="896">
        <v>21</v>
      </c>
      <c r="M11" s="896"/>
      <c r="N11" s="896">
        <v>22</v>
      </c>
      <c r="O11" s="896"/>
      <c r="P11" s="896">
        <v>23</v>
      </c>
      <c r="Q11" s="896"/>
      <c r="R11" s="896">
        <v>24</v>
      </c>
      <c r="S11" s="896"/>
      <c r="T11" s="896">
        <v>25</v>
      </c>
      <c r="U11" s="900"/>
      <c r="Z11" s="897">
        <v>20</v>
      </c>
      <c r="AA11" s="897"/>
      <c r="AB11" s="896">
        <v>21</v>
      </c>
      <c r="AC11" s="896"/>
      <c r="AD11" s="896">
        <v>22</v>
      </c>
      <c r="AE11" s="896"/>
      <c r="AF11" s="896">
        <v>23</v>
      </c>
      <c r="AG11" s="896"/>
      <c r="AH11" s="896">
        <v>24</v>
      </c>
      <c r="AI11" s="896"/>
      <c r="AJ11" s="896">
        <v>25</v>
      </c>
      <c r="AK11" s="896"/>
      <c r="AL11" s="896">
        <v>26</v>
      </c>
      <c r="AM11" s="900"/>
      <c r="AN11" t="s">
        <v>27</v>
      </c>
    </row>
    <row r="12" ht="15" customHeight="1">
      <c r="A12" s="68"/>
      <c r="H12" s="905">
        <v>26</v>
      </c>
      <c r="I12" s="905"/>
      <c r="J12" s="892">
        <v>27</v>
      </c>
      <c r="K12" s="892"/>
      <c r="L12" s="892">
        <v>28</v>
      </c>
      <c r="M12" s="892"/>
      <c r="N12" s="892">
        <v>29</v>
      </c>
      <c r="O12" s="892"/>
      <c r="P12" s="892">
        <v>30</v>
      </c>
      <c r="Q12" s="892"/>
      <c r="R12" s="892">
        <v>31</v>
      </c>
      <c r="S12" s="892"/>
      <c r="T12" s="892"/>
      <c r="U12" s="898"/>
      <c r="Z12" s="905">
        <v>27</v>
      </c>
      <c r="AA12" s="905"/>
      <c r="AB12" s="892">
        <v>28</v>
      </c>
      <c r="AC12" s="892"/>
      <c r="AD12" s="892">
        <v>29</v>
      </c>
      <c r="AE12" s="892"/>
      <c r="AF12" s="892">
        <v>30</v>
      </c>
      <c r="AG12" s="892"/>
      <c r="AH12" s="892">
        <v>31</v>
      </c>
      <c r="AI12" s="892"/>
      <c r="AJ12" s="892"/>
      <c r="AK12" s="892"/>
      <c r="AL12" s="892"/>
      <c r="AM12" s="898"/>
    </row>
    <row r="13" ht="15" customHeight="1">
      <c r="C13" s="72"/>
      <c r="D13" s="73"/>
      <c r="E13" s="73"/>
      <c r="F13" s="73"/>
      <c r="G13" s="73"/>
      <c r="H13" s="895" t="s">
        <v>27</v>
      </c>
      <c r="I13" s="895"/>
      <c r="J13" s="893" t="s">
        <v>27</v>
      </c>
      <c r="K13" s="893"/>
      <c r="L13" s="893" t="s">
        <v>27</v>
      </c>
      <c r="M13" s="893"/>
      <c r="N13" s="893" t="s">
        <v>27</v>
      </c>
      <c r="O13" s="893"/>
      <c r="P13" s="893" t="s">
        <v>27</v>
      </c>
      <c r="Q13" s="893"/>
      <c r="R13" s="893" t="s">
        <v>27</v>
      </c>
      <c r="S13" s="893"/>
      <c r="T13" s="893" t="s">
        <v>27</v>
      </c>
      <c r="U13" s="894"/>
      <c r="Z13" s="895" t="s">
        <v>27</v>
      </c>
      <c r="AA13" s="895"/>
      <c r="AB13" s="893" t="s">
        <v>27</v>
      </c>
      <c r="AC13" s="893"/>
      <c r="AD13" s="893" t="s">
        <v>27</v>
      </c>
      <c r="AE13" s="893"/>
      <c r="AF13" s="893" t="s">
        <v>27</v>
      </c>
      <c r="AG13" s="893"/>
      <c r="AH13" s="893" t="s">
        <v>27</v>
      </c>
      <c r="AI13" s="893"/>
      <c r="AJ13" s="893" t="s">
        <v>27</v>
      </c>
      <c r="AK13" s="893"/>
      <c r="AL13" s="893" t="s">
        <v>27</v>
      </c>
      <c r="AM13" s="894"/>
    </row>
    <row r="14" ht="15" customHeight="1">
      <c r="A14" s="68"/>
      <c r="C14" s="68" t="s">
        <v>8</v>
      </c>
      <c r="F14" s="64"/>
    </row>
    <row r="15" ht="15" customHeight="1">
      <c r="D15" s="70" t="s">
        <v>253</v>
      </c>
      <c r="F15" s="64"/>
      <c r="P15" s="234"/>
      <c r="Q15" s="234"/>
      <c r="R15" s="234"/>
      <c r="S15" s="234"/>
      <c r="T15" s="234"/>
      <c r="U15" s="234"/>
      <c r="V15" s="234"/>
      <c r="W15" s="0"/>
      <c r="X15" s="234"/>
      <c r="Y15" s="234"/>
      <c r="Z15" s="234"/>
      <c r="AA15" s="234"/>
      <c r="AB15" s="234"/>
      <c r="AC15" s="234"/>
      <c r="AD15" s="234"/>
      <c r="AE15" s="0"/>
      <c r="AF15" s="234"/>
      <c r="AG15" s="234"/>
      <c r="AH15" s="234"/>
      <c r="AI15" s="234"/>
      <c r="AJ15" s="234"/>
      <c r="AK15" s="234"/>
      <c r="AL15" s="234"/>
      <c r="AM15" s="0"/>
      <c r="AN15" s="0"/>
    </row>
    <row r="16" ht="15" customHeight="1">
      <c r="C16" s="70"/>
      <c r="D16" s="73" t="s">
        <v>245</v>
      </c>
      <c r="F16" s="64"/>
      <c r="P16" s="21"/>
      <c r="Q16" s="21"/>
      <c r="R16" s="21"/>
      <c r="S16" s="21"/>
      <c r="T16" s="21"/>
      <c r="U16" s="21"/>
      <c r="V16" s="21"/>
      <c r="W16" s="0"/>
      <c r="X16" s="21"/>
      <c r="Y16" s="21"/>
      <c r="Z16" s="21"/>
      <c r="AA16" s="21"/>
      <c r="AB16" s="21"/>
      <c r="AC16" s="21"/>
      <c r="AD16" s="21"/>
      <c r="AE16" s="0"/>
      <c r="AF16" s="21"/>
      <c r="AG16" s="21"/>
      <c r="AH16" s="21"/>
      <c r="AI16" s="21"/>
      <c r="AJ16" s="21"/>
      <c r="AK16" s="21"/>
      <c r="AL16" s="21"/>
      <c r="AM16" s="0"/>
      <c r="AN16" s="0"/>
    </row>
    <row r="17" ht="15" customHeight="1">
      <c r="C17" s="70"/>
      <c r="D17" s="73" t="s">
        <v>247</v>
      </c>
      <c r="F17" s="64"/>
      <c r="P17" s="21"/>
      <c r="Q17" s="21"/>
      <c r="R17" s="21"/>
      <c r="S17" s="21"/>
      <c r="T17" s="21"/>
      <c r="U17" s="21"/>
      <c r="V17" s="21"/>
      <c r="W17" s="0"/>
      <c r="X17" s="21"/>
      <c r="Y17" s="21"/>
      <c r="Z17" s="21"/>
      <c r="AA17" s="21"/>
      <c r="AB17" s="21"/>
      <c r="AC17" s="21"/>
      <c r="AD17" s="21"/>
      <c r="AE17" s="0"/>
      <c r="AF17" s="21"/>
      <c r="AG17" s="21"/>
      <c r="AH17" s="21"/>
      <c r="AI17" s="21"/>
      <c r="AJ17" s="21"/>
      <c r="AK17" s="21"/>
      <c r="AL17" s="21"/>
      <c r="AM17" s="0"/>
      <c r="AN17" s="0"/>
    </row>
    <row r="18" ht="15" customHeight="1">
      <c r="C18" s="70"/>
      <c r="D18" s="71" t="s">
        <v>249</v>
      </c>
      <c r="F18" s="64"/>
      <c r="P18" s="21"/>
      <c r="Q18" s="21"/>
      <c r="R18" s="21"/>
      <c r="S18" s="21"/>
      <c r="T18" s="21"/>
      <c r="U18" s="21"/>
      <c r="V18" s="21"/>
      <c r="W18" s="0"/>
      <c r="X18" s="21"/>
      <c r="Y18" s="21"/>
      <c r="Z18" s="21"/>
      <c r="AA18" s="21"/>
      <c r="AB18" s="21"/>
      <c r="AC18" s="21"/>
      <c r="AD18" s="21"/>
      <c r="AE18" s="0"/>
      <c r="AF18" s="21"/>
      <c r="AG18" s="21"/>
      <c r="AH18" s="21"/>
      <c r="AI18" s="21"/>
      <c r="AJ18" s="21"/>
      <c r="AK18" s="21"/>
      <c r="AL18" s="21"/>
      <c r="AM18" s="0"/>
      <c r="AN18" s="0"/>
    </row>
    <row r="19" ht="15" customHeight="1">
      <c r="C19" s="74"/>
      <c r="D19" s="71" t="s">
        <v>251</v>
      </c>
      <c r="F19" s="64"/>
      <c r="P19" s="21"/>
      <c r="Q19" s="21"/>
      <c r="R19" s="21"/>
      <c r="S19" s="21"/>
      <c r="T19" s="21"/>
      <c r="U19" s="21"/>
      <c r="V19" s="21"/>
      <c r="W19" s="0"/>
      <c r="X19" s="21"/>
      <c r="Y19" s="21"/>
      <c r="Z19" s="21"/>
      <c r="AA19" s="21"/>
      <c r="AB19" s="21"/>
      <c r="AC19" s="21"/>
      <c r="AD19" s="21"/>
      <c r="AE19" s="0"/>
      <c r="AF19" s="21"/>
      <c r="AG19" s="21"/>
      <c r="AH19" s="21"/>
      <c r="AI19" s="21"/>
      <c r="AJ19" s="21"/>
      <c r="AK19" s="21"/>
      <c r="AL19" s="21"/>
      <c r="AM19" s="0"/>
      <c r="AN19" s="0"/>
    </row>
    <row r="20" ht="15" customHeight="1">
      <c r="C20" s="74"/>
      <c r="D20" s="71"/>
      <c r="F20" s="64"/>
      <c r="P20" s="21"/>
      <c r="Q20" s="21"/>
      <c r="R20" s="21"/>
      <c r="S20" s="21"/>
      <c r="T20" s="21"/>
      <c r="U20" s="21"/>
      <c r="V20" s="21"/>
      <c r="W20" s="0"/>
      <c r="X20" s="21"/>
      <c r="Y20" s="21"/>
      <c r="Z20" s="21"/>
      <c r="AA20" s="21"/>
      <c r="AB20" s="21"/>
      <c r="AC20" s="21"/>
      <c r="AD20" s="21"/>
      <c r="AE20" s="0"/>
      <c r="AF20" s="21"/>
      <c r="AG20" s="21"/>
      <c r="AH20" s="21"/>
      <c r="AI20" s="21"/>
      <c r="AJ20" s="21"/>
      <c r="AK20" s="21"/>
      <c r="AL20" s="21"/>
      <c r="AM20" s="0"/>
      <c r="AN20" s="0"/>
    </row>
    <row r="21" ht="30" customHeight="1">
      <c r="R21" s="993">
        <v>2020</v>
      </c>
      <c r="S21" s="993"/>
      <c r="T21" s="993"/>
      <c r="U21" s="993"/>
      <c r="V21" s="993"/>
      <c r="W21" s="993"/>
      <c r="X21" s="993"/>
      <c r="Y21" s="993"/>
      <c r="Z21" s="993"/>
      <c r="AA21" s="993"/>
      <c r="AB21" s="993"/>
      <c r="AC21" s="993"/>
      <c r="AD21" s="995">
        <v>2021</v>
      </c>
      <c r="AE21" s="995"/>
      <c r="AF21" s="995"/>
      <c r="AG21" s="995"/>
      <c r="AH21" s="995"/>
      <c r="AI21" s="995"/>
      <c r="AJ21" s="995"/>
      <c r="AK21" s="995"/>
      <c r="AL21" s="995"/>
      <c r="AM21" s="995"/>
      <c r="AN21" s="995"/>
      <c r="AO21" s="995"/>
    </row>
    <row r="22" s="5" customFormat="1" ht="30" customHeight="1">
      <c r="B22" s="76"/>
      <c r="C22" s="77" t="s">
        <v>71</v>
      </c>
      <c r="D22" s="77" t="s">
        <v>21</v>
      </c>
      <c r="E22" s="177" t="s">
        <v>241</v>
      </c>
      <c r="F22" s="10" t="s">
        <v>60</v>
      </c>
      <c r="G22" s="10" t="s">
        <v>61</v>
      </c>
      <c r="H22" s="891" t="s">
        <v>34</v>
      </c>
      <c r="I22" s="891"/>
      <c r="J22" s="891"/>
      <c r="K22" s="891"/>
      <c r="L22" s="891" t="s">
        <v>62</v>
      </c>
      <c r="M22" s="891"/>
      <c r="N22" s="891"/>
      <c r="O22" s="891"/>
      <c r="R22" s="617" t="s">
        <v>230</v>
      </c>
      <c r="S22" s="618" t="s">
        <v>232</v>
      </c>
      <c r="T22" s="618" t="s">
        <v>233</v>
      </c>
      <c r="U22" s="618" t="s">
        <v>234</v>
      </c>
      <c r="V22" s="618" t="s">
        <v>235</v>
      </c>
      <c r="W22" s="618" t="s">
        <v>237</v>
      </c>
      <c r="X22" s="618" t="s">
        <v>218</v>
      </c>
      <c r="Y22" s="618" t="s">
        <v>222</v>
      </c>
      <c r="Z22" s="618" t="s">
        <v>224</v>
      </c>
      <c r="AA22" s="618" t="s">
        <v>225</v>
      </c>
      <c r="AB22" s="618" t="s">
        <v>226</v>
      </c>
      <c r="AC22" s="1015" t="s">
        <v>227</v>
      </c>
      <c r="AD22" s="618" t="s">
        <v>230</v>
      </c>
      <c r="AE22" s="618" t="s">
        <v>232</v>
      </c>
      <c r="AF22" s="618" t="s">
        <v>233</v>
      </c>
      <c r="AG22" s="618" t="s">
        <v>234</v>
      </c>
      <c r="AH22" s="618" t="s">
        <v>235</v>
      </c>
      <c r="AI22" s="618" t="s">
        <v>237</v>
      </c>
      <c r="AJ22" s="618" t="s">
        <v>218</v>
      </c>
      <c r="AK22" s="618" t="s">
        <v>222</v>
      </c>
      <c r="AL22" s="618" t="s">
        <v>224</v>
      </c>
      <c r="AM22" s="618" t="s">
        <v>225</v>
      </c>
      <c r="AN22" s="618" t="s">
        <v>226</v>
      </c>
      <c r="AO22" s="1015" t="s">
        <v>227</v>
      </c>
      <c r="AP22" s="78"/>
      <c r="AQ22" s="78"/>
      <c r="AR22" s="78"/>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row>
    <row r="23" s="0" customFormat="1" ht="18" customHeight="1">
      <c r="B23" s="21"/>
      <c r="C23" s="1016">
        <v>1605</v>
      </c>
      <c r="D23" s="1016" t="s">
        <v>213</v>
      </c>
      <c r="E23" s="1016" t="s">
        <v>258</v>
      </c>
      <c r="F23" s="1017" t="s">
        <v>259</v>
      </c>
      <c r="G23" s="1016" t="s">
        <v>260</v>
      </c>
      <c r="H23" s="1018" t="s">
        <v>261</v>
      </c>
      <c r="I23" s="1018"/>
      <c r="J23" s="1018"/>
      <c r="K23" s="1018"/>
      <c r="L23" s="1018" t="s">
        <v>262</v>
      </c>
      <c r="M23" s="1018"/>
      <c r="N23" s="1018"/>
      <c r="O23" s="1018"/>
      <c r="P23" s="80"/>
      <c r="Q23" s="4"/>
      <c r="R23" s="1019" t="s">
        <v>263</v>
      </c>
      <c r="S23" s="1020" t="s">
        <v>263</v>
      </c>
      <c r="T23" s="1020" t="s">
        <v>263</v>
      </c>
      <c r="U23" s="1020" t="s">
        <v>263</v>
      </c>
      <c r="V23" s="1020" t="s">
        <v>263</v>
      </c>
      <c r="W23" s="1020" t="s">
        <v>263</v>
      </c>
      <c r="X23" s="1020" t="s">
        <v>263</v>
      </c>
      <c r="Y23" s="1020" t="s">
        <v>263</v>
      </c>
      <c r="Z23" s="1020" t="s">
        <v>263</v>
      </c>
      <c r="AA23" s="1020" t="s">
        <v>263</v>
      </c>
      <c r="AB23" s="1020" t="s">
        <v>263</v>
      </c>
      <c r="AC23" s="1020" t="s">
        <v>263</v>
      </c>
      <c r="AD23" s="1020" t="s">
        <v>263</v>
      </c>
      <c r="AE23" s="1020" t="s">
        <v>263</v>
      </c>
      <c r="AF23" s="1020" t="s">
        <v>263</v>
      </c>
      <c r="AG23" s="1020" t="s">
        <v>263</v>
      </c>
      <c r="AH23" s="1020" t="s">
        <v>263</v>
      </c>
      <c r="AI23" s="1020" t="s">
        <v>263</v>
      </c>
      <c r="AJ23" s="1020" t="s">
        <v>263</v>
      </c>
      <c r="AK23" s="1020" t="s">
        <v>263</v>
      </c>
      <c r="AL23" s="1020" t="s">
        <v>263</v>
      </c>
      <c r="AM23" s="1020" t="s">
        <v>263</v>
      </c>
      <c r="AN23" s="1020" t="s">
        <v>263</v>
      </c>
      <c r="AO23" s="1021" t="s">
        <v>263</v>
      </c>
      <c r="AP23" s="79"/>
      <c r="AQ23" s="79"/>
      <c r="AR23" s="79"/>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row>
    <row r="24" s="0" customFormat="1" ht="18" customHeight="1">
      <c r="B24" s="21"/>
      <c r="C24" s="1022">
        <v>1604</v>
      </c>
      <c r="D24" s="1022" t="s">
        <v>264</v>
      </c>
      <c r="E24" s="1022" t="s">
        <v>265</v>
      </c>
      <c r="F24" s="1023" t="s">
        <v>266</v>
      </c>
      <c r="G24" s="1022" t="s">
        <v>267</v>
      </c>
      <c r="H24" s="1024" t="s">
        <v>268</v>
      </c>
      <c r="I24" s="1024"/>
      <c r="J24" s="1024"/>
      <c r="K24" s="1024"/>
      <c r="L24" s="1024" t="s">
        <v>269</v>
      </c>
      <c r="M24" s="1024"/>
      <c r="N24" s="1024"/>
      <c r="O24" s="1024"/>
      <c r="P24" s="80"/>
      <c r="Q24" s="4"/>
      <c r="R24" s="1025" t="s">
        <v>267</v>
      </c>
      <c r="S24" s="1026" t="s">
        <v>267</v>
      </c>
      <c r="T24" s="1026" t="s">
        <v>267</v>
      </c>
      <c r="U24" s="1026" t="s">
        <v>267</v>
      </c>
      <c r="V24" s="1026" t="s">
        <v>267</v>
      </c>
      <c r="W24" s="1026" t="s">
        <v>267</v>
      </c>
      <c r="X24" s="1026" t="s">
        <v>267</v>
      </c>
      <c r="Y24" s="1026" t="s">
        <v>267</v>
      </c>
      <c r="Z24" s="1026" t="s">
        <v>267</v>
      </c>
      <c r="AA24" s="1026" t="s">
        <v>267</v>
      </c>
      <c r="AB24" s="1026" t="s">
        <v>267</v>
      </c>
      <c r="AC24" s="1026" t="s">
        <v>267</v>
      </c>
      <c r="AD24" s="1026" t="s">
        <v>267</v>
      </c>
      <c r="AE24" s="1026" t="s">
        <v>267</v>
      </c>
      <c r="AF24" s="1026" t="s">
        <v>267</v>
      </c>
      <c r="AG24" s="1026" t="s">
        <v>267</v>
      </c>
      <c r="AH24" s="1026" t="s">
        <v>267</v>
      </c>
      <c r="AI24" s="1026" t="s">
        <v>267</v>
      </c>
      <c r="AJ24" s="1026" t="s">
        <v>267</v>
      </c>
      <c r="AK24" s="1026" t="s">
        <v>267</v>
      </c>
      <c r="AL24" s="1026" t="s">
        <v>267</v>
      </c>
      <c r="AM24" s="1026" t="s">
        <v>267</v>
      </c>
      <c r="AN24" s="1026" t="s">
        <v>267</v>
      </c>
      <c r="AO24" s="1027" t="s">
        <v>267</v>
      </c>
      <c r="AP24" s="79"/>
      <c r="AQ24" s="79"/>
      <c r="AR24" s="79"/>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row>
    <row r="25" s="0" customFormat="1" ht="18" customHeight="1">
      <c r="B25" s="21"/>
      <c r="C25" s="1016">
        <v>1762</v>
      </c>
      <c r="D25" s="1016" t="s">
        <v>270</v>
      </c>
      <c r="E25" s="1016" t="s">
        <v>258</v>
      </c>
      <c r="F25" s="1017" t="s">
        <v>259</v>
      </c>
      <c r="G25" s="1016" t="s">
        <v>271</v>
      </c>
      <c r="H25" s="1018" t="s">
        <v>272</v>
      </c>
      <c r="I25" s="1018"/>
      <c r="J25" s="1018"/>
      <c r="K25" s="1018"/>
      <c r="L25" s="1018" t="s">
        <v>273</v>
      </c>
      <c r="M25" s="1018"/>
      <c r="N25" s="1018"/>
      <c r="O25" s="1018"/>
      <c r="P25" s="80"/>
      <c r="Q25" s="4"/>
      <c r="R25" s="1019" t="s">
        <v>263</v>
      </c>
      <c r="S25" s="1020" t="s">
        <v>263</v>
      </c>
      <c r="T25" s="1020" t="s">
        <v>263</v>
      </c>
      <c r="U25" s="1020" t="s">
        <v>263</v>
      </c>
      <c r="V25" s="1020" t="s">
        <v>263</v>
      </c>
      <c r="W25" s="1020" t="s">
        <v>263</v>
      </c>
      <c r="X25" s="1020" t="s">
        <v>263</v>
      </c>
      <c r="Y25" s="1020" t="s">
        <v>263</v>
      </c>
      <c r="Z25" s="1020" t="s">
        <v>263</v>
      </c>
      <c r="AA25" s="1020" t="s">
        <v>263</v>
      </c>
      <c r="AB25" s="1020" t="s">
        <v>263</v>
      </c>
      <c r="AC25" s="1020" t="s">
        <v>263</v>
      </c>
      <c r="AD25" s="1020" t="s">
        <v>263</v>
      </c>
      <c r="AE25" s="1020" t="s">
        <v>263</v>
      </c>
      <c r="AF25" s="1020" t="s">
        <v>263</v>
      </c>
      <c r="AG25" s="1020" t="s">
        <v>263</v>
      </c>
      <c r="AH25" s="1020" t="s">
        <v>263</v>
      </c>
      <c r="AI25" s="1020" t="s">
        <v>263</v>
      </c>
      <c r="AJ25" s="1020" t="s">
        <v>263</v>
      </c>
      <c r="AK25" s="1020" t="s">
        <v>263</v>
      </c>
      <c r="AL25" s="1020" t="s">
        <v>263</v>
      </c>
      <c r="AM25" s="1020" t="s">
        <v>263</v>
      </c>
      <c r="AN25" s="1020" t="s">
        <v>263</v>
      </c>
      <c r="AO25" s="1021" t="s">
        <v>263</v>
      </c>
      <c r="AP25" s="79"/>
      <c r="AQ25" s="79"/>
      <c r="AR25" s="79"/>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row>
    <row r="26" s="0" customFormat="1" ht="18" customHeight="1">
      <c r="B26" s="21"/>
      <c r="C26" s="1022">
        <v>6841</v>
      </c>
      <c r="D26" s="1022" t="s">
        <v>274</v>
      </c>
      <c r="E26" s="1022" t="s">
        <v>265</v>
      </c>
      <c r="F26" s="1023" t="s">
        <v>266</v>
      </c>
      <c r="G26" s="1022" t="s">
        <v>275</v>
      </c>
      <c r="H26" s="1024" t="s">
        <v>276</v>
      </c>
      <c r="I26" s="1024"/>
      <c r="J26" s="1024"/>
      <c r="K26" s="1024"/>
      <c r="L26" s="1024" t="s">
        <v>277</v>
      </c>
      <c r="M26" s="1024"/>
      <c r="N26" s="1024"/>
      <c r="O26" s="1024"/>
      <c r="P26" s="80"/>
      <c r="Q26" s="4"/>
      <c r="R26" s="1025" t="s">
        <v>263</v>
      </c>
      <c r="S26" s="1026" t="s">
        <v>263</v>
      </c>
      <c r="T26" s="1026" t="s">
        <v>263</v>
      </c>
      <c r="U26" s="1026" t="s">
        <v>263</v>
      </c>
      <c r="V26" s="1026" t="s">
        <v>263</v>
      </c>
      <c r="W26" s="1026" t="s">
        <v>263</v>
      </c>
      <c r="X26" s="1026" t="s">
        <v>263</v>
      </c>
      <c r="Y26" s="1026" t="s">
        <v>263</v>
      </c>
      <c r="Z26" s="1026" t="s">
        <v>263</v>
      </c>
      <c r="AA26" s="1026" t="s">
        <v>263</v>
      </c>
      <c r="AB26" s="1026" t="s">
        <v>263</v>
      </c>
      <c r="AC26" s="1026" t="s">
        <v>263</v>
      </c>
      <c r="AD26" s="1026" t="s">
        <v>263</v>
      </c>
      <c r="AE26" s="1026" t="s">
        <v>263</v>
      </c>
      <c r="AF26" s="1026" t="s">
        <v>263</v>
      </c>
      <c r="AG26" s="1026" t="s">
        <v>263</v>
      </c>
      <c r="AH26" s="1026" t="s">
        <v>263</v>
      </c>
      <c r="AI26" s="1026" t="s">
        <v>263</v>
      </c>
      <c r="AJ26" s="1026" t="s">
        <v>263</v>
      </c>
      <c r="AK26" s="1026" t="s">
        <v>263</v>
      </c>
      <c r="AL26" s="1026" t="s">
        <v>263</v>
      </c>
      <c r="AM26" s="1026" t="s">
        <v>263</v>
      </c>
      <c r="AN26" s="1026" t="s">
        <v>263</v>
      </c>
      <c r="AO26" s="1027" t="s">
        <v>263</v>
      </c>
      <c r="AP26" s="79"/>
      <c r="AQ26" s="79"/>
      <c r="AR26" s="79"/>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row>
    <row r="27" s="0" customFormat="1" ht="18" customHeight="1">
      <c r="B27" s="21"/>
      <c r="C27" s="1016">
        <v>24104</v>
      </c>
      <c r="D27" s="1016" t="s">
        <v>278</v>
      </c>
      <c r="E27" s="1016" t="s">
        <v>265</v>
      </c>
      <c r="F27" s="1017" t="s">
        <v>266</v>
      </c>
      <c r="G27" s="1016" t="s">
        <v>279</v>
      </c>
      <c r="H27" s="1018" t="s">
        <v>280</v>
      </c>
      <c r="I27" s="1018"/>
      <c r="J27" s="1018"/>
      <c r="K27" s="1018"/>
      <c r="L27" s="1018" t="s">
        <v>281</v>
      </c>
      <c r="M27" s="1018"/>
      <c r="N27" s="1018"/>
      <c r="O27" s="1018"/>
      <c r="P27" s="80"/>
      <c r="Q27" s="4"/>
      <c r="R27" s="1019" t="s">
        <v>263</v>
      </c>
      <c r="S27" s="1020" t="s">
        <v>263</v>
      </c>
      <c r="T27" s="1020" t="s">
        <v>263</v>
      </c>
      <c r="U27" s="1020" t="s">
        <v>263</v>
      </c>
      <c r="V27" s="1020" t="s">
        <v>263</v>
      </c>
      <c r="W27" s="1020" t="s">
        <v>263</v>
      </c>
      <c r="X27" s="1020" t="s">
        <v>263</v>
      </c>
      <c r="Y27" s="1020" t="s">
        <v>263</v>
      </c>
      <c r="Z27" s="1020" t="s">
        <v>263</v>
      </c>
      <c r="AA27" s="1020" t="s">
        <v>263</v>
      </c>
      <c r="AB27" s="1020" t="s">
        <v>263</v>
      </c>
      <c r="AC27" s="1020" t="s">
        <v>263</v>
      </c>
      <c r="AD27" s="1020" t="s">
        <v>263</v>
      </c>
      <c r="AE27" s="1020" t="s">
        <v>263</v>
      </c>
      <c r="AF27" s="1020" t="s">
        <v>263</v>
      </c>
      <c r="AG27" s="1020" t="s">
        <v>263</v>
      </c>
      <c r="AH27" s="1020" t="s">
        <v>263</v>
      </c>
      <c r="AI27" s="1020" t="s">
        <v>263</v>
      </c>
      <c r="AJ27" s="1020" t="s">
        <v>263</v>
      </c>
      <c r="AK27" s="1020" t="s">
        <v>263</v>
      </c>
      <c r="AL27" s="1020" t="s">
        <v>263</v>
      </c>
      <c r="AM27" s="1020" t="s">
        <v>263</v>
      </c>
      <c r="AN27" s="1020" t="s">
        <v>263</v>
      </c>
      <c r="AO27" s="1021" t="s">
        <v>263</v>
      </c>
      <c r="AP27" s="79"/>
      <c r="AQ27" s="79"/>
      <c r="AR27" s="79"/>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row>
    <row r="28" s="0" customFormat="1" ht="18" customHeight="1">
      <c r="B28" s="21"/>
      <c r="C28" s="1022">
        <v>27391</v>
      </c>
      <c r="D28" s="1022" t="s">
        <v>282</v>
      </c>
      <c r="E28" s="1022" t="s">
        <v>258</v>
      </c>
      <c r="F28" s="1023" t="s">
        <v>259</v>
      </c>
      <c r="G28" s="1022" t="s">
        <v>283</v>
      </c>
      <c r="H28" s="1024" t="s">
        <v>284</v>
      </c>
      <c r="I28" s="1024"/>
      <c r="J28" s="1024"/>
      <c r="K28" s="1024"/>
      <c r="L28" s="1024" t="s">
        <v>285</v>
      </c>
      <c r="M28" s="1024"/>
      <c r="N28" s="1024"/>
      <c r="O28" s="1024"/>
      <c r="P28" s="80"/>
      <c r="Q28" s="4"/>
      <c r="R28" s="1025" t="s">
        <v>263</v>
      </c>
      <c r="S28" s="1026" t="s">
        <v>263</v>
      </c>
      <c r="T28" s="1026" t="s">
        <v>263</v>
      </c>
      <c r="U28" s="1026" t="s">
        <v>263</v>
      </c>
      <c r="V28" s="1026" t="s">
        <v>263</v>
      </c>
      <c r="W28" s="1026" t="s">
        <v>263</v>
      </c>
      <c r="X28" s="1026" t="s">
        <v>263</v>
      </c>
      <c r="Y28" s="1026" t="s">
        <v>263</v>
      </c>
      <c r="Z28" s="1026" t="s">
        <v>263</v>
      </c>
      <c r="AA28" s="1026" t="s">
        <v>263</v>
      </c>
      <c r="AB28" s="1026" t="s">
        <v>263</v>
      </c>
      <c r="AC28" s="1026" t="s">
        <v>263</v>
      </c>
      <c r="AD28" s="1026" t="s">
        <v>263</v>
      </c>
      <c r="AE28" s="1026" t="s">
        <v>263</v>
      </c>
      <c r="AF28" s="1026" t="s">
        <v>263</v>
      </c>
      <c r="AG28" s="1026" t="s">
        <v>263</v>
      </c>
      <c r="AH28" s="1026" t="s">
        <v>263</v>
      </c>
      <c r="AI28" s="1026" t="s">
        <v>263</v>
      </c>
      <c r="AJ28" s="1026" t="s">
        <v>263</v>
      </c>
      <c r="AK28" s="1026" t="s">
        <v>263</v>
      </c>
      <c r="AL28" s="1026" t="s">
        <v>263</v>
      </c>
      <c r="AM28" s="1026" t="s">
        <v>263</v>
      </c>
      <c r="AN28" s="1026" t="s">
        <v>263</v>
      </c>
      <c r="AO28" s="1027" t="s">
        <v>263</v>
      </c>
      <c r="AP28" s="79"/>
      <c r="AQ28" s="79"/>
      <c r="AR28" s="79"/>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row>
    <row r="29" s="0" customFormat="1" ht="18" customHeight="1">
      <c r="B29" s="21"/>
      <c r="C29" s="1016">
        <v>60798</v>
      </c>
      <c r="D29" s="1016" t="s">
        <v>286</v>
      </c>
      <c r="E29" s="1016" t="s">
        <v>265</v>
      </c>
      <c r="F29" s="1016" t="s">
        <v>287</v>
      </c>
      <c r="G29" s="1016" t="s">
        <v>288</v>
      </c>
      <c r="H29" s="1018" t="s">
        <v>268</v>
      </c>
      <c r="I29" s="1018"/>
      <c r="J29" s="1018"/>
      <c r="K29" s="1018"/>
      <c r="L29" s="1018" t="s">
        <v>289</v>
      </c>
      <c r="M29" s="1018"/>
      <c r="N29" s="1018"/>
      <c r="O29" s="1018"/>
      <c r="P29" s="80"/>
      <c r="Q29" s="4"/>
      <c r="R29" s="1019" t="s">
        <v>263</v>
      </c>
      <c r="S29" s="1020" t="s">
        <v>263</v>
      </c>
      <c r="T29" s="1020" t="s">
        <v>263</v>
      </c>
      <c r="U29" s="1020" t="s">
        <v>290</v>
      </c>
      <c r="V29" s="1020" t="s">
        <v>290</v>
      </c>
      <c r="W29" s="1020" t="s">
        <v>263</v>
      </c>
      <c r="X29" s="1020" t="s">
        <v>263</v>
      </c>
      <c r="Y29" s="1020" t="s">
        <v>263</v>
      </c>
      <c r="Z29" s="1020" t="s">
        <v>263</v>
      </c>
      <c r="AA29" s="1020" t="s">
        <v>263</v>
      </c>
      <c r="AB29" s="1020" t="s">
        <v>263</v>
      </c>
      <c r="AC29" s="1020" t="s">
        <v>267</v>
      </c>
      <c r="AD29" s="1020" t="s">
        <v>267</v>
      </c>
      <c r="AE29" s="1020" t="s">
        <v>267</v>
      </c>
      <c r="AF29" s="1020" t="s">
        <v>267</v>
      </c>
      <c r="AG29" s="1020" t="s">
        <v>267</v>
      </c>
      <c r="AH29" s="1020" t="s">
        <v>267</v>
      </c>
      <c r="AI29" s="1020" t="s">
        <v>267</v>
      </c>
      <c r="AJ29" s="1020" t="s">
        <v>267</v>
      </c>
      <c r="AK29" s="1020" t="s">
        <v>267</v>
      </c>
      <c r="AL29" s="1020" t="s">
        <v>267</v>
      </c>
      <c r="AM29" s="1020" t="s">
        <v>267</v>
      </c>
      <c r="AN29" s="1020" t="s">
        <v>267</v>
      </c>
      <c r="AO29" s="1021" t="s">
        <v>267</v>
      </c>
      <c r="AP29" s="79"/>
      <c r="AQ29" s="79"/>
      <c r="AR29" s="79"/>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row>
    <row r="30" s="0" customFormat="1" ht="18" customHeight="1">
      <c r="B30" s="21"/>
      <c r="C30" s="181"/>
      <c r="D30" s="181"/>
      <c r="E30" s="181"/>
      <c r="F30" s="201"/>
      <c r="G30" s="181"/>
      <c r="H30" s="1018">
        <v>2127</v>
      </c>
      <c r="I30" s="1018"/>
      <c r="J30" s="1018"/>
      <c r="K30" s="1018"/>
      <c r="L30" s="889"/>
      <c r="M30" s="889"/>
      <c r="N30" s="889"/>
      <c r="O30" s="889"/>
      <c r="P30" s="80"/>
      <c r="Q30" s="4"/>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79"/>
      <c r="AQ30" s="79"/>
      <c r="AR30" s="79"/>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row>
    <row r="31" s="0" customFormat="1" ht="18" customHeight="1">
      <c r="B31" s="21"/>
      <c r="C31" s="181"/>
      <c r="D31" s="181"/>
      <c r="E31" s="181"/>
      <c r="F31" s="201"/>
      <c r="G31" s="181"/>
      <c r="H31" s="181"/>
      <c r="I31" s="181"/>
      <c r="J31" s="181"/>
      <c r="K31" s="181"/>
      <c r="L31" s="889"/>
      <c r="M31" s="889"/>
      <c r="N31" s="889"/>
      <c r="O31" s="889"/>
      <c r="P31" s="80"/>
      <c r="Q31" s="4"/>
      <c r="R31" s="182"/>
      <c r="S31" s="182"/>
      <c r="T31" s="182"/>
      <c r="U31" s="182"/>
      <c r="V31" s="182"/>
      <c r="W31" s="182"/>
      <c r="X31" s="1028" t="s">
        <v>291</v>
      </c>
      <c r="Y31" s="182"/>
      <c r="Z31" s="182"/>
      <c r="AA31" s="182"/>
      <c r="AB31" s="182"/>
      <c r="AC31" s="182"/>
      <c r="AD31" s="182"/>
      <c r="AE31" s="182"/>
      <c r="AF31" s="182"/>
      <c r="AG31" s="182"/>
      <c r="AH31" s="182"/>
      <c r="AI31" s="182"/>
      <c r="AJ31" s="182"/>
      <c r="AK31" s="182"/>
      <c r="AL31" s="182"/>
      <c r="AM31" s="182"/>
      <c r="AN31" s="182"/>
      <c r="AO31" s="182"/>
      <c r="AP31" s="48"/>
      <c r="AQ31" s="48"/>
      <c r="AR31" s="48"/>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row>
    <row r="32" s="0" customFormat="1" ht="18" customHeight="1">
      <c r="B32" s="21"/>
      <c r="C32" s="181"/>
      <c r="D32" s="181"/>
      <c r="E32" s="181"/>
      <c r="F32" s="201"/>
      <c r="G32" s="181"/>
      <c r="H32" s="181"/>
      <c r="I32" s="181"/>
      <c r="J32" s="181"/>
      <c r="K32" s="181"/>
      <c r="L32" s="889"/>
      <c r="M32" s="889"/>
      <c r="N32" s="889"/>
      <c r="O32" s="889"/>
      <c r="P32" s="80"/>
      <c r="Q32" s="4"/>
      <c r="R32" s="182"/>
      <c r="S32" s="182"/>
      <c r="T32" s="182"/>
      <c r="U32" s="182"/>
      <c r="V32" s="182"/>
      <c r="W32" s="182"/>
      <c r="X32" s="182"/>
      <c r="Y32" s="182"/>
      <c r="Z32" s="182"/>
      <c r="AA32" s="1029" t="s">
        <v>290</v>
      </c>
      <c r="AB32" s="1028" t="s">
        <v>292</v>
      </c>
      <c r="AC32" s="182"/>
      <c r="AD32" s="182"/>
      <c r="AE32" s="182"/>
      <c r="AF32" s="182"/>
      <c r="AG32" s="182"/>
      <c r="AH32" s="182"/>
      <c r="AI32" s="182"/>
      <c r="AJ32" s="182"/>
      <c r="AK32" s="182"/>
      <c r="AL32" s="182"/>
      <c r="AM32" s="182"/>
      <c r="AN32" s="182"/>
      <c r="AO32" s="182"/>
      <c r="AP32" s="79"/>
      <c r="AQ32" s="79"/>
      <c r="AR32" s="79"/>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row>
    <row r="33" s="0" customFormat="1" ht="18" customHeight="1">
      <c r="B33" s="21"/>
      <c r="C33" s="181"/>
      <c r="D33" s="181"/>
      <c r="E33" s="181"/>
      <c r="F33" s="201"/>
      <c r="G33" s="181"/>
      <c r="H33" s="181"/>
      <c r="I33" s="181"/>
      <c r="J33" s="181"/>
      <c r="K33" s="181"/>
      <c r="L33" s="889"/>
      <c r="M33" s="889"/>
      <c r="N33" s="889"/>
      <c r="O33" s="889"/>
      <c r="P33" s="80"/>
      <c r="Q33" s="4"/>
      <c r="R33" s="182"/>
      <c r="S33" s="182"/>
      <c r="T33" s="182"/>
      <c r="U33" s="182"/>
      <c r="V33" s="182"/>
      <c r="W33" s="182"/>
      <c r="X33" s="182"/>
      <c r="Y33" s="182"/>
      <c r="Z33" s="182"/>
      <c r="AA33" s="1029" t="s">
        <v>263</v>
      </c>
      <c r="AB33" s="1028" t="s">
        <v>293</v>
      </c>
      <c r="AC33" s="182"/>
      <c r="AD33" s="182"/>
      <c r="AE33" s="182"/>
      <c r="AF33" s="182"/>
      <c r="AG33" s="182"/>
      <c r="AH33" s="182"/>
      <c r="AI33" s="182"/>
      <c r="AJ33" s="182"/>
      <c r="AK33" s="182"/>
      <c r="AL33" s="182"/>
      <c r="AM33" s="182"/>
      <c r="AN33" s="182"/>
      <c r="AO33" s="182"/>
      <c r="AP33" s="79"/>
      <c r="AQ33" s="79"/>
      <c r="AR33" s="79"/>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row>
    <row r="34" s="0" customFormat="1" ht="18" customHeight="1">
      <c r="B34" s="21"/>
      <c r="C34" s="181"/>
      <c r="D34" s="181"/>
      <c r="E34" s="181"/>
      <c r="F34" s="201"/>
      <c r="G34" s="181"/>
      <c r="H34" s="181"/>
      <c r="I34" s="181"/>
      <c r="J34" s="181"/>
      <c r="K34" s="181"/>
      <c r="L34" s="889"/>
      <c r="M34" s="889"/>
      <c r="N34" s="889"/>
      <c r="O34" s="889"/>
      <c r="P34" s="80"/>
      <c r="Q34" s="4"/>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48"/>
      <c r="AQ34" s="48"/>
      <c r="AR34" s="48"/>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row>
    <row r="35" s="0" customFormat="1" ht="18" customHeight="1">
      <c r="B35" s="21"/>
      <c r="C35" s="181"/>
      <c r="D35" s="181"/>
      <c r="E35" s="181"/>
      <c r="F35" s="201"/>
      <c r="G35" s="181"/>
      <c r="H35" s="181"/>
      <c r="I35" s="181"/>
      <c r="J35" s="181"/>
      <c r="K35" s="181"/>
      <c r="L35" s="889"/>
      <c r="M35" s="889"/>
      <c r="N35" s="889"/>
      <c r="O35" s="889"/>
      <c r="P35" s="80"/>
      <c r="Q35" s="4"/>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79"/>
      <c r="AQ35" s="79"/>
      <c r="AR35" s="79"/>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row>
    <row r="36" s="0" customFormat="1" ht="18" customHeight="1">
      <c r="B36" s="21"/>
      <c r="C36" s="181"/>
      <c r="D36" s="181"/>
      <c r="E36" s="181"/>
      <c r="F36" s="201"/>
      <c r="G36" s="181"/>
      <c r="H36" s="181"/>
      <c r="I36" s="181"/>
      <c r="J36" s="181"/>
      <c r="K36" s="181"/>
      <c r="L36" s="889"/>
      <c r="M36" s="889"/>
      <c r="N36" s="889"/>
      <c r="O36" s="889"/>
      <c r="P36" s="80"/>
      <c r="Q36" s="4"/>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79"/>
      <c r="AQ36" s="79"/>
      <c r="AR36" s="79"/>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row>
    <row r="37" s="0" customFormat="1" ht="18" customHeight="1">
      <c r="B37" s="21"/>
      <c r="C37" s="181"/>
      <c r="D37" s="181"/>
      <c r="E37" s="181"/>
      <c r="F37" s="201"/>
      <c r="G37" s="181"/>
      <c r="H37" s="181"/>
      <c r="I37" s="181"/>
      <c r="J37" s="181"/>
      <c r="K37" s="181"/>
      <c r="L37" s="889"/>
      <c r="M37" s="889"/>
      <c r="N37" s="889"/>
      <c r="O37" s="889"/>
      <c r="P37" s="80"/>
      <c r="Q37" s="4"/>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79"/>
      <c r="AQ37" s="79"/>
      <c r="AR37" s="79"/>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row>
    <row r="38" s="0" customFormat="1" ht="18" customHeight="1">
      <c r="B38" s="21"/>
      <c r="C38" s="181"/>
      <c r="D38" s="181"/>
      <c r="E38" s="181"/>
      <c r="F38" s="201"/>
      <c r="G38" s="181"/>
      <c r="H38" s="181"/>
      <c r="I38" s="181"/>
      <c r="J38" s="181"/>
      <c r="K38" s="181"/>
      <c r="L38" s="889"/>
      <c r="M38" s="889"/>
      <c r="N38" s="889"/>
      <c r="O38" s="889"/>
      <c r="P38" s="80"/>
      <c r="Q38" s="4"/>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79"/>
      <c r="AQ38" s="79"/>
      <c r="AR38" s="79"/>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row>
    <row r="39" ht="18" customHeight="1">
      <c r="C39" s="181"/>
      <c r="D39" s="181"/>
      <c r="E39" s="181"/>
      <c r="F39" s="201"/>
      <c r="G39" s="181"/>
      <c r="H39" s="181"/>
      <c r="I39" s="181"/>
      <c r="J39" s="181"/>
      <c r="K39" s="181"/>
      <c r="L39" s="889"/>
      <c r="M39" s="889"/>
      <c r="N39" s="889"/>
      <c r="O39" s="889"/>
      <c r="P39" s="80"/>
      <c r="Q39" s="4"/>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4"/>
      <c r="AQ39" s="79"/>
      <c r="AR39" s="79"/>
    </row>
    <row r="40" ht="18" customHeight="1">
      <c r="C40" s="181"/>
      <c r="D40" s="181"/>
      <c r="E40" s="181"/>
      <c r="F40" s="201"/>
      <c r="G40" s="181"/>
      <c r="H40" s="181"/>
      <c r="I40" s="181"/>
      <c r="J40" s="181"/>
      <c r="K40" s="181"/>
      <c r="L40" s="889"/>
      <c r="M40" s="889"/>
      <c r="N40" s="889"/>
      <c r="O40" s="889"/>
      <c r="P40" s="80"/>
      <c r="Q40" s="4"/>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4"/>
      <c r="AQ40" s="79"/>
      <c r="AR40" s="79"/>
    </row>
    <row r="41" ht="18" customHeight="1">
      <c r="C41" s="181"/>
      <c r="D41" s="181"/>
      <c r="E41" s="181"/>
      <c r="F41" s="201"/>
      <c r="G41" s="181"/>
      <c r="H41" s="181"/>
      <c r="I41" s="181"/>
      <c r="J41" s="181"/>
      <c r="K41" s="181"/>
      <c r="L41" s="889"/>
      <c r="M41" s="889"/>
      <c r="N41" s="889"/>
      <c r="O41" s="889"/>
      <c r="P41" s="80"/>
      <c r="Q41" s="4"/>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4"/>
      <c r="AQ41" s="79"/>
      <c r="AR41" s="79"/>
    </row>
    <row r="42" ht="18" customHeight="1">
      <c r="C42" s="181"/>
      <c r="D42" s="181"/>
      <c r="E42" s="181"/>
      <c r="F42" s="201"/>
      <c r="G42" s="181"/>
      <c r="H42" s="181"/>
      <c r="I42" s="181"/>
      <c r="J42" s="181"/>
      <c r="K42" s="181"/>
      <c r="L42" s="889"/>
      <c r="M42" s="889"/>
      <c r="N42" s="889"/>
      <c r="O42" s="889"/>
      <c r="P42" s="80"/>
      <c r="Q42" s="4"/>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4"/>
      <c r="AQ42" s="79"/>
      <c r="AR42" s="79"/>
    </row>
    <row r="43" ht="18" customHeight="1">
      <c r="C43" s="181"/>
      <c r="D43" s="181"/>
      <c r="E43" s="181"/>
      <c r="F43" s="201"/>
      <c r="G43" s="181"/>
      <c r="H43" s="181"/>
      <c r="I43" s="181"/>
      <c r="J43" s="181"/>
      <c r="K43" s="181"/>
      <c r="L43" s="889"/>
      <c r="M43" s="889"/>
      <c r="N43" s="889"/>
      <c r="O43" s="889"/>
      <c r="P43" s="80"/>
      <c r="Q43" s="4"/>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4"/>
      <c r="AQ43" s="79"/>
      <c r="AR43" s="79"/>
    </row>
    <row r="44" ht="18" customHeight="1">
      <c r="C44" s="181"/>
      <c r="D44" s="181"/>
      <c r="E44" s="181"/>
      <c r="F44" s="201"/>
      <c r="G44" s="181"/>
      <c r="H44" s="181"/>
      <c r="I44" s="181"/>
      <c r="J44" s="181"/>
      <c r="K44" s="181"/>
      <c r="L44" s="889"/>
      <c r="M44" s="889"/>
      <c r="N44" s="889"/>
      <c r="O44" s="889"/>
      <c r="P44" s="80"/>
      <c r="Q44" s="4"/>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4"/>
      <c r="AQ44" s="79"/>
      <c r="AR44" s="79"/>
    </row>
    <row r="45" ht="18" customHeight="1">
      <c r="C45" s="181"/>
      <c r="D45" s="181"/>
      <c r="E45" s="181"/>
      <c r="F45" s="201"/>
      <c r="G45" s="181"/>
      <c r="H45" s="181"/>
      <c r="I45" s="181"/>
      <c r="J45" s="181"/>
      <c r="K45" s="181"/>
      <c r="L45" s="889"/>
      <c r="M45" s="889"/>
      <c r="N45" s="889"/>
      <c r="O45" s="889"/>
      <c r="P45" s="80"/>
      <c r="Q45" s="4"/>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4"/>
      <c r="AQ45" s="79"/>
      <c r="AR45" s="79"/>
    </row>
    <row r="46" ht="18" customHeight="1">
      <c r="C46" s="181"/>
      <c r="D46" s="181"/>
      <c r="E46" s="181"/>
      <c r="F46" s="201"/>
      <c r="G46" s="181"/>
      <c r="H46" s="181"/>
      <c r="I46" s="181"/>
      <c r="J46" s="181"/>
      <c r="K46" s="181"/>
      <c r="L46" s="889"/>
      <c r="M46" s="889"/>
      <c r="N46" s="889"/>
      <c r="O46" s="889"/>
      <c r="P46" s="80"/>
      <c r="Q46" s="4"/>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4"/>
      <c r="AQ46" s="79"/>
      <c r="AR46" s="79"/>
    </row>
    <row r="47" ht="0" hidden="1" customHeight="1">
      <c r="C47" s="181"/>
      <c r="D47" s="181"/>
      <c r="E47" s="181"/>
      <c r="F47" s="201"/>
      <c r="G47" s="181"/>
      <c r="H47" s="181"/>
      <c r="I47" s="181"/>
      <c r="J47" s="181"/>
      <c r="K47" s="181"/>
      <c r="L47" s="889"/>
      <c r="M47" s="889"/>
      <c r="N47" s="889"/>
      <c r="O47" s="889"/>
      <c r="P47" s="80"/>
      <c r="Q47" s="4"/>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4"/>
      <c r="AQ47" s="79"/>
      <c r="AR47" s="79"/>
    </row>
    <row r="48" ht="0" hidden="1" customHeight="1">
      <c r="C48" s="181"/>
      <c r="D48" s="181"/>
      <c r="E48" s="181"/>
      <c r="F48" s="201"/>
      <c r="G48" s="181"/>
      <c r="H48" s="181"/>
      <c r="I48" s="181"/>
      <c r="J48" s="181"/>
      <c r="K48" s="181"/>
      <c r="L48" s="889"/>
      <c r="M48" s="889"/>
      <c r="N48" s="889"/>
      <c r="O48" s="889"/>
      <c r="P48" s="80"/>
      <c r="Q48" s="4"/>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4"/>
      <c r="AQ48" s="79"/>
      <c r="AR48" s="79"/>
    </row>
    <row r="49" ht="0" hidden="1" customHeight="1">
      <c r="C49" s="181"/>
      <c r="D49" s="181"/>
      <c r="E49" s="181"/>
      <c r="F49" s="201"/>
      <c r="G49" s="181"/>
      <c r="H49" s="181"/>
      <c r="I49" s="181"/>
      <c r="J49" s="181"/>
      <c r="K49" s="181"/>
      <c r="L49" s="889"/>
      <c r="M49" s="889"/>
      <c r="N49" s="889"/>
      <c r="O49" s="889"/>
      <c r="P49" s="80"/>
      <c r="Q49" s="4"/>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4"/>
      <c r="AQ49" s="79"/>
      <c r="AR49" s="79"/>
    </row>
    <row r="50" ht="0" hidden="1" customHeight="1">
      <c r="C50" s="181"/>
      <c r="D50" s="181"/>
      <c r="E50" s="181"/>
      <c r="F50" s="201"/>
      <c r="G50" s="181"/>
      <c r="H50" s="181"/>
      <c r="I50" s="181"/>
      <c r="J50" s="181"/>
      <c r="K50" s="181"/>
      <c r="L50" s="889"/>
      <c r="M50" s="889"/>
      <c r="N50" s="889"/>
      <c r="O50" s="889"/>
      <c r="P50" s="80"/>
      <c r="Q50" s="4"/>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4"/>
      <c r="AQ50" s="79"/>
      <c r="AR50" s="79"/>
    </row>
    <row r="51" ht="0" hidden="1" customHeight="1">
      <c r="C51" s="181"/>
      <c r="D51" s="181"/>
      <c r="E51" s="181"/>
      <c r="F51" s="201"/>
      <c r="G51" s="181"/>
      <c r="H51" s="181"/>
      <c r="I51" s="181"/>
      <c r="J51" s="181"/>
      <c r="K51" s="181"/>
      <c r="L51" s="889"/>
      <c r="M51" s="889"/>
      <c r="N51" s="889"/>
      <c r="O51" s="889"/>
      <c r="P51" s="80"/>
      <c r="Q51" s="4"/>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4"/>
      <c r="AQ51" s="79"/>
      <c r="AR51" s="79"/>
    </row>
    <row r="52" s="0" customFormat="1" ht="0" hidden="1" customHeight="1">
      <c r="B52" s="21"/>
      <c r="C52" s="181"/>
      <c r="D52" s="181"/>
      <c r="E52" s="181"/>
      <c r="F52" s="201"/>
      <c r="G52" s="181"/>
      <c r="H52" s="181"/>
      <c r="I52" s="181"/>
      <c r="J52" s="181"/>
      <c r="K52" s="181"/>
      <c r="L52" s="889"/>
      <c r="M52" s="889"/>
      <c r="N52" s="889"/>
      <c r="O52" s="889"/>
      <c r="P52" s="80"/>
      <c r="Q52" s="4"/>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79"/>
      <c r="AQ52" s="79"/>
      <c r="AR52" s="79"/>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row>
    <row r="53" s="0" customFormat="1" ht="0" hidden="1" customHeight="1">
      <c r="B53" s="21"/>
      <c r="C53" s="181"/>
      <c r="D53" s="181"/>
      <c r="E53" s="181"/>
      <c r="F53" s="201"/>
      <c r="G53" s="181"/>
      <c r="H53" s="181"/>
      <c r="I53" s="181"/>
      <c r="J53" s="181"/>
      <c r="K53" s="181"/>
      <c r="L53" s="889"/>
      <c r="M53" s="889"/>
      <c r="N53" s="889"/>
      <c r="O53" s="889"/>
      <c r="P53" s="80"/>
      <c r="Q53" s="4"/>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79"/>
      <c r="AQ53" s="79"/>
      <c r="AR53" s="79"/>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row>
    <row r="54" s="0" customFormat="1" ht="0" hidden="1" customHeight="1">
      <c r="B54" s="21"/>
      <c r="C54" s="181"/>
      <c r="D54" s="181"/>
      <c r="E54" s="181"/>
      <c r="F54" s="201"/>
      <c r="G54" s="181"/>
      <c r="H54" s="181"/>
      <c r="I54" s="181"/>
      <c r="J54" s="181"/>
      <c r="K54" s="181"/>
      <c r="L54" s="889"/>
      <c r="M54" s="889"/>
      <c r="N54" s="889"/>
      <c r="O54" s="889"/>
      <c r="P54" s="80"/>
      <c r="Q54" s="4"/>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48"/>
      <c r="AQ54" s="48"/>
      <c r="AR54" s="48"/>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row>
    <row r="55" s="0" customFormat="1" ht="0" hidden="1" customHeight="1">
      <c r="B55" s="21"/>
      <c r="C55" s="181"/>
      <c r="D55" s="181"/>
      <c r="E55" s="181"/>
      <c r="F55" s="201"/>
      <c r="G55" s="181"/>
      <c r="H55" s="181"/>
      <c r="I55" s="181"/>
      <c r="J55" s="181"/>
      <c r="K55" s="181"/>
      <c r="L55" s="889"/>
      <c r="M55" s="889"/>
      <c r="N55" s="889"/>
      <c r="O55" s="889"/>
      <c r="P55" s="80"/>
      <c r="Q55" s="4"/>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79"/>
      <c r="AQ55" s="79"/>
      <c r="AR55" s="79"/>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row>
    <row r="56" s="0" customFormat="1" ht="0" hidden="1" customHeight="1">
      <c r="B56" s="21"/>
      <c r="C56" s="181"/>
      <c r="D56" s="181"/>
      <c r="E56" s="181"/>
      <c r="F56" s="201"/>
      <c r="G56" s="181"/>
      <c r="H56" s="181"/>
      <c r="I56" s="181"/>
      <c r="J56" s="181"/>
      <c r="K56" s="181"/>
      <c r="L56" s="889"/>
      <c r="M56" s="889"/>
      <c r="N56" s="889"/>
      <c r="O56" s="889"/>
      <c r="P56" s="80"/>
      <c r="Q56" s="4"/>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79"/>
      <c r="AQ56" s="79"/>
      <c r="AR56" s="79"/>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row>
    <row r="57" s="0" customFormat="1" ht="0" hidden="1" customHeight="1">
      <c r="B57" s="21"/>
      <c r="C57" s="181"/>
      <c r="D57" s="181"/>
      <c r="E57" s="181"/>
      <c r="F57" s="201"/>
      <c r="G57" s="181"/>
      <c r="H57" s="181"/>
      <c r="I57" s="181"/>
      <c r="J57" s="181"/>
      <c r="K57" s="181"/>
      <c r="L57" s="889"/>
      <c r="M57" s="889"/>
      <c r="N57" s="889"/>
      <c r="O57" s="889"/>
      <c r="P57" s="80"/>
      <c r="Q57" s="4"/>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79"/>
      <c r="AQ57" s="79"/>
      <c r="AR57" s="79"/>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row>
    <row r="58" s="0" customFormat="1" ht="0" hidden="1" customHeight="1">
      <c r="B58" s="21"/>
      <c r="C58" s="181"/>
      <c r="D58" s="181"/>
      <c r="E58" s="181"/>
      <c r="F58" s="201"/>
      <c r="G58" s="181"/>
      <c r="H58" s="181"/>
      <c r="I58" s="181"/>
      <c r="J58" s="181"/>
      <c r="K58" s="181"/>
      <c r="L58" s="889"/>
      <c r="M58" s="889"/>
      <c r="N58" s="889"/>
      <c r="O58" s="889"/>
      <c r="P58" s="80"/>
      <c r="Q58" s="4"/>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79"/>
      <c r="AQ58" s="79"/>
      <c r="AR58" s="79"/>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row>
    <row r="59" ht="0" hidden="1" customHeight="1">
      <c r="C59" s="181"/>
      <c r="D59" s="181"/>
      <c r="E59" s="181"/>
      <c r="F59" s="201"/>
      <c r="G59" s="181"/>
      <c r="H59" s="181"/>
      <c r="I59" s="181"/>
      <c r="J59" s="181"/>
      <c r="K59" s="181"/>
      <c r="L59" s="889"/>
      <c r="M59" s="889"/>
      <c r="N59" s="889"/>
      <c r="O59" s="889"/>
      <c r="P59" s="80"/>
      <c r="Q59" s="4"/>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4"/>
      <c r="AQ59" s="79"/>
      <c r="AR59" s="79"/>
    </row>
    <row r="60" ht="0" hidden="1" customHeight="1">
      <c r="C60" s="181"/>
      <c r="D60" s="181"/>
      <c r="E60" s="181"/>
      <c r="F60" s="201"/>
      <c r="G60" s="181"/>
      <c r="H60" s="181"/>
      <c r="I60" s="181"/>
      <c r="J60" s="181"/>
      <c r="K60" s="181"/>
      <c r="L60" s="889"/>
      <c r="M60" s="889"/>
      <c r="N60" s="889"/>
      <c r="O60" s="889"/>
      <c r="P60" s="80"/>
      <c r="Q60" s="4"/>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4"/>
      <c r="AQ60" s="79"/>
      <c r="AR60" s="79"/>
    </row>
    <row r="61" ht="0" hidden="1" customHeight="1">
      <c r="C61" s="181"/>
      <c r="D61" s="181"/>
      <c r="E61" s="181"/>
      <c r="F61" s="201"/>
      <c r="G61" s="181"/>
      <c r="H61" s="181"/>
      <c r="I61" s="181"/>
      <c r="J61" s="181"/>
      <c r="K61" s="181"/>
      <c r="L61" s="889"/>
      <c r="M61" s="889"/>
      <c r="N61" s="889"/>
      <c r="O61" s="889"/>
      <c r="P61" s="80"/>
      <c r="Q61" s="4"/>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4"/>
      <c r="AQ61" s="79"/>
      <c r="AR61" s="79"/>
    </row>
    <row r="62" ht="0" hidden="1" customHeight="1">
      <c r="C62" s="181"/>
      <c r="D62" s="181"/>
      <c r="E62" s="181"/>
      <c r="F62" s="201"/>
      <c r="G62" s="181"/>
      <c r="H62" s="181"/>
      <c r="I62" s="181"/>
      <c r="J62" s="181"/>
      <c r="K62" s="181"/>
      <c r="L62" s="889"/>
      <c r="M62" s="889"/>
      <c r="N62" s="889"/>
      <c r="O62" s="889"/>
      <c r="P62" s="80"/>
      <c r="Q62" s="4"/>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4"/>
      <c r="AQ62" s="79"/>
      <c r="AR62" s="79"/>
    </row>
    <row r="63" ht="0" hidden="1" customHeight="1">
      <c r="C63" s="181"/>
      <c r="D63" s="181"/>
      <c r="E63" s="181"/>
      <c r="F63" s="201"/>
      <c r="G63" s="181"/>
      <c r="H63" s="181"/>
      <c r="I63" s="181"/>
      <c r="J63" s="181"/>
      <c r="K63" s="181"/>
      <c r="L63" s="889"/>
      <c r="M63" s="889"/>
      <c r="N63" s="889"/>
      <c r="O63" s="889"/>
      <c r="P63" s="80"/>
      <c r="Q63" s="4"/>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4"/>
      <c r="AQ63" s="79"/>
      <c r="AR63" s="79"/>
    </row>
    <row r="64" ht="0" hidden="1" customHeight="1">
      <c r="C64" s="181"/>
      <c r="D64" s="181"/>
      <c r="E64" s="181"/>
      <c r="F64" s="201"/>
      <c r="G64" s="181"/>
      <c r="H64" s="181"/>
      <c r="I64" s="181"/>
      <c r="J64" s="181"/>
      <c r="K64" s="181"/>
      <c r="L64" s="889"/>
      <c r="M64" s="889"/>
      <c r="N64" s="889"/>
      <c r="O64" s="889"/>
      <c r="P64" s="80"/>
      <c r="Q64" s="4"/>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4"/>
      <c r="AQ64" s="79"/>
      <c r="AR64" s="79"/>
    </row>
    <row r="65" ht="0" hidden="1" customHeight="1">
      <c r="C65" s="181"/>
      <c r="D65" s="181"/>
      <c r="E65" s="181"/>
      <c r="F65" s="201"/>
      <c r="G65" s="181"/>
      <c r="H65" s="181"/>
      <c r="I65" s="181"/>
      <c r="J65" s="181"/>
      <c r="K65" s="181"/>
      <c r="L65" s="889"/>
      <c r="M65" s="889"/>
      <c r="N65" s="889"/>
      <c r="O65" s="889"/>
      <c r="P65" s="80"/>
      <c r="Q65" s="4"/>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4"/>
      <c r="AQ65" s="79"/>
      <c r="AR65" s="79"/>
    </row>
    <row r="66" ht="0" hidden="1" customHeight="1">
      <c r="C66" s="181"/>
      <c r="D66" s="181"/>
      <c r="E66" s="181"/>
      <c r="F66" s="201"/>
      <c r="G66" s="181"/>
      <c r="H66" s="181"/>
      <c r="I66" s="181"/>
      <c r="J66" s="181"/>
      <c r="K66" s="181"/>
      <c r="L66" s="889"/>
      <c r="M66" s="889"/>
      <c r="N66" s="889"/>
      <c r="O66" s="889"/>
      <c r="P66" s="80"/>
      <c r="Q66" s="4"/>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4"/>
      <c r="AQ66" s="79"/>
      <c r="AR66" s="79"/>
    </row>
    <row r="67" ht="0" hidden="1" customHeight="1">
      <c r="C67" s="181"/>
      <c r="D67" s="181"/>
      <c r="E67" s="181"/>
      <c r="F67" s="201"/>
      <c r="G67" s="181"/>
      <c r="H67" s="181"/>
      <c r="I67" s="181"/>
      <c r="J67" s="181"/>
      <c r="K67" s="181"/>
      <c r="L67" s="889"/>
      <c r="M67" s="889"/>
      <c r="N67" s="889"/>
      <c r="O67" s="889"/>
      <c r="P67" s="80"/>
      <c r="Q67" s="4"/>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4"/>
      <c r="AQ67" s="79"/>
      <c r="AR67" s="79"/>
    </row>
    <row r="68" ht="0" hidden="1" customHeight="1">
      <c r="C68" s="181"/>
      <c r="D68" s="181"/>
      <c r="E68" s="181"/>
      <c r="F68" s="201"/>
      <c r="G68" s="181"/>
      <c r="H68" s="181"/>
      <c r="I68" s="181"/>
      <c r="J68" s="181"/>
      <c r="K68" s="181"/>
      <c r="L68" s="889"/>
      <c r="M68" s="889"/>
      <c r="N68" s="889"/>
      <c r="O68" s="889"/>
      <c r="P68" s="80"/>
      <c r="Q68" s="4"/>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4"/>
      <c r="AQ68" s="79"/>
      <c r="AR68" s="79"/>
    </row>
    <row r="69" ht="0" hidden="1" customHeight="1">
      <c r="C69" s="181"/>
      <c r="D69" s="181"/>
      <c r="E69" s="181"/>
      <c r="F69" s="201"/>
      <c r="G69" s="181"/>
      <c r="H69" s="181"/>
      <c r="I69" s="181"/>
      <c r="J69" s="181"/>
      <c r="K69" s="181"/>
      <c r="L69" s="889"/>
      <c r="M69" s="889"/>
      <c r="N69" s="889"/>
      <c r="O69" s="889"/>
      <c r="P69" s="80"/>
      <c r="Q69" s="4"/>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4"/>
      <c r="AQ69" s="79"/>
      <c r="AR69" s="79"/>
    </row>
    <row r="70" ht="0" hidden="1" customHeight="1">
      <c r="C70" s="181"/>
      <c r="D70" s="181"/>
      <c r="E70" s="181"/>
      <c r="F70" s="201"/>
      <c r="G70" s="181"/>
      <c r="H70" s="181"/>
      <c r="I70" s="181"/>
      <c r="J70" s="181"/>
      <c r="K70" s="181"/>
      <c r="L70" s="889"/>
      <c r="M70" s="889"/>
      <c r="N70" s="889"/>
      <c r="O70" s="889"/>
      <c r="P70" s="80"/>
      <c r="Q70" s="4"/>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4"/>
      <c r="AQ70" s="79"/>
      <c r="AR70" s="79"/>
    </row>
    <row r="71" ht="0" hidden="1" customHeight="1">
      <c r="C71" s="181"/>
      <c r="D71" s="181"/>
      <c r="E71" s="181"/>
      <c r="F71" s="201"/>
      <c r="G71" s="181"/>
      <c r="H71" s="181"/>
      <c r="I71" s="181"/>
      <c r="J71" s="181"/>
      <c r="K71" s="181"/>
      <c r="L71" s="889"/>
      <c r="M71" s="889"/>
      <c r="N71" s="889"/>
      <c r="O71" s="889"/>
      <c r="P71" s="80"/>
      <c r="Q71" s="4"/>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4"/>
      <c r="AQ71" s="79"/>
      <c r="AR71" s="79"/>
    </row>
    <row r="72" ht="0" hidden="1" customHeight="1">
      <c r="C72" s="181"/>
      <c r="D72" s="181"/>
      <c r="E72" s="181"/>
      <c r="F72" s="201"/>
      <c r="G72" s="181"/>
      <c r="H72" s="181"/>
      <c r="I72" s="181"/>
      <c r="J72" s="181"/>
      <c r="K72" s="181"/>
      <c r="L72" s="889"/>
      <c r="M72" s="889"/>
      <c r="N72" s="889"/>
      <c r="O72" s="889"/>
      <c r="P72" s="80"/>
      <c r="Q72" s="4"/>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4"/>
      <c r="AQ72" s="79"/>
      <c r="AR72" s="79"/>
    </row>
    <row r="73" ht="0" hidden="1" customHeight="1">
      <c r="C73" s="181"/>
      <c r="D73" s="181"/>
      <c r="E73" s="181"/>
      <c r="F73" s="201"/>
      <c r="G73" s="181"/>
      <c r="H73" s="181"/>
      <c r="I73" s="181"/>
      <c r="J73" s="181"/>
      <c r="K73" s="181"/>
      <c r="L73" s="889"/>
      <c r="M73" s="889"/>
      <c r="N73" s="889"/>
      <c r="O73" s="889"/>
      <c r="P73" s="80"/>
      <c r="Q73" s="4"/>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4"/>
      <c r="AQ73" s="79"/>
      <c r="AR73" s="79"/>
    </row>
    <row r="74" ht="0" hidden="1" customHeight="1">
      <c r="C74" s="181"/>
      <c r="D74" s="181"/>
      <c r="E74" s="181"/>
      <c r="F74" s="201"/>
      <c r="G74" s="181"/>
      <c r="H74" s="181"/>
      <c r="I74" s="181"/>
      <c r="J74" s="181"/>
      <c r="K74" s="181"/>
      <c r="L74" s="889"/>
      <c r="M74" s="889"/>
      <c r="N74" s="889"/>
      <c r="O74" s="889"/>
      <c r="P74" s="80"/>
      <c r="Q74" s="4"/>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4"/>
      <c r="AQ74" s="79"/>
      <c r="AR74" s="79"/>
    </row>
    <row r="75" ht="0" hidden="1" customHeight="1">
      <c r="C75" s="181"/>
      <c r="D75" s="181"/>
      <c r="E75" s="181"/>
      <c r="F75" s="201"/>
      <c r="G75" s="181"/>
      <c r="H75" s="181"/>
      <c r="I75" s="181"/>
      <c r="J75" s="181"/>
      <c r="K75" s="181"/>
      <c r="L75" s="889"/>
      <c r="M75" s="889"/>
      <c r="N75" s="889"/>
      <c r="O75" s="889"/>
      <c r="P75" s="80"/>
      <c r="Q75" s="4"/>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4"/>
      <c r="AQ75" s="79"/>
      <c r="AR75" s="79"/>
    </row>
    <row r="76" ht="0" hidden="1" customHeight="1">
      <c r="C76" s="181"/>
      <c r="D76" s="181"/>
      <c r="E76" s="181"/>
      <c r="F76" s="201"/>
      <c r="G76" s="181"/>
      <c r="H76" s="181"/>
      <c r="I76" s="181"/>
      <c r="J76" s="181"/>
      <c r="K76" s="181"/>
      <c r="L76" s="889"/>
      <c r="M76" s="889"/>
      <c r="N76" s="889"/>
      <c r="O76" s="889"/>
      <c r="P76" s="80"/>
      <c r="Q76" s="4"/>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4"/>
      <c r="AQ76" s="79"/>
      <c r="AR76" s="79"/>
    </row>
    <row r="77" ht="0" hidden="1" customHeight="1">
      <c r="C77" s="181"/>
      <c r="D77" s="181"/>
      <c r="E77" s="181"/>
      <c r="F77" s="201"/>
      <c r="G77" s="181"/>
      <c r="H77" s="181"/>
      <c r="I77" s="181"/>
      <c r="J77" s="181"/>
      <c r="K77" s="181"/>
      <c r="L77" s="889"/>
      <c r="M77" s="889"/>
      <c r="N77" s="889"/>
      <c r="O77" s="889"/>
      <c r="P77" s="80"/>
      <c r="Q77" s="4"/>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4"/>
      <c r="AQ77" s="79"/>
      <c r="AR77" s="79"/>
    </row>
    <row r="78" ht="0" hidden="1" customHeight="1">
      <c r="C78" s="181"/>
      <c r="D78" s="181"/>
      <c r="E78" s="181"/>
      <c r="F78" s="201"/>
      <c r="G78" s="181"/>
      <c r="H78" s="181"/>
      <c r="I78" s="181"/>
      <c r="J78" s="181"/>
      <c r="K78" s="181"/>
      <c r="L78" s="889"/>
      <c r="M78" s="889"/>
      <c r="N78" s="889"/>
      <c r="O78" s="889"/>
      <c r="P78" s="80"/>
      <c r="Q78" s="4"/>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4"/>
      <c r="AQ78" s="79"/>
      <c r="AR78" s="79"/>
    </row>
    <row r="79" ht="0" hidden="1" customHeight="1">
      <c r="C79" s="181"/>
      <c r="D79" s="181"/>
      <c r="E79" s="181"/>
      <c r="F79" s="201"/>
      <c r="G79" s="181"/>
      <c r="H79" s="181"/>
      <c r="I79" s="181"/>
      <c r="J79" s="181"/>
      <c r="K79" s="181"/>
      <c r="L79" s="889"/>
      <c r="M79" s="889"/>
      <c r="N79" s="889"/>
      <c r="O79" s="889"/>
      <c r="P79" s="80"/>
      <c r="Q79" s="4"/>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4"/>
      <c r="AQ79" s="79"/>
      <c r="AR79" s="79"/>
    </row>
    <row r="80" ht="0" hidden="1" customHeight="1">
      <c r="C80" s="181"/>
      <c r="D80" s="181"/>
      <c r="E80" s="181"/>
      <c r="F80" s="201"/>
      <c r="G80" s="181"/>
      <c r="H80" s="181"/>
      <c r="I80" s="181"/>
      <c r="J80" s="181"/>
      <c r="K80" s="181"/>
      <c r="L80" s="889"/>
      <c r="M80" s="889"/>
      <c r="N80" s="889"/>
      <c r="O80" s="889"/>
      <c r="P80" s="80"/>
      <c r="Q80" s="4"/>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4"/>
      <c r="AQ80" s="79"/>
      <c r="AR80" s="79"/>
    </row>
    <row r="81" ht="0" hidden="1" customHeight="1">
      <c r="C81" s="181"/>
      <c r="D81" s="181"/>
      <c r="E81" s="181"/>
      <c r="F81" s="201"/>
      <c r="G81" s="181"/>
      <c r="H81" s="181"/>
      <c r="I81" s="181"/>
      <c r="J81" s="181"/>
      <c r="K81" s="181"/>
      <c r="L81" s="889"/>
      <c r="M81" s="889"/>
      <c r="N81" s="889"/>
      <c r="O81" s="889"/>
      <c r="P81" s="80"/>
      <c r="Q81" s="4"/>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4"/>
      <c r="AQ81" s="79"/>
      <c r="AR81" s="79"/>
    </row>
    <row r="82" ht="0" hidden="1" customHeight="1">
      <c r="C82" s="181"/>
      <c r="D82" s="181"/>
      <c r="E82" s="181"/>
      <c r="F82" s="201"/>
      <c r="G82" s="181"/>
      <c r="H82" s="181"/>
      <c r="I82" s="181"/>
      <c r="J82" s="181"/>
      <c r="K82" s="181"/>
      <c r="L82" s="889"/>
      <c r="M82" s="889"/>
      <c r="N82" s="889"/>
      <c r="O82" s="889"/>
      <c r="P82" s="80"/>
      <c r="Q82" s="4"/>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4"/>
      <c r="AQ82" s="79"/>
      <c r="AR82" s="79"/>
    </row>
    <row r="83" ht="0" hidden="1" customHeight="1">
      <c r="C83" s="181"/>
      <c r="D83" s="181"/>
      <c r="E83" s="181"/>
      <c r="F83" s="201"/>
      <c r="G83" s="181"/>
      <c r="H83" s="181"/>
      <c r="I83" s="181"/>
      <c r="J83" s="181"/>
      <c r="K83" s="181"/>
      <c r="L83" s="889"/>
      <c r="M83" s="889"/>
      <c r="N83" s="889"/>
      <c r="O83" s="889"/>
      <c r="P83" s="80"/>
      <c r="Q83" s="4"/>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4"/>
      <c r="AQ83" s="79"/>
      <c r="AR83" s="79"/>
    </row>
    <row r="84" ht="0" hidden="1" customHeight="1">
      <c r="C84" s="181"/>
      <c r="D84" s="181"/>
      <c r="E84" s="181"/>
      <c r="F84" s="201"/>
      <c r="G84" s="181"/>
      <c r="H84" s="181"/>
      <c r="I84" s="181"/>
      <c r="J84" s="181"/>
      <c r="K84" s="181"/>
      <c r="L84" s="889"/>
      <c r="M84" s="889"/>
      <c r="N84" s="889"/>
      <c r="O84" s="889"/>
      <c r="P84" s="80"/>
      <c r="Q84" s="4"/>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4"/>
      <c r="AQ84" s="79"/>
      <c r="AR84" s="79"/>
    </row>
    <row r="85" ht="0" hidden="1" customHeight="1">
      <c r="C85" s="181"/>
      <c r="D85" s="181"/>
      <c r="E85" s="181"/>
      <c r="F85" s="201"/>
      <c r="G85" s="181"/>
      <c r="H85" s="181"/>
      <c r="I85" s="181"/>
      <c r="J85" s="181"/>
      <c r="K85" s="181"/>
      <c r="L85" s="889"/>
      <c r="M85" s="889"/>
      <c r="N85" s="889"/>
      <c r="O85" s="889"/>
      <c r="P85" s="80"/>
      <c r="Q85" s="4"/>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4"/>
      <c r="AQ85" s="79"/>
      <c r="AR85" s="79"/>
    </row>
    <row r="86" ht="0" hidden="1" customHeight="1">
      <c r="C86" s="181"/>
      <c r="D86" s="181"/>
      <c r="E86" s="181"/>
      <c r="F86" s="201"/>
      <c r="G86" s="181"/>
      <c r="H86" s="181"/>
      <c r="I86" s="181"/>
      <c r="J86" s="181"/>
      <c r="K86" s="181"/>
      <c r="L86" s="889"/>
      <c r="M86" s="889"/>
      <c r="N86" s="889"/>
      <c r="O86" s="889"/>
      <c r="P86" s="80"/>
      <c r="Q86" s="4"/>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4"/>
      <c r="AQ86" s="79"/>
      <c r="AR86" s="79"/>
    </row>
    <row r="87" ht="0" hidden="1" customHeight="1">
      <c r="C87" s="181"/>
      <c r="D87" s="181"/>
      <c r="E87" s="181"/>
      <c r="F87" s="201"/>
      <c r="G87" s="181"/>
      <c r="H87" s="181"/>
      <c r="I87" s="181"/>
      <c r="J87" s="181"/>
      <c r="K87" s="181"/>
      <c r="L87" s="889"/>
      <c r="M87" s="889"/>
      <c r="N87" s="889"/>
      <c r="O87" s="889"/>
      <c r="P87" s="80"/>
      <c r="Q87" s="4"/>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4"/>
      <c r="AQ87" s="79"/>
      <c r="AR87" s="79"/>
    </row>
    <row r="88" ht="0" hidden="1" customHeight="1">
      <c r="C88" s="181"/>
      <c r="D88" s="181"/>
      <c r="E88" s="181"/>
      <c r="F88" s="201"/>
      <c r="G88" s="181"/>
      <c r="H88" s="181"/>
      <c r="I88" s="181"/>
      <c r="J88" s="181"/>
      <c r="K88" s="181"/>
      <c r="L88" s="889"/>
      <c r="M88" s="889"/>
      <c r="N88" s="889"/>
      <c r="O88" s="889"/>
      <c r="P88" s="80"/>
      <c r="Q88" s="4"/>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4"/>
      <c r="AQ88" s="79"/>
      <c r="AR88" s="79"/>
    </row>
    <row r="89" ht="0" hidden="1" customHeight="1">
      <c r="C89" s="181"/>
      <c r="D89" s="181"/>
      <c r="E89" s="181"/>
      <c r="F89" s="201"/>
      <c r="G89" s="181"/>
      <c r="H89" s="181"/>
      <c r="I89" s="181"/>
      <c r="J89" s="181"/>
      <c r="K89" s="181"/>
      <c r="L89" s="889"/>
      <c r="M89" s="889"/>
      <c r="N89" s="889"/>
      <c r="O89" s="889"/>
      <c r="P89" s="80"/>
      <c r="Q89" s="4"/>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4"/>
      <c r="AQ89" s="79"/>
      <c r="AR89" s="79"/>
    </row>
    <row r="90" ht="0" hidden="1" customHeight="1">
      <c r="C90" s="181"/>
      <c r="D90" s="181"/>
      <c r="E90" s="181"/>
      <c r="F90" s="201"/>
      <c r="G90" s="181"/>
      <c r="H90" s="181"/>
      <c r="I90" s="181"/>
      <c r="J90" s="181"/>
      <c r="K90" s="181"/>
      <c r="L90" s="889"/>
      <c r="M90" s="889"/>
      <c r="N90" s="889"/>
      <c r="O90" s="889"/>
      <c r="P90" s="80"/>
      <c r="Q90" s="4"/>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4"/>
      <c r="AQ90" s="79"/>
      <c r="AR90" s="79"/>
    </row>
    <row r="91" ht="0" hidden="1" customHeight="1">
      <c r="C91" s="181"/>
      <c r="D91" s="181"/>
      <c r="E91" s="181"/>
      <c r="F91" s="201"/>
      <c r="G91" s="181"/>
      <c r="H91" s="181"/>
      <c r="I91" s="181"/>
      <c r="J91" s="181"/>
      <c r="K91" s="181"/>
      <c r="L91" s="889"/>
      <c r="M91" s="889"/>
      <c r="N91" s="889"/>
      <c r="O91" s="889"/>
      <c r="P91" s="80"/>
      <c r="Q91" s="4"/>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4"/>
      <c r="AQ91" s="79"/>
      <c r="AR91" s="79"/>
    </row>
    <row r="92" ht="0" hidden="1" customHeight="1">
      <c r="C92" s="181"/>
      <c r="D92" s="181"/>
      <c r="E92" s="181"/>
      <c r="F92" s="201"/>
      <c r="G92" s="181"/>
      <c r="H92" s="181"/>
      <c r="I92" s="181"/>
      <c r="J92" s="181"/>
      <c r="K92" s="181"/>
      <c r="L92" s="889"/>
      <c r="M92" s="889"/>
      <c r="N92" s="889"/>
      <c r="O92" s="889"/>
      <c r="P92" s="80"/>
      <c r="Q92" s="4"/>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4"/>
      <c r="AQ92" s="79"/>
      <c r="AR92" s="79"/>
    </row>
    <row r="93" ht="0" hidden="1" customHeight="1">
      <c r="C93" s="181"/>
      <c r="D93" s="181"/>
      <c r="E93" s="181"/>
      <c r="F93" s="201"/>
      <c r="G93" s="181"/>
      <c r="H93" s="181"/>
      <c r="I93" s="181"/>
      <c r="J93" s="181"/>
      <c r="K93" s="181"/>
      <c r="L93" s="889"/>
      <c r="M93" s="889"/>
      <c r="N93" s="889"/>
      <c r="O93" s="889"/>
      <c r="P93" s="80"/>
      <c r="Q93" s="4"/>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4"/>
      <c r="AQ93" s="79"/>
      <c r="AR93" s="79"/>
    </row>
    <row r="94" ht="0" hidden="1" customHeight="1">
      <c r="C94" s="181"/>
      <c r="D94" s="181"/>
      <c r="E94" s="181"/>
      <c r="F94" s="201"/>
      <c r="G94" s="181"/>
      <c r="H94" s="181"/>
      <c r="I94" s="181"/>
      <c r="J94" s="181"/>
      <c r="K94" s="181"/>
      <c r="L94" s="889"/>
      <c r="M94" s="889"/>
      <c r="N94" s="889"/>
      <c r="O94" s="889"/>
      <c r="P94" s="80"/>
      <c r="Q94" s="4"/>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4"/>
      <c r="AQ94" s="79"/>
      <c r="AR94" s="79"/>
    </row>
    <row r="95" ht="0" hidden="1" customHeight="1">
      <c r="C95" s="181"/>
      <c r="D95" s="181"/>
      <c r="E95" s="181"/>
      <c r="F95" s="201"/>
      <c r="G95" s="181"/>
      <c r="H95" s="181"/>
      <c r="I95" s="181"/>
      <c r="J95" s="181"/>
      <c r="K95" s="181"/>
      <c r="L95" s="889"/>
      <c r="M95" s="889"/>
      <c r="N95" s="889"/>
      <c r="O95" s="889"/>
      <c r="P95" s="80"/>
      <c r="Q95" s="4"/>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4"/>
      <c r="AQ95" s="79"/>
      <c r="AR95" s="79"/>
    </row>
    <row r="96" ht="0" hidden="1" customHeight="1">
      <c r="C96" s="181"/>
      <c r="D96" s="181"/>
      <c r="E96" s="181"/>
      <c r="F96" s="201"/>
      <c r="G96" s="181"/>
      <c r="H96" s="181"/>
      <c r="I96" s="181"/>
      <c r="J96" s="181"/>
      <c r="K96" s="181"/>
      <c r="L96" s="889"/>
      <c r="M96" s="889"/>
      <c r="N96" s="889"/>
      <c r="O96" s="889"/>
      <c r="P96" s="80"/>
      <c r="Q96" s="4"/>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4"/>
      <c r="AQ96" s="79"/>
      <c r="AR96" s="79"/>
    </row>
    <row r="97" ht="0" hidden="1" customHeight="1">
      <c r="C97" s="181"/>
      <c r="D97" s="181"/>
      <c r="E97" s="181"/>
      <c r="F97" s="201"/>
      <c r="G97" s="181"/>
      <c r="H97" s="181"/>
      <c r="I97" s="181"/>
      <c r="J97" s="181"/>
      <c r="K97" s="181"/>
      <c r="L97" s="889"/>
      <c r="M97" s="889"/>
      <c r="N97" s="889"/>
      <c r="O97" s="889"/>
      <c r="P97" s="80"/>
      <c r="Q97" s="4"/>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4"/>
      <c r="AQ97" s="79"/>
      <c r="AR97" s="79"/>
    </row>
    <row r="98" ht="0" hidden="1" customHeight="1">
      <c r="C98" s="181"/>
      <c r="D98" s="181"/>
      <c r="E98" s="181"/>
      <c r="F98" s="201"/>
      <c r="G98" s="181"/>
      <c r="H98" s="181"/>
      <c r="I98" s="181"/>
      <c r="J98" s="181"/>
      <c r="K98" s="181"/>
      <c r="L98" s="889"/>
      <c r="M98" s="889"/>
      <c r="N98" s="889"/>
      <c r="O98" s="889"/>
      <c r="P98" s="80"/>
      <c r="Q98" s="4"/>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4"/>
      <c r="AQ98" s="79"/>
      <c r="AR98" s="79"/>
    </row>
    <row r="99" ht="0" hidden="1" customHeight="1">
      <c r="C99" s="181"/>
      <c r="D99" s="181"/>
      <c r="E99" s="181"/>
      <c r="F99" s="201"/>
      <c r="G99" s="181"/>
      <c r="H99" s="181"/>
      <c r="I99" s="181"/>
      <c r="J99" s="181"/>
      <c r="K99" s="181"/>
      <c r="L99" s="889"/>
      <c r="M99" s="889"/>
      <c r="N99" s="889"/>
      <c r="O99" s="889"/>
      <c r="P99" s="80"/>
      <c r="Q99" s="4"/>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4"/>
      <c r="AQ99" s="79"/>
      <c r="AR99" s="79"/>
    </row>
    <row r="100" ht="0" hidden="1" customHeight="1">
      <c r="C100" s="181"/>
      <c r="D100" s="181"/>
      <c r="E100" s="181"/>
      <c r="F100" s="201"/>
      <c r="G100" s="181"/>
      <c r="H100" s="181"/>
      <c r="I100" s="181"/>
      <c r="J100" s="181"/>
      <c r="K100" s="181"/>
      <c r="L100" s="889"/>
      <c r="M100" s="889"/>
      <c r="N100" s="889"/>
      <c r="O100" s="889"/>
      <c r="P100" s="80"/>
      <c r="Q100" s="4"/>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4"/>
      <c r="AQ100" s="48"/>
      <c r="AR100" s="48"/>
    </row>
    <row r="101" ht="0" hidden="1" customHeight="1">
      <c r="C101" s="181"/>
      <c r="D101" s="181"/>
      <c r="E101" s="181"/>
      <c r="F101" s="201"/>
      <c r="G101" s="181"/>
      <c r="H101" s="181"/>
      <c r="I101" s="181"/>
      <c r="J101" s="181"/>
      <c r="K101" s="181"/>
      <c r="L101" s="889"/>
      <c r="M101" s="889"/>
      <c r="N101" s="889"/>
      <c r="O101" s="889"/>
      <c r="P101" s="80"/>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79"/>
      <c r="AR101" s="79"/>
    </row>
    <row r="102" ht="18" customHeight="1">
      <c r="C102" s="181"/>
      <c r="D102" s="181"/>
      <c r="E102" s="181"/>
      <c r="F102" s="201"/>
      <c r="G102" s="181"/>
      <c r="H102" s="181"/>
      <c r="I102" s="181"/>
      <c r="J102" s="181"/>
      <c r="K102" s="181"/>
      <c r="L102" s="889"/>
      <c r="M102" s="889"/>
      <c r="N102" s="889"/>
      <c r="O102" s="889"/>
      <c r="P102" s="80"/>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79"/>
      <c r="AR102" s="79"/>
    </row>
    <row r="103" ht="18" customHeight="1">
      <c r="C103" s="181"/>
      <c r="D103" s="181"/>
      <c r="E103" s="181"/>
      <c r="F103" s="201"/>
      <c r="G103" s="181"/>
      <c r="H103" s="181"/>
      <c r="I103" s="181"/>
      <c r="J103" s="181"/>
      <c r="K103" s="181"/>
      <c r="L103" s="889"/>
      <c r="M103" s="889"/>
      <c r="N103" s="889"/>
      <c r="O103" s="889"/>
      <c r="P103" s="80"/>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ht="9" customHeight="1">
      <c r="E104" s="81"/>
      <c r="F104" s="202"/>
      <c r="R104" s="0"/>
      <c r="S104" s="0"/>
      <c r="T104" s="0"/>
      <c r="U104" s="0"/>
      <c r="V104" s="0"/>
      <c r="W104" s="0"/>
      <c r="X104" s="0"/>
      <c r="Y104" s="0"/>
      <c r="Z104" s="87"/>
      <c r="AA104" s="0"/>
      <c r="AB104" s="0"/>
      <c r="AC104" s="5"/>
      <c r="AD104" s="5"/>
      <c r="AE104" s="5"/>
      <c r="AF104" s="67"/>
      <c r="AG104" s="0"/>
      <c r="AH104" s="0"/>
      <c r="AI104" s="0"/>
      <c r="AJ104" s="5"/>
      <c r="AK104" s="0"/>
      <c r="AL104" s="0"/>
      <c r="AM104" s="0"/>
      <c r="AN104" s="0"/>
      <c r="AO104" s="0"/>
      <c r="AP104" s="0"/>
    </row>
    <row r="105" ht="39.95" customHeight="1">
      <c r="B105" s="0"/>
      <c r="C105" s="987" t="s">
        <v>126</v>
      </c>
      <c r="D105" s="987"/>
      <c r="E105" s="987"/>
      <c r="F105" s="987"/>
      <c r="G105" s="987"/>
      <c r="H105" s="987"/>
      <c r="I105" s="987"/>
      <c r="J105" s="987"/>
      <c r="K105" s="987"/>
      <c r="L105" s="987"/>
      <c r="M105" s="987"/>
      <c r="N105" s="987"/>
      <c r="O105" s="987"/>
      <c r="P105" s="987"/>
      <c r="Q105" s="987"/>
      <c r="R105" s="987"/>
      <c r="S105" s="987"/>
      <c r="T105" s="987"/>
      <c r="U105" s="987"/>
      <c r="V105" s="987"/>
      <c r="W105" s="987"/>
      <c r="X105" s="987"/>
      <c r="Y105" s="987"/>
      <c r="Z105" s="987"/>
      <c r="AA105" s="987"/>
      <c r="AB105" s="987"/>
      <c r="AC105" s="987"/>
      <c r="AD105" s="987"/>
      <c r="AE105" s="987"/>
      <c r="AF105" s="987"/>
      <c r="AG105" s="987"/>
      <c r="AH105" s="987"/>
      <c r="AI105" s="987"/>
      <c r="AJ105" s="987"/>
      <c r="AK105" s="987"/>
      <c r="AL105" s="987"/>
      <c r="AM105" s="987"/>
      <c r="AN105" s="987"/>
      <c r="AO105" s="987"/>
      <c r="AP105" s="233"/>
    </row>
    <row r="106" s="84" customFormat="1" ht="12" customHeight="1">
      <c r="B106" s="84"/>
      <c r="E106" s="46"/>
      <c r="F106" s="202"/>
      <c r="G106"/>
      <c r="H106"/>
      <c r="I106"/>
      <c r="J106"/>
      <c r="K106"/>
      <c r="L106"/>
      <c r="M106"/>
      <c r="N106"/>
      <c r="O106"/>
      <c r="P106"/>
      <c r="Q106"/>
      <c r="R106"/>
      <c r="S106"/>
      <c r="T106"/>
      <c r="U106"/>
      <c r="V106"/>
      <c r="W106"/>
      <c r="X106"/>
      <c r="Y106"/>
      <c r="Z106"/>
      <c r="AA10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row>
    <row r="107" s="236" customFormat="1" ht="12.75" customHeight="1">
      <c r="A107" s="236"/>
    </row>
    <row r="108" s="236" customFormat="1" ht="12.75" customHeight="1"/>
    <row r="109" s="236" customFormat="1" ht="12.75" customHeight="1"/>
    <row r="110" s="236" customFormat="1" ht="12.75" customHeight="1"/>
    <row r="111" s="236" customFormat="1" ht="12.75" customHeight="1"/>
    <row r="112" s="236" customFormat="1" ht="12.75" customHeight="1"/>
    <row r="113" s="236" customFormat="1" ht="12.75" customHeight="1"/>
    <row r="114" s="236" customFormat="1" ht="12.75" customHeight="1"/>
    <row r="115" s="236" customFormat="1" ht="12.75" customHeight="1"/>
    <row r="116" s="236" customFormat="1" ht="12.75" customHeight="1"/>
    <row r="117" s="236" customFormat="1" ht="12.75" customHeight="1"/>
    <row r="118" s="236" customFormat="1" ht="12.75" customHeight="1"/>
    <row r="119" s="236" customFormat="1" ht="12.75" customHeight="1"/>
    <row r="120" s="236" customFormat="1" ht="12.75" customHeight="1"/>
    <row r="121" s="236" customFormat="1" ht="12.75" customHeight="1"/>
    <row r="122" s="236" customFormat="1" ht="12.75" customHeight="1"/>
    <row r="123" s="236" customFormat="1" ht="12.75" customHeight="1"/>
    <row r="124" s="236" customFormat="1" ht="12.75" customHeight="1"/>
    <row r="125" s="236" customFormat="1" ht="12.75" customHeight="1"/>
    <row r="126" s="236" customFormat="1" ht="12.75" customHeight="1"/>
    <row r="127" s="236" customFormat="1" ht="12.75" customHeight="1"/>
    <row r="128" s="236" customFormat="1" ht="12.75" customHeight="1"/>
    <row r="129" s="236" customFormat="1" ht="12.75" customHeight="1"/>
    <row r="130" s="236" customFormat="1" ht="12.75" customHeight="1"/>
    <row r="131" s="236" customFormat="1" ht="12.75" customHeight="1"/>
    <row r="132" s="236" customFormat="1" ht="12.75" customHeight="1"/>
    <row r="133" s="236" customFormat="1" ht="12.75" customHeight="1"/>
    <row r="134" s="236" customFormat="1" ht="12.75" customHeight="1"/>
    <row r="135" s="236" customFormat="1" ht="12.75" customHeight="1"/>
    <row r="136" s="236" customFormat="1" ht="12.75" customHeight="1"/>
    <row r="137" s="236" customFormat="1" ht="12.75" customHeight="1"/>
    <row r="138" s="236" customFormat="1" ht="12.75" customHeight="1"/>
    <row r="139" s="236" customFormat="1" ht="12.75" customHeight="1"/>
    <row r="140" s="236" customFormat="1" ht="12.75" customHeight="1"/>
    <row r="141" s="236" customFormat="1" ht="12.75" customHeight="1"/>
    <row r="142" s="236" customFormat="1" ht="12.75" customHeight="1"/>
    <row r="143" s="236" customFormat="1" ht="12.75" customHeight="1"/>
    <row r="144" s="236" customFormat="1" ht="12.75" customHeight="1"/>
    <row r="145" s="236" customFormat="1" ht="12.75" customHeight="1"/>
    <row r="146" s="236" customFormat="1" ht="12.75" customHeight="1"/>
    <row r="147" s="236" customFormat="1" ht="12.75" customHeight="1"/>
    <row r="148" s="236" customFormat="1" ht="12.75" customHeight="1"/>
    <row r="149" s="236" customFormat="1" ht="12.75" customHeight="1"/>
    <row r="150" s="236" customFormat="1" ht="12.75" customHeight="1"/>
    <row r="151" s="236" customFormat="1" ht="12.75" customHeight="1"/>
    <row r="152" s="236" customFormat="1" ht="12.75" customHeight="1"/>
    <row r="153" s="236" customFormat="1" ht="12.75" customHeight="1"/>
  </sheetData>
  <mergeCells count="273">
    <mergeCell ref="H95:K95"/>
    <mergeCell ref="L95:O95"/>
    <mergeCell ref="H101:K101"/>
    <mergeCell ref="L101:O101"/>
    <mergeCell ref="L102:O102"/>
    <mergeCell ref="H102:K102"/>
    <mergeCell ref="H99:K99"/>
    <mergeCell ref="C105:AO105"/>
    <mergeCell ref="H98:K98"/>
    <mergeCell ref="L98:O98"/>
    <mergeCell ref="H96:K96"/>
    <mergeCell ref="L96:O96"/>
    <mergeCell ref="H97:K97"/>
    <mergeCell ref="L97:O97"/>
    <mergeCell ref="H103:K103"/>
    <mergeCell ref="H100:K100"/>
    <mergeCell ref="L100:O100"/>
    <mergeCell ref="L103:O103"/>
    <mergeCell ref="L99:O99"/>
    <mergeCell ref="H90:K90"/>
    <mergeCell ref="L90:O90"/>
    <mergeCell ref="H87:K87"/>
    <mergeCell ref="L87:O87"/>
    <mergeCell ref="H88:K88"/>
    <mergeCell ref="L88:O88"/>
    <mergeCell ref="H93:K93"/>
    <mergeCell ref="L93:O93"/>
    <mergeCell ref="H94:K94"/>
    <mergeCell ref="L94:O94"/>
    <mergeCell ref="H91:K91"/>
    <mergeCell ref="L91:O91"/>
    <mergeCell ref="H92:K92"/>
    <mergeCell ref="L92:O92"/>
    <mergeCell ref="H85:K85"/>
    <mergeCell ref="L85:O85"/>
    <mergeCell ref="H86:K86"/>
    <mergeCell ref="L86:O86"/>
    <mergeCell ref="H83:K83"/>
    <mergeCell ref="L83:O83"/>
    <mergeCell ref="H84:K84"/>
    <mergeCell ref="L84:O84"/>
    <mergeCell ref="H89:K89"/>
    <mergeCell ref="L89:O89"/>
    <mergeCell ref="H81:K81"/>
    <mergeCell ref="L81:O81"/>
    <mergeCell ref="H82:K82"/>
    <mergeCell ref="L82:O82"/>
    <mergeCell ref="L78:O78"/>
    <mergeCell ref="H79:K79"/>
    <mergeCell ref="L79:O79"/>
    <mergeCell ref="H80:K80"/>
    <mergeCell ref="L80:O80"/>
    <mergeCell ref="H78:K78"/>
    <mergeCell ref="H50:K50"/>
    <mergeCell ref="L50:O50"/>
    <mergeCell ref="H68:K68"/>
    <mergeCell ref="L68:O68"/>
    <mergeCell ref="H72:K72"/>
    <mergeCell ref="L72:O72"/>
    <mergeCell ref="H51:K51"/>
    <mergeCell ref="L51:O51"/>
    <mergeCell ref="H69:K69"/>
    <mergeCell ref="L69:O69"/>
    <mergeCell ref="H67:K67"/>
    <mergeCell ref="L67:O67"/>
    <mergeCell ref="L56:O56"/>
    <mergeCell ref="L57:O57"/>
    <mergeCell ref="L58:O58"/>
    <mergeCell ref="H59:K59"/>
    <mergeCell ref="H63:K63"/>
    <mergeCell ref="L65:O65"/>
    <mergeCell ref="L59:O59"/>
    <mergeCell ref="L60:O60"/>
    <mergeCell ref="H60:K60"/>
    <mergeCell ref="H48:K48"/>
    <mergeCell ref="L48:O48"/>
    <mergeCell ref="H45:K45"/>
    <mergeCell ref="L45:O45"/>
    <mergeCell ref="H46:K46"/>
    <mergeCell ref="L46:O46"/>
    <mergeCell ref="H47:K47"/>
    <mergeCell ref="L47:O47"/>
    <mergeCell ref="H49:K49"/>
    <mergeCell ref="L49:O49"/>
    <mergeCell ref="L30:O30"/>
    <mergeCell ref="H33:K33"/>
    <mergeCell ref="L33:O33"/>
    <mergeCell ref="H32:K32"/>
    <mergeCell ref="L32:O32"/>
    <mergeCell ref="H44:K44"/>
    <mergeCell ref="L44:O44"/>
    <mergeCell ref="H40:K40"/>
    <mergeCell ref="L40:O40"/>
    <mergeCell ref="H41:K41"/>
    <mergeCell ref="L41:O41"/>
    <mergeCell ref="H42:K42"/>
    <mergeCell ref="L42:O42"/>
    <mergeCell ref="H43:K43"/>
    <mergeCell ref="L43:O43"/>
    <mergeCell ref="L38:O38"/>
    <mergeCell ref="H39:K39"/>
    <mergeCell ref="L39:O39"/>
    <mergeCell ref="H26:K26"/>
    <mergeCell ref="L26:O26"/>
    <mergeCell ref="AF11:AG11"/>
    <mergeCell ref="Z10:AA10"/>
    <mergeCell ref="L11:M11"/>
    <mergeCell ref="N13:O13"/>
    <mergeCell ref="H10:I10"/>
    <mergeCell ref="L13:M13"/>
    <mergeCell ref="H23:K23"/>
    <mergeCell ref="L23:O23"/>
    <mergeCell ref="T11:U11"/>
    <mergeCell ref="T10:U10"/>
    <mergeCell ref="N11:O11"/>
    <mergeCell ref="N10:O10"/>
    <mergeCell ref="P10:Q10"/>
    <mergeCell ref="Z12:AA12"/>
    <mergeCell ref="H12:I12"/>
    <mergeCell ref="H13:I13"/>
    <mergeCell ref="AB10:AC10"/>
    <mergeCell ref="AB11:AC11"/>
    <mergeCell ref="Z11:AA11"/>
    <mergeCell ref="AJ8:AK8"/>
    <mergeCell ref="AL8:AM8"/>
    <mergeCell ref="AD8:AE8"/>
    <mergeCell ref="AH8:AI8"/>
    <mergeCell ref="AH9:AI9"/>
    <mergeCell ref="AJ9:AK9"/>
    <mergeCell ref="AL9:AM9"/>
    <mergeCell ref="AH10:AI10"/>
    <mergeCell ref="AL12:AM12"/>
    <mergeCell ref="AL11:AM11"/>
    <mergeCell ref="AF8:AG8"/>
    <mergeCell ref="AL10:AM10"/>
    <mergeCell ref="AD10:AE10"/>
    <mergeCell ref="AD12:AE12"/>
    <mergeCell ref="AJ10:AK10"/>
    <mergeCell ref="AH11:AI11"/>
    <mergeCell ref="AJ11:AK11"/>
    <mergeCell ref="H6:U6"/>
    <mergeCell ref="T8:U8"/>
    <mergeCell ref="R8:S8"/>
    <mergeCell ref="P8:Q8"/>
    <mergeCell ref="N8:O8"/>
    <mergeCell ref="AH12:AI12"/>
    <mergeCell ref="AF12:AG12"/>
    <mergeCell ref="H11:I11"/>
    <mergeCell ref="H9:I9"/>
    <mergeCell ref="P7:Q7"/>
    <mergeCell ref="N7:O7"/>
    <mergeCell ref="P9:Q9"/>
    <mergeCell ref="P11:Q11"/>
    <mergeCell ref="AD9:AE9"/>
    <mergeCell ref="Z8:AA8"/>
    <mergeCell ref="AB8:AC8"/>
    <mergeCell ref="Z6:AM6"/>
    <mergeCell ref="Z7:AA7"/>
    <mergeCell ref="AB7:AC7"/>
    <mergeCell ref="AD7:AE7"/>
    <mergeCell ref="AF7:AG7"/>
    <mergeCell ref="AH7:AI7"/>
    <mergeCell ref="AJ7:AK7"/>
    <mergeCell ref="AL7:AM7"/>
    <mergeCell ref="T7:U7"/>
    <mergeCell ref="J7:K7"/>
    <mergeCell ref="H7:I7"/>
    <mergeCell ref="R9:S9"/>
    <mergeCell ref="T9:U9"/>
    <mergeCell ref="L9:M9"/>
    <mergeCell ref="L7:M7"/>
    <mergeCell ref="J9:K9"/>
    <mergeCell ref="N9:O9"/>
    <mergeCell ref="L8:M8"/>
    <mergeCell ref="J8:K8"/>
    <mergeCell ref="R7:S7"/>
    <mergeCell ref="H8:I8"/>
    <mergeCell ref="AB9:AC9"/>
    <mergeCell ref="Z9:AA9"/>
    <mergeCell ref="AF9:AG9"/>
    <mergeCell ref="AD11:AE11"/>
    <mergeCell ref="J12:K12"/>
    <mergeCell ref="AF10:AG10"/>
    <mergeCell ref="R13:S13"/>
    <mergeCell ref="AB12:AC12"/>
    <mergeCell ref="T13:U13"/>
    <mergeCell ref="T12:U12"/>
    <mergeCell ref="AD13:AE13"/>
    <mergeCell ref="AB13:AC13"/>
    <mergeCell ref="J13:K13"/>
    <mergeCell ref="L12:M12"/>
    <mergeCell ref="P12:Q12"/>
    <mergeCell ref="J11:K11"/>
    <mergeCell ref="R11:S11"/>
    <mergeCell ref="R10:S10"/>
    <mergeCell ref="L10:M10"/>
    <mergeCell ref="J10:K10"/>
    <mergeCell ref="P13:Q13"/>
    <mergeCell ref="AL13:AM13"/>
    <mergeCell ref="AJ12:AK12"/>
    <mergeCell ref="AH13:AI13"/>
    <mergeCell ref="AJ13:AK13"/>
    <mergeCell ref="Z13:AA13"/>
    <mergeCell ref="AF13:AG13"/>
    <mergeCell ref="H56:K56"/>
    <mergeCell ref="H57:K57"/>
    <mergeCell ref="H58:K58"/>
    <mergeCell ref="H29:K29"/>
    <mergeCell ref="L29:O29"/>
    <mergeCell ref="H27:K27"/>
    <mergeCell ref="L27:O27"/>
    <mergeCell ref="H28:K28"/>
    <mergeCell ref="L31:O31"/>
    <mergeCell ref="H37:K37"/>
    <mergeCell ref="L37:O37"/>
    <mergeCell ref="H34:K34"/>
    <mergeCell ref="L34:O34"/>
    <mergeCell ref="H35:K35"/>
    <mergeCell ref="L35:O35"/>
    <mergeCell ref="H36:K36"/>
    <mergeCell ref="L36:O36"/>
    <mergeCell ref="H38:K38"/>
    <mergeCell ref="H77:K77"/>
    <mergeCell ref="L77:O77"/>
    <mergeCell ref="L61:O61"/>
    <mergeCell ref="H62:K62"/>
    <mergeCell ref="L62:O62"/>
    <mergeCell ref="H61:K61"/>
    <mergeCell ref="H71:K71"/>
    <mergeCell ref="L71:O71"/>
    <mergeCell ref="H73:K73"/>
    <mergeCell ref="H76:K76"/>
    <mergeCell ref="H65:K65"/>
    <mergeCell ref="H74:K74"/>
    <mergeCell ref="L74:O74"/>
    <mergeCell ref="H75:K75"/>
    <mergeCell ref="L76:O76"/>
    <mergeCell ref="L73:O73"/>
    <mergeCell ref="H70:K70"/>
    <mergeCell ref="L66:O66"/>
    <mergeCell ref="H66:K66"/>
    <mergeCell ref="L63:O63"/>
    <mergeCell ref="L75:O75"/>
    <mergeCell ref="L64:O64"/>
    <mergeCell ref="L70:O70"/>
    <mergeCell ref="H64:K64"/>
    <mergeCell ref="C2:AP2"/>
    <mergeCell ref="H55:K55"/>
    <mergeCell ref="L55:O55"/>
    <mergeCell ref="H31:K31"/>
    <mergeCell ref="H52:K52"/>
    <mergeCell ref="C4:AP4"/>
    <mergeCell ref="C3:AP3"/>
    <mergeCell ref="L25:O25"/>
    <mergeCell ref="H25:K25"/>
    <mergeCell ref="L28:O28"/>
    <mergeCell ref="H53:K53"/>
    <mergeCell ref="H54:K54"/>
    <mergeCell ref="H24:K24"/>
    <mergeCell ref="L52:O52"/>
    <mergeCell ref="L53:O53"/>
    <mergeCell ref="L54:O54"/>
    <mergeCell ref="X15:AD15"/>
    <mergeCell ref="P15:V15"/>
    <mergeCell ref="H22:K22"/>
    <mergeCell ref="L24:O24"/>
    <mergeCell ref="L22:O22"/>
    <mergeCell ref="N12:O12"/>
    <mergeCell ref="AF15:AL15"/>
    <mergeCell ref="R12:S12"/>
    <mergeCell ref="R21:AC21"/>
    <mergeCell ref="AD21:AO21"/>
    <mergeCell ref="H30:K30"/>
  </mergeCells>
  <phoneticPr fontId="0" type="noConversion"/>
  <printOptions horizontalCentered="1" verticalCentered="1"/>
  <pageMargins left="0.25" right="0.25" top="0.25" bottom="0.25" header="0" footer="0"/>
  <pageSetup scale="31" fitToWidth="1" fitToHeight="1" orientation="landscape" r:id="rId1"/>
  <headerFooter alignWithMargins="0">
    <oddHeader/>
    <oddFooter/>
  </headerFooter>
  <rowBreaks count="1" manualBreakCount="1">
    <brk id="107" max="16383" man="1"/>
  </rowBreaks>
  <colBreaks count="1" manualBreakCount="1">
    <brk id="45" max="1048575" man="1"/>
  </colBreaks>
  <drawing r:id="rId87"/>
</worksheet>
</file>

<file path=xl/worksheets/sheet2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pageSetUpPr fitToPage="1"/>
  </sheetPr>
  <dimension ref="A1:M43"/>
  <sheetViews>
    <sheetView showGridLines="0" zoomScaleNormal="100" workbookViewId="0"/>
  </sheetViews>
  <sheetFormatPr defaultColWidth="8.85546875" defaultRowHeight="15"/>
  <cols>
    <col min="1" max="1" width="4.28515625" style="640" customWidth="1"/>
    <col min="2" max="2" width="3.42578125" style="640" customWidth="1"/>
    <col min="3" max="3" width="6.85546875" style="640" customWidth="1"/>
    <col min="4" max="4" width="8.85546875" style="640" customWidth="1"/>
    <col min="5" max="5" width="39" style="640" customWidth="1"/>
    <col min="6" max="6" width="30" style="640" customWidth="1"/>
    <col min="7" max="9" width="8.85546875" style="640" customWidth="1"/>
    <col min="10" max="10" width="12" style="640" customWidth="1"/>
    <col min="11" max="11" width="8.85546875" style="640" customWidth="1"/>
    <col min="12" max="12" width="18.28515625" style="640" customWidth="1"/>
    <col min="13" max="16384" width="8.85546875" style="640" customWidth="1"/>
  </cols>
  <sheetData>
    <row r="1">
      <c r="M1" s="640"/>
    </row>
    <row r="2" ht="84" customHeight="1">
      <c r="B2" s="641"/>
      <c r="C2" s="642"/>
      <c r="K2" s="643"/>
      <c r="M2" s="643"/>
    </row>
    <row r="3" ht="15" customHeight="1">
      <c r="B3" s="641"/>
    </row>
    <row r="4">
      <c r="A4" s="644" t="s">
        <v>114</v>
      </c>
      <c r="B4" s="645"/>
      <c r="C4" s="645"/>
      <c r="D4" s="645"/>
      <c r="E4" s="645"/>
      <c r="F4" s="645"/>
      <c r="G4" s="645"/>
      <c r="H4" s="645"/>
      <c r="I4" s="645"/>
      <c r="J4" s="645"/>
      <c r="K4" s="645"/>
    </row>
    <row r="5">
      <c r="A5" s="691" t="s">
        <v>121</v>
      </c>
      <c r="B5" s="691"/>
      <c r="C5" s="691"/>
      <c r="D5" s="691"/>
      <c r="E5" s="691"/>
      <c r="F5" s="691"/>
      <c r="G5" s="645"/>
      <c r="H5" s="645"/>
      <c r="I5" s="645"/>
      <c r="J5" s="645"/>
      <c r="K5" s="645"/>
    </row>
    <row r="6">
      <c r="A6" s="645"/>
      <c r="B6" s="645"/>
      <c r="C6" s="645"/>
      <c r="D6" s="645"/>
      <c r="E6" s="645"/>
      <c r="F6" s="645"/>
      <c r="G6" s="645"/>
      <c r="H6" s="645"/>
      <c r="I6" s="645"/>
      <c r="J6" s="645"/>
      <c r="K6" s="645"/>
    </row>
    <row r="7">
      <c r="A7" s="645"/>
      <c r="B7" s="645"/>
      <c r="C7" s="645"/>
      <c r="D7" s="645"/>
      <c r="E7" s="645"/>
      <c r="F7" s="645"/>
      <c r="G7" s="645"/>
      <c r="H7" s="645"/>
      <c r="I7" s="645"/>
      <c r="J7" s="645"/>
      <c r="K7" s="645"/>
    </row>
    <row r="8">
      <c r="A8" s="644" t="s">
        <v>115</v>
      </c>
      <c r="B8" s="645"/>
      <c r="C8" s="645"/>
      <c r="D8" s="645"/>
      <c r="E8" s="645"/>
      <c r="F8" s="645"/>
      <c r="G8" s="645"/>
      <c r="H8" s="645"/>
      <c r="I8" s="645"/>
      <c r="J8" s="645"/>
      <c r="K8" s="645"/>
    </row>
    <row r="9">
      <c r="A9" s="691" t="s">
        <v>122</v>
      </c>
      <c r="B9" s="691"/>
      <c r="C9" s="691"/>
      <c r="D9" s="691"/>
      <c r="E9" s="691"/>
      <c r="F9" s="691"/>
      <c r="G9" s="645"/>
      <c r="H9" s="645"/>
      <c r="I9" s="645"/>
      <c r="J9" s="645"/>
      <c r="K9" s="645"/>
    </row>
    <row r="10">
      <c r="A10" s="690"/>
      <c r="B10" s="690"/>
      <c r="C10" s="690"/>
      <c r="D10" s="690"/>
      <c r="E10" s="690"/>
      <c r="F10" s="690"/>
      <c r="G10" s="645"/>
      <c r="H10" s="645"/>
      <c r="I10" s="645"/>
      <c r="J10" s="645"/>
      <c r="K10" s="645"/>
    </row>
    <row r="11">
      <c r="A11" s="645"/>
      <c r="B11" s="645"/>
      <c r="C11" s="645"/>
      <c r="D11" s="645"/>
      <c r="E11" s="645"/>
      <c r="F11" s="645"/>
      <c r="G11" s="645"/>
      <c r="H11" s="645"/>
      <c r="I11" s="645"/>
      <c r="J11" s="645"/>
      <c r="K11" s="645"/>
    </row>
    <row r="12">
      <c r="A12" s="690" t="s">
        <v>123</v>
      </c>
      <c r="B12" s="690"/>
      <c r="C12" s="690"/>
      <c r="D12" s="690"/>
      <c r="E12" s="690"/>
      <c r="F12" s="645"/>
      <c r="G12" s="645"/>
      <c r="H12" s="645"/>
      <c r="I12" s="645"/>
      <c r="J12" s="645"/>
      <c r="K12" s="645"/>
    </row>
    <row r="13">
      <c r="A13" s="645"/>
      <c r="B13" s="645"/>
      <c r="C13" s="645"/>
      <c r="D13" s="645"/>
      <c r="E13" s="645"/>
      <c r="F13" s="645"/>
      <c r="G13" s="645"/>
      <c r="H13" s="645"/>
      <c r="I13" s="645"/>
      <c r="J13" s="645"/>
      <c r="K13" s="645"/>
    </row>
    <row r="14" ht="16.5" customHeight="1">
      <c r="A14" s="990" t="s">
        <v>116</v>
      </c>
      <c r="B14" s="990"/>
      <c r="C14" s="990"/>
      <c r="D14" s="990"/>
      <c r="E14" s="990"/>
      <c r="F14" s="990"/>
      <c r="G14" s="990"/>
      <c r="H14" s="990"/>
      <c r="I14" s="990"/>
      <c r="J14" s="646"/>
      <c r="K14" s="645"/>
    </row>
    <row r="15" ht="15" customHeight="1">
      <c r="A15" s="990" t="s">
        <v>117</v>
      </c>
      <c r="B15" s="990"/>
      <c r="C15" s="990"/>
      <c r="D15" s="990"/>
      <c r="E15" s="990"/>
      <c r="F15" s="990"/>
      <c r="G15" s="990"/>
      <c r="H15" s="990"/>
      <c r="I15" s="990"/>
      <c r="J15" s="646"/>
      <c r="K15" s="646"/>
      <c r="L15" s="646"/>
    </row>
    <row r="16">
      <c r="C16" s="647"/>
      <c r="D16" s="647"/>
      <c r="E16" s="647"/>
      <c r="F16" s="647"/>
      <c r="G16" s="647"/>
      <c r="H16" s="647"/>
      <c r="I16" s="647"/>
      <c r="J16" s="647"/>
      <c r="K16" s="647"/>
      <c r="L16" s="647"/>
    </row>
    <row r="43">
      <c r="A43" s="640"/>
    </row>
  </sheetData>
  <mergeCells count="2">
    <mergeCell ref="A15:I15"/>
    <mergeCell ref="A14:I14"/>
  </mergeCells>
  <hyperlinks>
    <hyperlink ref="A5:F5" r:id="rId150" display="For all STR definitions, please click here or visit www.str.com/data-insights/resources/glossary"/>
    <hyperlink ref="A14:I14" r:id="rId151" display="For the latest in industry news, visit HotelNewsNow.com."/>
    <hyperlink ref="A15:I15" r:id="rId152" display="To learn more about the Hotel Data Conference, visit HotelDataConference.com."/>
    <hyperlink ref="A9:F9" r:id="rId153" display="For all STR FAQs, please click here or visit www.str.com/data-insights/resources/FAQ"/>
    <hyperlink ref="A12:E12" r:id="rId154" display="For additional support, please contact your regional office."/>
  </hyperlinks>
  <printOptions horizontalCentered="1" verticalCentered="1"/>
  <pageMargins left="0.25" right="0.25" top="0.25" bottom="0.25" header="0" footer="0"/>
  <pageSetup scale="93" fitToWidth="1" fitToHeight="1" orientation="landscape" r:id="rId6"/>
  <headerFooter>
    <oddHeader/>
    <oddFooter/>
  </headerFooter>
  <rowBreaks count="1" manualBreakCount="1">
    <brk id="43" max="16383" man="1"/>
  </rowBreaks>
  <colBreaks count="1" manualBreakCount="1">
    <brk id="13" max="1048575" man="1"/>
  </colBreaks>
  <drawing r:id="rId7"/>
</worksheet>
</file>

<file path=xl/worksheets/sheet28.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0">
    <pageSetUpPr fitToPage="1"/>
  </sheetPr>
  <dimension ref="A1:AV94"/>
  <sheetViews>
    <sheetView showGridLines="0" topLeftCell="A34" zoomScale="70" zoomScaleNormal="75" workbookViewId="0"/>
  </sheetViews>
  <sheetFormatPr defaultRowHeight="12.75"/>
  <cols>
    <col min="1" max="1" width="1.85546875" customWidth="1"/>
    <col min="2" max="2" width="22.5703125" customWidth="1"/>
    <col min="3" max="20" width="10.28515625" customWidth="1"/>
    <col min="21" max="21" width="2.7109375" customWidth="1"/>
    <col min="22" max="24" width="10.28515625" customWidth="1"/>
    <col min="25" max="25" width="2.7109375" customWidth="1"/>
    <col min="26" max="28" width="10.28515625" customWidth="1"/>
    <col min="29" max="29" width="2.7109375" customWidth="1"/>
    <col min="30" max="32" width="10.28515625" customWidth="1"/>
    <col min="33" max="33" width="2.7109375" customWidth="1"/>
    <col min="34" max="37" width="9.28515625" style="236" customWidth="1"/>
    <col min="38" max="48" width="9.140625" style="236" customWidth="1"/>
  </cols>
  <sheetData>
    <row r="1" ht="39.95" customHeight="1">
      <c r="A1" s="7"/>
      <c r="B1" s="656" t="s">
        <v>131</v>
      </c>
      <c r="AA1" s="998"/>
      <c r="AB1" s="998"/>
      <c r="AC1" s="998"/>
      <c r="AD1" s="998"/>
      <c r="AE1" s="998"/>
      <c r="AF1" s="998"/>
      <c r="AH1" s="236"/>
    </row>
    <row r="2" ht="20.1" customHeight="1">
      <c r="A2" s="6"/>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26"/>
    </row>
    <row r="3" ht="20.1" customHeight="1">
      <c r="A3" s="6"/>
      <c r="B3" s="999" t="s">
        <v>209</v>
      </c>
      <c r="C3" s="999"/>
      <c r="D3" s="999"/>
      <c r="E3" s="999"/>
      <c r="F3" s="999"/>
      <c r="G3" s="999"/>
      <c r="H3" s="999"/>
      <c r="I3" s="999"/>
      <c r="J3" s="999"/>
      <c r="K3" s="999"/>
      <c r="L3" s="999"/>
      <c r="M3" s="999"/>
      <c r="N3" s="999"/>
      <c r="O3" s="999"/>
      <c r="P3" s="999"/>
      <c r="Q3" s="999"/>
      <c r="R3" s="999"/>
      <c r="S3" s="999"/>
      <c r="T3" s="999"/>
      <c r="U3" s="1000"/>
      <c r="V3" s="1000"/>
      <c r="W3" s="1000"/>
      <c r="X3" s="1000"/>
      <c r="Y3" s="1000"/>
      <c r="Z3" s="1000"/>
      <c r="AA3" s="1000"/>
      <c r="AB3" s="1000"/>
      <c r="AC3" s="1000"/>
      <c r="AD3" s="1000"/>
      <c r="AE3" s="1000"/>
      <c r="AF3" s="1000"/>
    </row>
    <row r="4" ht="20.1" customHeight="1">
      <c r="A4" s="6"/>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26"/>
    </row>
    <row r="5" ht="20.1" customHeight="1">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4.95" customHeight="1">
      <c r="A6" s="6"/>
      <c r="B6" s="4"/>
      <c r="C6" s="4"/>
      <c r="D6" s="4"/>
      <c r="E6" s="4"/>
      <c r="F6" s="4"/>
      <c r="G6" s="4"/>
      <c r="H6" s="4"/>
      <c r="I6" s="4"/>
      <c r="J6" s="4"/>
      <c r="K6" s="4"/>
      <c r="L6" s="4"/>
      <c r="M6" s="4"/>
      <c r="N6" s="4"/>
      <c r="O6" s="4"/>
      <c r="P6" s="4"/>
      <c r="Q6" s="4"/>
      <c r="R6" s="4"/>
      <c r="S6" s="4"/>
      <c r="T6" s="4"/>
      <c r="U6" s="4"/>
      <c r="V6" s="4"/>
      <c r="W6" s="4"/>
      <c r="X6" s="4"/>
      <c r="Y6" s="24"/>
      <c r="Z6" s="24"/>
      <c r="AA6" s="24"/>
      <c r="AB6" s="24"/>
      <c r="AC6" s="24"/>
      <c r="AD6" s="24"/>
      <c r="AE6" s="24"/>
      <c r="AF6" s="24"/>
      <c r="AG6" s="24"/>
    </row>
    <row r="7" ht="24.9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ht="24.95" customHeight="1">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ht="24.95" customHeight="1">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ht="24.95" customHeight="1">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ht="24.95" customHeight="1">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ht="24.9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ht="24.95" customHeight="1">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ht="24.95" customHeight="1">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ht="24.95" customHeight="1">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ht="24.95" customHeight="1">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ht="20.25" customHeight="1">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ht="28.5" customHeight="1">
      <c r="A18" s="8"/>
      <c r="B18" s="25"/>
      <c r="X18" s="1001"/>
      <c r="Y18" s="1001"/>
      <c r="Z18" s="1001"/>
      <c r="AA18" s="1001"/>
      <c r="AB18" s="1001"/>
      <c r="AC18" s="1001"/>
      <c r="AD18" s="1001"/>
      <c r="AE18" s="1001"/>
      <c r="AF18" s="1001"/>
      <c r="AG18" s="1001"/>
    </row>
    <row r="19" s="117" customFormat="1" ht="15.95" customHeight="1">
      <c r="B19" s="964" t="s">
        <v>22</v>
      </c>
      <c r="C19" s="1002">
        <v>2020</v>
      </c>
      <c r="D19" s="1002"/>
      <c r="E19" s="1002"/>
      <c r="F19" s="1002"/>
      <c r="G19" s="1002"/>
      <c r="H19" s="1002"/>
      <c r="I19" s="1002">
        <v>2021</v>
      </c>
      <c r="J19" s="1002"/>
      <c r="K19" s="1002"/>
      <c r="L19" s="1002"/>
      <c r="M19" s="1002"/>
      <c r="N19" s="1002"/>
      <c r="O19" s="1002"/>
      <c r="P19" s="1002"/>
      <c r="Q19" s="1002"/>
      <c r="R19" s="1002"/>
      <c r="S19" s="1002"/>
      <c r="T19" s="1002"/>
      <c r="U19" s="119"/>
      <c r="V19" s="1003" t="s">
        <v>58</v>
      </c>
      <c r="W19" s="1003"/>
      <c r="X19" s="1003"/>
      <c r="Y19" s="119"/>
      <c r="Z19" s="1003" t="s">
        <v>44</v>
      </c>
      <c r="AA19" s="1003"/>
      <c r="AB19" s="1003"/>
      <c r="AC19" s="119"/>
      <c r="AD19" s="1004" t="s">
        <v>45</v>
      </c>
      <c r="AE19" s="1004"/>
      <c r="AF19" s="1004"/>
      <c r="AG19" s="119"/>
      <c r="AH19" s="236"/>
      <c r="AI19" s="236"/>
      <c r="AJ19" s="236"/>
      <c r="AK19" s="236"/>
      <c r="AL19" s="236"/>
      <c r="AM19" s="236"/>
      <c r="AN19" s="236"/>
      <c r="AO19" s="236"/>
      <c r="AP19" s="236"/>
      <c r="AQ19" s="236"/>
      <c r="AR19" s="236"/>
      <c r="AS19" s="236"/>
      <c r="AT19" s="236"/>
      <c r="AU19" s="236"/>
      <c r="AV19" s="236"/>
    </row>
    <row r="20" s="118" customFormat="1" ht="15.95" customHeight="1">
      <c r="B20" s="964"/>
      <c r="C20" s="269" t="s">
        <v>218</v>
      </c>
      <c r="D20" s="269" t="s">
        <v>222</v>
      </c>
      <c r="E20" s="269" t="s">
        <v>224</v>
      </c>
      <c r="F20" s="269" t="s">
        <v>225</v>
      </c>
      <c r="G20" s="269" t="s">
        <v>226</v>
      </c>
      <c r="H20" s="1005" t="s">
        <v>227</v>
      </c>
      <c r="I20" s="269" t="s">
        <v>230</v>
      </c>
      <c r="J20" s="269" t="s">
        <v>232</v>
      </c>
      <c r="K20" s="269" t="s">
        <v>233</v>
      </c>
      <c r="L20" s="269" t="s">
        <v>234</v>
      </c>
      <c r="M20" s="269" t="s">
        <v>235</v>
      </c>
      <c r="N20" s="269" t="s">
        <v>237</v>
      </c>
      <c r="O20" s="269" t="s">
        <v>218</v>
      </c>
      <c r="P20" s="269" t="s">
        <v>222</v>
      </c>
      <c r="Q20" s="269" t="s">
        <v>224</v>
      </c>
      <c r="R20" s="269" t="s">
        <v>225</v>
      </c>
      <c r="S20" s="269" t="s">
        <v>226</v>
      </c>
      <c r="T20" s="1005" t="s">
        <v>227</v>
      </c>
      <c r="U20" s="144"/>
      <c r="V20" s="268">
        <v>2019</v>
      </c>
      <c r="W20" s="269">
        <v>2020</v>
      </c>
      <c r="X20" s="270">
        <v>2021</v>
      </c>
      <c r="Y20" s="144"/>
      <c r="Z20" s="268">
        <v>2019</v>
      </c>
      <c r="AA20" s="269">
        <v>2020</v>
      </c>
      <c r="AB20" s="270">
        <v>2021</v>
      </c>
      <c r="AC20" s="144"/>
      <c r="AD20" s="268">
        <v>2019</v>
      </c>
      <c r="AE20" s="269">
        <v>2020</v>
      </c>
      <c r="AF20" s="270">
        <v>2021</v>
      </c>
      <c r="AG20" s="144"/>
      <c r="AH20" s="236"/>
      <c r="AI20" s="236"/>
      <c r="AJ20" s="236"/>
      <c r="AK20" s="236"/>
      <c r="AL20" s="236"/>
      <c r="AM20" s="236"/>
      <c r="AN20" s="236"/>
      <c r="AO20" s="236"/>
      <c r="AP20" s="236"/>
      <c r="AQ20" s="236"/>
      <c r="AR20" s="236"/>
      <c r="AS20" s="236"/>
      <c r="AT20" s="236"/>
      <c r="AU20" s="236"/>
      <c r="AV20" s="236"/>
    </row>
    <row r="21" ht="21.95" customHeight="1">
      <c r="B21" s="263" t="s">
        <v>19</v>
      </c>
      <c r="C21" s="573">
        <v>34.302704463994786575431736720</v>
      </c>
      <c r="D21" s="574">
        <v>43.426197458455522971652003910</v>
      </c>
      <c r="E21" s="574">
        <v>36.843434343434343434343434340</v>
      </c>
      <c r="F21" s="574">
        <v>41.837732160312805474095796680</v>
      </c>
      <c r="G21" s="574">
        <v>41.868686868686868686868686870</v>
      </c>
      <c r="H21" s="1006">
        <v>40.982404692082111436950146630</v>
      </c>
      <c r="I21" s="574">
        <v>40.778755294884327142391658520</v>
      </c>
      <c r="J21" s="574">
        <v>47.691197691197691197691197690</v>
      </c>
      <c r="K21" s="574">
        <v>52.354187031606386445096122520</v>
      </c>
      <c r="L21" s="574">
        <v>93.13131313131313131313131313</v>
      </c>
      <c r="M21" s="574">
        <v>90.99869664385793418051482568</v>
      </c>
      <c r="N21" s="574">
        <v>79.107744107744107744107744110</v>
      </c>
      <c r="O21" s="574">
        <v>78.014011078527207559465623980</v>
      </c>
      <c r="P21" s="574">
        <v>68.173672205930270446399478660</v>
      </c>
      <c r="Q21" s="574">
        <v>74.377104377104377104377104380</v>
      </c>
      <c r="R21" s="574">
        <v>77.859237536656891495601173020</v>
      </c>
      <c r="S21" s="574">
        <v>74.747474747474747474747474750</v>
      </c>
      <c r="T21" s="1006">
        <v>75.187357445421961550993809060</v>
      </c>
      <c r="U21" s="113"/>
      <c r="V21" s="573">
        <v>82.88709007887090078870900789</v>
      </c>
      <c r="W21" s="574">
        <v>39.414638185129988408676933270</v>
      </c>
      <c r="X21" s="575">
        <v>71.124948111249481112494811120</v>
      </c>
      <c r="Y21" s="113"/>
      <c r="Z21" s="573">
        <v>82.77887571365832235397452789</v>
      </c>
      <c r="AA21" s="574">
        <v>41.559617918313570487483530960</v>
      </c>
      <c r="AB21" s="575">
        <v>75.944224857268335529205094420</v>
      </c>
      <c r="AC21" s="113"/>
      <c r="AD21" s="573">
        <v>82.88709007887090078870900789</v>
      </c>
      <c r="AE21" s="574">
        <v>39.414638185129988408676933270</v>
      </c>
      <c r="AF21" s="575">
        <v>71.124948111249481112494811120</v>
      </c>
      <c r="AG21" s="113"/>
    </row>
    <row r="22" ht="21.95" customHeight="1">
      <c r="B22" s="38" t="s">
        <v>35</v>
      </c>
      <c r="C22" s="271">
        <v>32.337918669298338129604797280</v>
      </c>
      <c r="D22" s="92">
        <v>41.269530367178436365280016870</v>
      </c>
      <c r="E22" s="92">
        <v>33.503035964502568893040635220</v>
      </c>
      <c r="F22" s="92">
        <v>34.533154540386614635910262010</v>
      </c>
      <c r="G22" s="92">
        <v>30.336291452592246613731900980</v>
      </c>
      <c r="H22" s="1007">
        <v>36.370921153165241050297236350</v>
      </c>
      <c r="I22" s="92">
        <v>32.662455041836715678052962110</v>
      </c>
      <c r="J22" s="92">
        <v>48.171989766443839234133861520</v>
      </c>
      <c r="K22" s="92">
        <v>46.616723504966362907884683480</v>
      </c>
      <c r="L22" s="92">
        <v>57.192374350086655112651646450</v>
      </c>
      <c r="M22" s="92">
        <v>64.134101116266935017983265310</v>
      </c>
      <c r="N22" s="92">
        <v>71.351819757365684575389948010</v>
      </c>
      <c r="O22" s="92">
        <v>73.956877434263245187380033920</v>
      </c>
      <c r="P22" s="92">
        <v>69.911108626376698160675350810</v>
      </c>
      <c r="Q22" s="92">
        <v>76.454843057962642018101290200</v>
      </c>
      <c r="R22" s="92">
        <v>76.457762620897858780119639960</v>
      </c>
      <c r="S22" s="92">
        <v>73.676102445599845946466397070</v>
      </c>
      <c r="T22" s="1007">
        <v>76.511805594379530757906114310</v>
      </c>
      <c r="U22" s="113"/>
      <c r="V22" s="271">
        <v>83.65653378069082976802706649</v>
      </c>
      <c r="W22" s="92">
        <v>37.035170390817753373961795370</v>
      </c>
      <c r="X22" s="272">
        <v>63.991358229861589231024904440</v>
      </c>
      <c r="Y22" s="113"/>
      <c r="Z22" s="271">
        <v>79.146498625021563314966462700</v>
      </c>
      <c r="AA22" s="92">
        <v>33.605409688378504520736776980</v>
      </c>
      <c r="AB22" s="272">
        <v>75.568909652626026674704242330</v>
      </c>
      <c r="AC22" s="113"/>
      <c r="AD22" s="271">
        <v>83.65653378069082976802706649</v>
      </c>
      <c r="AE22" s="92">
        <v>37.035170390817753373961795370</v>
      </c>
      <c r="AF22" s="272">
        <v>63.991358229861589231024904440</v>
      </c>
      <c r="AG22" s="113"/>
    </row>
    <row r="23" ht="21.95" customHeight="1">
      <c r="B23" s="40" t="s">
        <v>97</v>
      </c>
      <c r="C23" s="576">
        <v>106.07579546101653915100311222</v>
      </c>
      <c r="D23" s="113">
        <v>105.22580962780298328471085947</v>
      </c>
      <c r="E23" s="113">
        <v>109.97043486587610385184621904</v>
      </c>
      <c r="F23" s="113">
        <v>121.15236130942937225659738750</v>
      </c>
      <c r="G23" s="113">
        <v>138.01517873111406598704520183</v>
      </c>
      <c r="H23" s="1008">
        <v>112.67903971828755350813044108</v>
      </c>
      <c r="I23" s="113">
        <v>124.84902081809710040439771713</v>
      </c>
      <c r="J23" s="113">
        <v>99.00192606205969234922464320</v>
      </c>
      <c r="K23" s="113">
        <v>112.30773657017910465841707097</v>
      </c>
      <c r="L23" s="113">
        <v>162.83868992959902050811141719</v>
      </c>
      <c r="M23" s="113">
        <v>141.88816099392882772223176118</v>
      </c>
      <c r="N23" s="113">
        <v>110.86997413205817383616752089</v>
      </c>
      <c r="O23" s="113">
        <v>105.48580981920194740836780850</v>
      </c>
      <c r="P23" s="113">
        <v>97.51479206297279068170711514</v>
      </c>
      <c r="Q23" s="113">
        <v>97.28239755945470878851227943</v>
      </c>
      <c r="R23" s="113">
        <v>101.83300539764418091414289133</v>
      </c>
      <c r="S23" s="113">
        <v>101.45416528061588176590790287</v>
      </c>
      <c r="T23" s="1008">
        <v>98.26896236643660956202057598</v>
      </c>
      <c r="U23" s="113"/>
      <c r="V23" s="576">
        <v>99.08023478018219300003180504</v>
      </c>
      <c r="W23" s="113">
        <v>106.42488685539349912433852222</v>
      </c>
      <c r="X23" s="577">
        <v>111.14773944282213988155265452</v>
      </c>
      <c r="Y23" s="113"/>
      <c r="Z23" s="576">
        <v>104.58943497405507545873376113</v>
      </c>
      <c r="AA23" s="113">
        <v>123.66942793941240795136930948</v>
      </c>
      <c r="AB23" s="577">
        <v>100.49665293090445776473446921</v>
      </c>
      <c r="AC23" s="113"/>
      <c r="AD23" s="576">
        <v>99.08023478018219300003180504</v>
      </c>
      <c r="AE23" s="113">
        <v>106.42488685539349912433852222</v>
      </c>
      <c r="AF23" s="577">
        <v>111.14773944282213988155265452</v>
      </c>
      <c r="AG23" s="113"/>
    </row>
    <row r="24" ht="21.95" customHeight="1">
      <c r="A24" s="23"/>
      <c r="B24" s="39" t="s">
        <v>23</v>
      </c>
      <c r="C24" s="273" t="s">
        <v>219</v>
      </c>
      <c r="D24" s="274" t="s">
        <v>220</v>
      </c>
      <c r="E24" s="274" t="s">
        <v>221</v>
      </c>
      <c r="F24" s="274" t="s">
        <v>221</v>
      </c>
      <c r="G24" s="274" t="s">
        <v>219</v>
      </c>
      <c r="H24" s="1009" t="s">
        <v>228</v>
      </c>
      <c r="I24" s="274" t="s">
        <v>228</v>
      </c>
      <c r="J24" s="274" t="s">
        <v>229</v>
      </c>
      <c r="K24" s="274" t="s">
        <v>228</v>
      </c>
      <c r="L24" s="274" t="s">
        <v>231</v>
      </c>
      <c r="M24" s="274" t="s">
        <v>231</v>
      </c>
      <c r="N24" s="274" t="s">
        <v>228</v>
      </c>
      <c r="O24" s="274" t="s">
        <v>228</v>
      </c>
      <c r="P24" s="274" t="s">
        <v>229</v>
      </c>
      <c r="Q24" s="274" t="s">
        <v>228</v>
      </c>
      <c r="R24" s="274" t="s">
        <v>228</v>
      </c>
      <c r="S24" s="274" t="s">
        <v>228</v>
      </c>
      <c r="T24" s="1009" t="s">
        <v>229</v>
      </c>
      <c r="U24" s="113"/>
      <c r="V24" s="273" t="s">
        <v>223</v>
      </c>
      <c r="W24" s="274" t="s">
        <v>220</v>
      </c>
      <c r="X24" s="275" t="s">
        <v>228</v>
      </c>
      <c r="Y24" s="113"/>
      <c r="Z24" s="273" t="s">
        <v>221</v>
      </c>
      <c r="AA24" s="274" t="s">
        <v>219</v>
      </c>
      <c r="AB24" s="275" t="s">
        <v>229</v>
      </c>
      <c r="AC24" s="113"/>
      <c r="AD24" s="273" t="s">
        <v>223</v>
      </c>
      <c r="AE24" s="274" t="s">
        <v>220</v>
      </c>
      <c r="AF24" s="275" t="s">
        <v>228</v>
      </c>
      <c r="AG24" s="113"/>
    </row>
    <row r="25" ht="21.95" customHeight="1">
      <c r="B25" s="25" t="s">
        <v>68</v>
      </c>
      <c r="F25" s="4"/>
      <c r="G25" s="4"/>
      <c r="H25" s="4"/>
      <c r="I25" s="4"/>
      <c r="J25" s="4"/>
      <c r="K25" s="4"/>
      <c r="L25" s="4"/>
      <c r="M25" s="4"/>
      <c r="N25" s="4"/>
      <c r="O25" s="4"/>
      <c r="P25" s="4"/>
      <c r="Q25" s="4"/>
      <c r="R25" s="98"/>
      <c r="S25" s="98"/>
      <c r="T25" s="98"/>
      <c r="U25" s="9"/>
      <c r="V25" s="98"/>
      <c r="W25" s="98"/>
      <c r="X25" s="98"/>
      <c r="Y25" s="9"/>
      <c r="Z25" s="98"/>
      <c r="AA25" s="98"/>
      <c r="AB25" s="98"/>
      <c r="AC25" s="9"/>
      <c r="AD25" s="98"/>
      <c r="AE25" s="98"/>
      <c r="AF25" s="98"/>
      <c r="AG25" s="9"/>
    </row>
    <row r="26" ht="21.95" customHeight="1">
      <c r="B26" s="37" t="s">
        <v>19</v>
      </c>
      <c r="C26" s="573">
        <v>-60.897019221840468010028786330</v>
      </c>
      <c r="D26" s="574">
        <v>-47.196909667194928684627575280</v>
      </c>
      <c r="E26" s="574">
        <v>-54.614267938614682704272086280</v>
      </c>
      <c r="F26" s="574">
        <v>-50.208434318952981095492001940</v>
      </c>
      <c r="G26" s="574">
        <v>-51.249632461040870332255219050</v>
      </c>
      <c r="H26" s="1006">
        <v>-47.811203319502074688796680490</v>
      </c>
      <c r="I26" s="574">
        <v>-38.831867057673509286412512220</v>
      </c>
      <c r="J26" s="574">
        <v>-31.786559436329021582477803680</v>
      </c>
      <c r="K26" s="574">
        <v>9.976043805612594113620807680</v>
      </c>
      <c r="L26" s="574">
        <v>879.1150442477876106194690267</v>
      </c>
      <c r="M26" s="574">
        <v>544.97690531177829099307159376</v>
      </c>
      <c r="N26" s="574">
        <v>198.63361931998728948204639340</v>
      </c>
      <c r="O26" s="574">
        <v>127.42816433151270482070767040</v>
      </c>
      <c r="P26" s="574">
        <v>56.987432001500656537235040340</v>
      </c>
      <c r="Q26" s="574">
        <v>101.87342928946767192140735666</v>
      </c>
      <c r="R26" s="574">
        <v>86.09813084112149532710280372</v>
      </c>
      <c r="S26" s="574">
        <v>78.528347406513872135102533170</v>
      </c>
      <c r="T26" s="1006">
        <v>83.46253229974160206718346253</v>
      </c>
      <c r="U26" s="113"/>
      <c r="V26" s="573">
        <v>4.9788386214873426040324912600</v>
      </c>
      <c r="W26" s="574">
        <v>-52.447795974469441804681240890</v>
      </c>
      <c r="X26" s="575">
        <v>80.45312956363223041208115296</v>
      </c>
      <c r="Y26" s="113"/>
      <c r="Z26" s="573">
        <v>2.9037431330398880813457535800</v>
      </c>
      <c r="AA26" s="574">
        <v>-49.794416075336560779892565820</v>
      </c>
      <c r="AB26" s="575">
        <v>82.73561851925236113863020937</v>
      </c>
      <c r="AC26" s="113"/>
      <c r="AD26" s="573">
        <v>4.9788386214873426040324912600</v>
      </c>
      <c r="AE26" s="574">
        <v>-52.447795974469441804681240890</v>
      </c>
      <c r="AF26" s="575">
        <v>80.45312956363223041208115296</v>
      </c>
      <c r="AG26" s="113"/>
    </row>
    <row r="27" ht="21.95" customHeight="1">
      <c r="B27" s="38" t="s">
        <v>35</v>
      </c>
      <c r="C27" s="271">
        <v>-64.310907036174159033739754170</v>
      </c>
      <c r="D27" s="92">
        <v>-54.319392334253639523898707710</v>
      </c>
      <c r="E27" s="92">
        <v>-60.591514524336392086256176110</v>
      </c>
      <c r="F27" s="92">
        <v>-60.466292338764363775505317320</v>
      </c>
      <c r="G27" s="92">
        <v>-61.263973912348695410101016630</v>
      </c>
      <c r="H27" s="1007">
        <v>-49.301163358324647923945102830</v>
      </c>
      <c r="I27" s="92">
        <v>-47.094889604115954308179101230</v>
      </c>
      <c r="J27" s="92">
        <v>-29.031897672114542593313415190</v>
      </c>
      <c r="K27" s="92">
        <v>10.642202680164585630067741630</v>
      </c>
      <c r="L27" s="92">
        <v>392.95037634273562236790328117</v>
      </c>
      <c r="M27" s="92">
        <v>130.69993090823005496062908798</v>
      </c>
      <c r="N27" s="92">
        <v>171.50043738244063508751755687</v>
      </c>
      <c r="O27" s="92">
        <v>128.70017761680500611897685462</v>
      </c>
      <c r="P27" s="92">
        <v>69.401270148634508912496210770</v>
      </c>
      <c r="Q27" s="92">
        <v>128.20273105687720139516919323</v>
      </c>
      <c r="R27" s="92">
        <v>121.40393380940714594656721746</v>
      </c>
      <c r="S27" s="92">
        <v>142.86456556740457301213942437</v>
      </c>
      <c r="T27" s="1007">
        <v>110.36532253932469129476866324</v>
      </c>
      <c r="U27" s="113"/>
      <c r="V27" s="271">
        <v>1.7289521076701952427947213100</v>
      </c>
      <c r="W27" s="92">
        <v>-55.729494497217597313302748230</v>
      </c>
      <c r="X27" s="272">
        <v>72.785375508160665959593990580</v>
      </c>
      <c r="Y27" s="113"/>
      <c r="Z27" s="271">
        <v>0.1324165882863668079104216400</v>
      </c>
      <c r="AA27" s="92">
        <v>-57.540244644815645766091463580</v>
      </c>
      <c r="AB27" s="272">
        <v>124.87126433920378746058514099</v>
      </c>
      <c r="AC27" s="113"/>
      <c r="AD27" s="271">
        <v>1.7289521076701952427947213100</v>
      </c>
      <c r="AE27" s="92">
        <v>-55.729494497217597313302748230</v>
      </c>
      <c r="AF27" s="272">
        <v>72.785375508160665959593990580</v>
      </c>
      <c r="AG27" s="113"/>
    </row>
    <row r="28" ht="21.95" customHeight="1">
      <c r="B28" s="40" t="s">
        <v>97</v>
      </c>
      <c r="C28" s="576">
        <v>9.565633449395809751399436820</v>
      </c>
      <c r="D28" s="113">
        <v>15.591917513828324265750772980</v>
      </c>
      <c r="E28" s="113">
        <v>15.167410047800263119847569810</v>
      </c>
      <c r="F28" s="113">
        <v>25.947118615109349152283434530</v>
      </c>
      <c r="G28" s="113">
        <v>25.852784765911510792835838070</v>
      </c>
      <c r="H28" s="1008">
        <v>2.9388446313929803037081131500</v>
      </c>
      <c r="I28" s="113">
        <v>15.618571598492115219838503040</v>
      </c>
      <c r="J28" s="113">
        <v>-3.8815491380725439766304121400</v>
      </c>
      <c r="K28" s="113">
        <v>-0.602083886993527244994639600</v>
      </c>
      <c r="L28" s="113">
        <v>98.62344999348053912747443603</v>
      </c>
      <c r="M28" s="113">
        <v>179.57394819001621183469221760</v>
      </c>
      <c r="N28" s="113">
        <v>9.993789402013501265988525530</v>
      </c>
      <c r="O28" s="113">
        <v>-0.5561925218193766330263428300</v>
      </c>
      <c r="P28" s="113">
        <v>-7.3280667472220346121063698200</v>
      </c>
      <c r="Q28" s="113">
        <v>-11.537680397368785107930822890</v>
      </c>
      <c r="R28" s="113">
        <v>-15.946330474271616595200603620</v>
      </c>
      <c r="S28" s="113">
        <v>-26.490574288011909415306972910</v>
      </c>
      <c r="T28" s="1008">
        <v>-12.788605039480311577922896520</v>
      </c>
      <c r="U28" s="113"/>
      <c r="V28" s="576">
        <v>3.1946525020502116004807367800</v>
      </c>
      <c r="W28" s="113">
        <v>7.4128327324880007333830599800</v>
      </c>
      <c r="X28" s="577">
        <v>4.4377332473426929966035709100</v>
      </c>
      <c r="Y28" s="113"/>
      <c r="Z28" s="576">
        <v>2.7676617015530163616896041900</v>
      </c>
      <c r="AA28" s="113">
        <v>18.242753649152422671713675090</v>
      </c>
      <c r="AB28" s="577">
        <v>-18.737674617416889842197060200</v>
      </c>
      <c r="AC28" s="113"/>
      <c r="AD28" s="576">
        <v>3.1946525020502116004807367800</v>
      </c>
      <c r="AE28" s="113">
        <v>7.4128327324880007333830599800</v>
      </c>
      <c r="AF28" s="577">
        <v>4.4377332473426929966035709100</v>
      </c>
      <c r="AG28" s="113"/>
    </row>
    <row r="29" ht="21.95" customHeight="1">
      <c r="A29" s="23"/>
      <c r="B29" s="39" t="s">
        <v>23</v>
      </c>
      <c r="C29" s="273" t="s">
        <v>219</v>
      </c>
      <c r="D29" s="274" t="s">
        <v>221</v>
      </c>
      <c r="E29" s="274" t="s">
        <v>219</v>
      </c>
      <c r="F29" s="274" t="s">
        <v>219</v>
      </c>
      <c r="G29" s="274" t="s">
        <v>221</v>
      </c>
      <c r="H29" s="1009" t="s">
        <v>228</v>
      </c>
      <c r="I29" s="274" t="s">
        <v>228</v>
      </c>
      <c r="J29" s="274" t="s">
        <v>228</v>
      </c>
      <c r="K29" s="274" t="s">
        <v>228</v>
      </c>
      <c r="L29" s="274" t="s">
        <v>231</v>
      </c>
      <c r="M29" s="274" t="s">
        <v>231</v>
      </c>
      <c r="N29" s="274" t="s">
        <v>229</v>
      </c>
      <c r="O29" s="274" t="s">
        <v>229</v>
      </c>
      <c r="P29" s="274" t="s">
        <v>229</v>
      </c>
      <c r="Q29" s="274" t="s">
        <v>229</v>
      </c>
      <c r="R29" s="274" t="s">
        <v>236</v>
      </c>
      <c r="S29" s="274" t="s">
        <v>236</v>
      </c>
      <c r="T29" s="1009" t="s">
        <v>236</v>
      </c>
      <c r="U29" s="113"/>
      <c r="V29" s="273" t="s">
        <v>239</v>
      </c>
      <c r="W29" s="274" t="s">
        <v>221</v>
      </c>
      <c r="X29" s="275" t="s">
        <v>231</v>
      </c>
      <c r="Y29" s="113"/>
      <c r="Z29" s="273" t="s">
        <v>239</v>
      </c>
      <c r="AA29" s="274" t="s">
        <v>219</v>
      </c>
      <c r="AB29" s="275" t="s">
        <v>236</v>
      </c>
      <c r="AC29" s="113"/>
      <c r="AD29" s="273" t="s">
        <v>239</v>
      </c>
      <c r="AE29" s="274" t="s">
        <v>221</v>
      </c>
      <c r="AF29" s="275" t="s">
        <v>231</v>
      </c>
      <c r="AG29" s="113"/>
    </row>
    <row r="30" ht="21.95" customHeight="1">
      <c r="A30" s="8"/>
      <c r="B30" s="25"/>
      <c r="F30" s="4"/>
      <c r="G30" s="4"/>
      <c r="H30" s="4"/>
      <c r="I30" s="4"/>
      <c r="J30" s="4"/>
      <c r="K30" s="4"/>
      <c r="L30" s="4"/>
      <c r="M30" s="4"/>
      <c r="N30" s="4"/>
      <c r="O30" s="4"/>
      <c r="P30" s="4"/>
      <c r="Q30" s="4"/>
      <c r="U30" s="9"/>
      <c r="X30" s="102"/>
      <c r="Y30" s="116"/>
      <c r="Z30" s="4"/>
      <c r="AA30" s="4"/>
      <c r="AB30" s="102"/>
      <c r="AC30" s="116"/>
      <c r="AF30" s="102"/>
      <c r="AG30" s="116"/>
    </row>
    <row r="31" s="117" customFormat="1" ht="15.95" customHeight="1">
      <c r="B31" s="964" t="s">
        <v>9</v>
      </c>
      <c r="C31" s="1002">
        <v>2020</v>
      </c>
      <c r="D31" s="1002"/>
      <c r="E31" s="1002"/>
      <c r="F31" s="1002"/>
      <c r="G31" s="1002"/>
      <c r="H31" s="1002"/>
      <c r="I31" s="1002">
        <v>2021</v>
      </c>
      <c r="J31" s="1002"/>
      <c r="K31" s="1002"/>
      <c r="L31" s="1002"/>
      <c r="M31" s="1002"/>
      <c r="N31" s="1002"/>
      <c r="O31" s="1002"/>
      <c r="P31" s="1002"/>
      <c r="Q31" s="1002"/>
      <c r="R31" s="1002"/>
      <c r="S31" s="1002"/>
      <c r="T31" s="1002"/>
      <c r="U31" s="119"/>
      <c r="V31" s="1003" t="s">
        <v>58</v>
      </c>
      <c r="W31" s="1003"/>
      <c r="X31" s="1003"/>
      <c r="Y31" s="119"/>
      <c r="Z31" s="1003" t="s">
        <v>44</v>
      </c>
      <c r="AA31" s="1003"/>
      <c r="AB31" s="1003"/>
      <c r="AC31" s="119"/>
      <c r="AD31" s="1004" t="s">
        <v>45</v>
      </c>
      <c r="AE31" s="1004"/>
      <c r="AF31" s="1004"/>
      <c r="AG31" s="119"/>
      <c r="AH31" s="236"/>
      <c r="AI31" s="236"/>
      <c r="AJ31" s="236"/>
      <c r="AK31" s="236"/>
      <c r="AL31" s="236"/>
      <c r="AM31" s="236"/>
      <c r="AN31" s="236"/>
      <c r="AO31" s="236"/>
      <c r="AP31" s="236"/>
      <c r="AQ31" s="236"/>
      <c r="AR31" s="236"/>
      <c r="AS31" s="236"/>
      <c r="AT31" s="236"/>
      <c r="AU31" s="236"/>
      <c r="AV31" s="236"/>
    </row>
    <row r="32" s="118" customFormat="1" ht="15.95" customHeight="1">
      <c r="B32" s="964"/>
      <c r="C32" s="269" t="s">
        <v>218</v>
      </c>
      <c r="D32" s="269" t="s">
        <v>222</v>
      </c>
      <c r="E32" s="269" t="s">
        <v>224</v>
      </c>
      <c r="F32" s="269" t="s">
        <v>225</v>
      </c>
      <c r="G32" s="269" t="s">
        <v>226</v>
      </c>
      <c r="H32" s="1005" t="s">
        <v>227</v>
      </c>
      <c r="I32" s="269" t="s">
        <v>230</v>
      </c>
      <c r="J32" s="269" t="s">
        <v>232</v>
      </c>
      <c r="K32" s="269" t="s">
        <v>233</v>
      </c>
      <c r="L32" s="269" t="s">
        <v>234</v>
      </c>
      <c r="M32" s="269" t="s">
        <v>235</v>
      </c>
      <c r="N32" s="269" t="s">
        <v>237</v>
      </c>
      <c r="O32" s="269" t="s">
        <v>218</v>
      </c>
      <c r="P32" s="269" t="s">
        <v>222</v>
      </c>
      <c r="Q32" s="269" t="s">
        <v>224</v>
      </c>
      <c r="R32" s="269" t="s">
        <v>225</v>
      </c>
      <c r="S32" s="269" t="s">
        <v>226</v>
      </c>
      <c r="T32" s="1005" t="s">
        <v>227</v>
      </c>
      <c r="U32" s="144"/>
      <c r="V32" s="268">
        <v>2019</v>
      </c>
      <c r="W32" s="269">
        <v>2020</v>
      </c>
      <c r="X32" s="270">
        <v>2021</v>
      </c>
      <c r="Y32" s="144"/>
      <c r="Z32" s="268">
        <v>2019</v>
      </c>
      <c r="AA32" s="269">
        <v>2020</v>
      </c>
      <c r="AB32" s="270">
        <v>2021</v>
      </c>
      <c r="AC32" s="144"/>
      <c r="AD32" s="268">
        <v>2019</v>
      </c>
      <c r="AE32" s="269">
        <v>2020</v>
      </c>
      <c r="AF32" s="270">
        <v>2021</v>
      </c>
      <c r="AG32" s="144"/>
      <c r="AH32" s="236"/>
      <c r="AI32" s="236"/>
      <c r="AJ32" s="236"/>
      <c r="AK32" s="236"/>
      <c r="AL32" s="236"/>
      <c r="AM32" s="236"/>
      <c r="AN32" s="236"/>
      <c r="AO32" s="236"/>
      <c r="AP32" s="236"/>
      <c r="AQ32" s="236"/>
      <c r="AR32" s="236"/>
      <c r="AS32" s="236"/>
      <c r="AT32" s="236"/>
      <c r="AU32" s="236"/>
      <c r="AV32" s="236"/>
    </row>
    <row r="33" ht="21.95" customHeight="1">
      <c r="B33" s="263" t="s">
        <v>19</v>
      </c>
      <c r="C33" s="578">
        <v>93.67941106625504630729042983</v>
      </c>
      <c r="D33" s="579">
        <v>88.47308197336334646407803414</v>
      </c>
      <c r="E33" s="579">
        <v>102.56248572081334247201279415</v>
      </c>
      <c r="F33" s="579">
        <v>86.4982476635514018691588785</v>
      </c>
      <c r="G33" s="579">
        <v>95.41515882589465219139525533</v>
      </c>
      <c r="H33" s="1010">
        <v>86.22977539256609024050884516</v>
      </c>
      <c r="I33" s="579">
        <v>91.42009588493807431082700759</v>
      </c>
      <c r="J33" s="579">
        <v>92.13880484114977307110438729</v>
      </c>
      <c r="K33" s="579">
        <v>91.21658627664540220942897153</v>
      </c>
      <c r="L33" s="579">
        <v>89.59598698481561822125813449</v>
      </c>
      <c r="M33" s="579">
        <v>90.21716945662877092471578194</v>
      </c>
      <c r="N33" s="579">
        <v>101.08363481591828048520961907</v>
      </c>
      <c r="O33" s="579">
        <v>113.52521666492638613344471129</v>
      </c>
      <c r="P33" s="579">
        <v>107.48452622774525032859361931</v>
      </c>
      <c r="Q33" s="579">
        <v>110.4934359438660027161611589</v>
      </c>
      <c r="R33" s="579">
        <v>125.5831763967357187696170747</v>
      </c>
      <c r="S33" s="579">
        <v>109.65844594594594594594594595</v>
      </c>
      <c r="T33" s="1010">
        <v>109.39089924160346695557963164</v>
      </c>
      <c r="U33" s="113"/>
      <c r="V33" s="578">
        <v>128.82621760360585952172279955</v>
      </c>
      <c r="W33" s="579">
        <v>103.63955116759444035990617232</v>
      </c>
      <c r="X33" s="580">
        <v>103.37220341620948601221742345</v>
      </c>
      <c r="Y33" s="113"/>
      <c r="Z33" s="578">
        <v>129.64443928642482923270773924</v>
      </c>
      <c r="AA33" s="579">
        <v>89.33835281685489729872531537</v>
      </c>
      <c r="AB33" s="580">
        <v>115.07044238831863524649414486</v>
      </c>
      <c r="AC33" s="113"/>
      <c r="AD33" s="578">
        <v>128.82621760360585952172279955</v>
      </c>
      <c r="AE33" s="579">
        <v>103.63955116759444035990617232</v>
      </c>
      <c r="AF33" s="580">
        <v>103.37220341620948601221742345</v>
      </c>
      <c r="AG33" s="113"/>
    </row>
    <row r="34" ht="21.95" customHeight="1">
      <c r="B34" s="38" t="s">
        <v>35</v>
      </c>
      <c r="C34" s="276">
        <v>92.31639286213483669570889436</v>
      </c>
      <c r="D34" s="94">
        <v>97.40996349165784381731225586</v>
      </c>
      <c r="E34" s="94">
        <v>88.36554347320972164134021097</v>
      </c>
      <c r="F34" s="94">
        <v>89.31801178010471204188481676</v>
      </c>
      <c r="G34" s="94">
        <v>91.09219656145753143443674622</v>
      </c>
      <c r="H34" s="1011">
        <v>91.91556694164062099707946919</v>
      </c>
      <c r="I34" s="94">
        <v>90.9194043475780224796028984</v>
      </c>
      <c r="J34" s="94">
        <v>93.33397635771800582491005653</v>
      </c>
      <c r="K34" s="94">
        <v>93.61770217869278432940235858</v>
      </c>
      <c r="L34" s="94">
        <v>93.93585757575757575757575757</v>
      </c>
      <c r="M34" s="94">
        <v>99.84466773209356385297108819</v>
      </c>
      <c r="N34" s="94">
        <v>113.43196097481985264351064691</v>
      </c>
      <c r="O34" s="94">
        <v>122.89484175779871995162021871</v>
      </c>
      <c r="P34" s="94">
        <v>124.07185445821671331467413035</v>
      </c>
      <c r="Q34" s="94">
        <v>126.35224693348109714631136186</v>
      </c>
      <c r="R34" s="94">
        <v>128.08461319099151798771570634</v>
      </c>
      <c r="S34" s="94">
        <v>124.42096732880292733925771041</v>
      </c>
      <c r="T34" s="1011">
        <v>129.73000024356382590057724627</v>
      </c>
      <c r="U34" s="113"/>
      <c r="V34" s="276">
        <v>131.1470957239979457582353085</v>
      </c>
      <c r="W34" s="94">
        <v>102.00362100685247144809389325</v>
      </c>
      <c r="X34" s="277">
        <v>114.84749576435728295577370661</v>
      </c>
      <c r="Y34" s="113"/>
      <c r="Z34" s="276">
        <v>133.17356368554999262787432769</v>
      </c>
      <c r="AA34" s="94">
        <v>90.69500985110300054907787217</v>
      </c>
      <c r="AB34" s="277">
        <v>127.48121101832232332045369563</v>
      </c>
      <c r="AC34" s="113"/>
      <c r="AD34" s="276">
        <v>131.1470957239979457582353085</v>
      </c>
      <c r="AE34" s="94">
        <v>102.00362100685247144809389325</v>
      </c>
      <c r="AF34" s="277">
        <v>114.84749576435728295577370661</v>
      </c>
      <c r="AG34" s="113"/>
    </row>
    <row r="35" ht="21.95" customHeight="1">
      <c r="B35" s="40" t="s">
        <v>98</v>
      </c>
      <c r="C35" s="576">
        <v>101.47646388887371169615147903</v>
      </c>
      <c r="D35" s="113">
        <v>90.82549546478389877381514552</v>
      </c>
      <c r="E35" s="113">
        <v>116.06615168038635736719322675</v>
      </c>
      <c r="F35" s="113">
        <v>96.84300617495226961037314617</v>
      </c>
      <c r="G35" s="113">
        <v>104.74569988168034872272597063</v>
      </c>
      <c r="H35" s="1008">
        <v>93.81411469432095761668115959</v>
      </c>
      <c r="I35" s="113">
        <v>100.55069821558217194612619277</v>
      </c>
      <c r="J35" s="113">
        <v>98.71946791167715934065733179</v>
      </c>
      <c r="K35" s="113">
        <v>97.43519030464531989623752261</v>
      </c>
      <c r="L35" s="113">
        <v>95.37996383602296903568977704</v>
      </c>
      <c r="M35" s="113">
        <v>90.35752384764541743545521505</v>
      </c>
      <c r="N35" s="113">
        <v>89.11389166441131148337519255</v>
      </c>
      <c r="O35" s="113">
        <v>92.37590043743414345178706889</v>
      </c>
      <c r="P35" s="113">
        <v>86.63086942409043693148927563</v>
      </c>
      <c r="Q35" s="113">
        <v>87.44873053348702126881474812</v>
      </c>
      <c r="R35" s="113">
        <v>98.04704348794353781583268834</v>
      </c>
      <c r="S35" s="113">
        <v>88.13502121081844364197813024</v>
      </c>
      <c r="T35" s="1008">
        <v>84.32197566964128338830450286</v>
      </c>
      <c r="U35" s="113"/>
      <c r="V35" s="576">
        <v>98.23032442496749819224592224</v>
      </c>
      <c r="W35" s="113">
        <v>101.60379616389507313431132415</v>
      </c>
      <c r="X35" s="577">
        <v>90.00823459686690563964572870</v>
      </c>
      <c r="Y35" s="113"/>
      <c r="Z35" s="576">
        <v>97.34998125644655156211549675</v>
      </c>
      <c r="AA35" s="113">
        <v>98.50415470875920074826827389</v>
      </c>
      <c r="AB35" s="577">
        <v>90.26462917094508777908065503</v>
      </c>
      <c r="AC35" s="113"/>
      <c r="AD35" s="576">
        <v>98.23032442496749819224592224</v>
      </c>
      <c r="AE35" s="113">
        <v>101.60379616389507313431132415</v>
      </c>
      <c r="AF35" s="577">
        <v>90.00823459686690563964572870</v>
      </c>
      <c r="AG35" s="113"/>
    </row>
    <row r="36" ht="21.95" customHeight="1">
      <c r="A36" s="23"/>
      <c r="B36" s="39" t="s">
        <v>23</v>
      </c>
      <c r="C36" s="273" t="s">
        <v>220</v>
      </c>
      <c r="D36" s="274" t="s">
        <v>220</v>
      </c>
      <c r="E36" s="274" t="s">
        <v>219</v>
      </c>
      <c r="F36" s="274" t="s">
        <v>220</v>
      </c>
      <c r="G36" s="274" t="s">
        <v>219</v>
      </c>
      <c r="H36" s="1009" t="s">
        <v>229</v>
      </c>
      <c r="I36" s="274" t="s">
        <v>228</v>
      </c>
      <c r="J36" s="274" t="s">
        <v>228</v>
      </c>
      <c r="K36" s="274" t="s">
        <v>228</v>
      </c>
      <c r="L36" s="274" t="s">
        <v>229</v>
      </c>
      <c r="M36" s="274" t="s">
        <v>236</v>
      </c>
      <c r="N36" s="274" t="s">
        <v>229</v>
      </c>
      <c r="O36" s="274" t="s">
        <v>228</v>
      </c>
      <c r="P36" s="274" t="s">
        <v>229</v>
      </c>
      <c r="Q36" s="274" t="s">
        <v>229</v>
      </c>
      <c r="R36" s="274" t="s">
        <v>228</v>
      </c>
      <c r="S36" s="274" t="s">
        <v>229</v>
      </c>
      <c r="T36" s="1009" t="s">
        <v>238</v>
      </c>
      <c r="U36" s="113"/>
      <c r="V36" s="273" t="s">
        <v>221</v>
      </c>
      <c r="W36" s="274" t="s">
        <v>219</v>
      </c>
      <c r="X36" s="275" t="s">
        <v>229</v>
      </c>
      <c r="Y36" s="113"/>
      <c r="Z36" s="273" t="s">
        <v>221</v>
      </c>
      <c r="AA36" s="274" t="s">
        <v>221</v>
      </c>
      <c r="AB36" s="275" t="s">
        <v>228</v>
      </c>
      <c r="AC36" s="113"/>
      <c r="AD36" s="273" t="s">
        <v>221</v>
      </c>
      <c r="AE36" s="274" t="s">
        <v>219</v>
      </c>
      <c r="AF36" s="275" t="s">
        <v>229</v>
      </c>
      <c r="AG36" s="113"/>
    </row>
    <row r="37" ht="21.95" customHeight="1">
      <c r="B37" s="25" t="s">
        <v>68</v>
      </c>
      <c r="F37" s="4"/>
      <c r="G37" s="4"/>
      <c r="H37" s="4"/>
      <c r="I37" s="4"/>
      <c r="J37" s="4"/>
      <c r="K37" s="4"/>
      <c r="L37" s="4"/>
      <c r="M37" s="4"/>
      <c r="N37" s="4"/>
      <c r="O37" s="4"/>
      <c r="P37" s="4"/>
      <c r="Q37" s="4"/>
      <c r="S37" s="98"/>
      <c r="T37" s="98"/>
      <c r="U37" s="9"/>
      <c r="V37" s="98"/>
      <c r="W37" s="98"/>
      <c r="X37" s="98"/>
      <c r="Y37" s="9"/>
      <c r="Z37" s="98"/>
      <c r="AA37" s="98"/>
      <c r="AB37" s="98"/>
      <c r="AC37" s="9"/>
      <c r="AD37" s="98"/>
      <c r="AE37" s="98"/>
      <c r="AF37" s="98"/>
      <c r="AG37" s="9"/>
    </row>
    <row r="38" ht="21.95" customHeight="1">
      <c r="B38" s="37" t="s">
        <v>19</v>
      </c>
      <c r="C38" s="573">
        <v>-28.865010353117580808068092220</v>
      </c>
      <c r="D38" s="574">
        <v>-32.118493363031851012698039400</v>
      </c>
      <c r="E38" s="574">
        <v>-24.717275738468831264111705110</v>
      </c>
      <c r="F38" s="574">
        <v>-34.772924517646060823932632220</v>
      </c>
      <c r="G38" s="574">
        <v>-24.821915119652749072066261080</v>
      </c>
      <c r="H38" s="1006">
        <v>-33.338650053943271842055036290</v>
      </c>
      <c r="I38" s="574">
        <v>-24.343213708511825052905582460</v>
      </c>
      <c r="J38" s="574">
        <v>-24.907683992757395927186019230</v>
      </c>
      <c r="K38" s="574">
        <v>-29.569926698792179121086501440</v>
      </c>
      <c r="L38" s="574">
        <v>4.5881957943447951385526042500</v>
      </c>
      <c r="M38" s="574">
        <v>4.4849096275341401424334059900</v>
      </c>
      <c r="N38" s="574">
        <v>15.474041413121303274607659010</v>
      </c>
      <c r="O38" s="574">
        <v>21.184810379129448091161030420</v>
      </c>
      <c r="P38" s="574">
        <v>21.488393792030092123763931840</v>
      </c>
      <c r="Q38" s="574">
        <v>7.7327983690270549253395718800</v>
      </c>
      <c r="R38" s="574">
        <v>45.185804093062464485656502620</v>
      </c>
      <c r="S38" s="574">
        <v>14.927698381806621463592143860</v>
      </c>
      <c r="T38" s="1006">
        <v>26.859775226822761928514719580</v>
      </c>
      <c r="U38" s="113"/>
      <c r="V38" s="573">
        <v>3.0235067220284967467476304400</v>
      </c>
      <c r="W38" s="574">
        <v>-19.550885607392420789012853260</v>
      </c>
      <c r="X38" s="575">
        <v>-0.2579591945092748224025091700</v>
      </c>
      <c r="Y38" s="113"/>
      <c r="Z38" s="573">
        <v>4.3842202101605993976486689700</v>
      </c>
      <c r="AA38" s="574">
        <v>-31.089714831903641711748706890</v>
      </c>
      <c r="AB38" s="575">
        <v>28.802959490662367245508729930</v>
      </c>
      <c r="AC38" s="113"/>
      <c r="AD38" s="573">
        <v>3.0235067220284967467476304400</v>
      </c>
      <c r="AE38" s="574">
        <v>-19.550885607392420789012853260</v>
      </c>
      <c r="AF38" s="575">
        <v>-0.2579591945092748224025091700</v>
      </c>
      <c r="AG38" s="113"/>
    </row>
    <row r="39" ht="21.95" customHeight="1">
      <c r="B39" s="38" t="s">
        <v>35</v>
      </c>
      <c r="C39" s="271">
        <v>-31.357393474341615388218074250</v>
      </c>
      <c r="D39" s="92">
        <v>-27.577945746438570840609594150</v>
      </c>
      <c r="E39" s="92">
        <v>-36.755383788409598681989613960</v>
      </c>
      <c r="F39" s="92">
        <v>-36.10504819450037316025086200</v>
      </c>
      <c r="G39" s="92">
        <v>-28.570441983892413145475717580</v>
      </c>
      <c r="H39" s="1007">
        <v>-29.879183285499499356197694750</v>
      </c>
      <c r="I39" s="92">
        <v>-24.299799662572441295942814480</v>
      </c>
      <c r="J39" s="92">
        <v>-22.224116345903754537640304150</v>
      </c>
      <c r="K39" s="92">
        <v>-17.996717904464989114446215070</v>
      </c>
      <c r="L39" s="92">
        <v>6.8441638270252913835954283100</v>
      </c>
      <c r="M39" s="92">
        <v>16.220896226820091486477258360</v>
      </c>
      <c r="N39" s="92">
        <v>16.964948212567679216250350320</v>
      </c>
      <c r="O39" s="92">
        <v>33.123530878562048231009396710</v>
      </c>
      <c r="P39" s="92">
        <v>27.370804803599156242920382130</v>
      </c>
      <c r="Q39" s="92">
        <v>42.988139909746628614356220990</v>
      </c>
      <c r="R39" s="92">
        <v>43.402893367496494770216093470</v>
      </c>
      <c r="S39" s="92">
        <v>36.587953771494952056060333330</v>
      </c>
      <c r="T39" s="1007">
        <v>41.140401522989558179652575680</v>
      </c>
      <c r="U39" s="113"/>
      <c r="V39" s="271">
        <v>0.2794444042287163644025540400</v>
      </c>
      <c r="W39" s="92">
        <v>-22.221974917750814380383506660</v>
      </c>
      <c r="X39" s="272">
        <v>12.591587073798072912123304990</v>
      </c>
      <c r="Y39" s="113"/>
      <c r="Z39" s="271">
        <v>-0.6276186023561801276658106100</v>
      </c>
      <c r="AA39" s="92">
        <v>-31.897136833213790991081559180</v>
      </c>
      <c r="AB39" s="272">
        <v>40.560336481149786255060326040</v>
      </c>
      <c r="AC39" s="113"/>
      <c r="AD39" s="271">
        <v>0.2794444042287163644025540400</v>
      </c>
      <c r="AE39" s="92">
        <v>-22.221974917750814380383506660</v>
      </c>
      <c r="AF39" s="272">
        <v>12.591587073798072912123304990</v>
      </c>
      <c r="AG39" s="113"/>
    </row>
    <row r="40" ht="21.95" customHeight="1">
      <c r="B40" s="40" t="s">
        <v>98</v>
      </c>
      <c r="C40" s="576">
        <v>3.6309564094020669502686389800</v>
      </c>
      <c r="D40" s="113">
        <v>-6.2695647940281866049761359500</v>
      </c>
      <c r="E40" s="113">
        <v>19.034202072894588946763778740</v>
      </c>
      <c r="F40" s="113">
        <v>2.0848652971980996546598967100</v>
      </c>
      <c r="G40" s="113">
        <v>5.2478651252389936955136920800</v>
      </c>
      <c r="H40" s="1008">
        <v>-4.9335802555311348065652890700</v>
      </c>
      <c r="I40" s="113">
        <v>-0.0573499749615841656065723500</v>
      </c>
      <c r="J40" s="113">
        <v>-3.4503852875380415414553911100</v>
      </c>
      <c r="K40" s="113">
        <v>-14.113104376534873572777400880</v>
      </c>
      <c r="L40" s="113">
        <v>-2.1114564912808732898112005700</v>
      </c>
      <c r="M40" s="113">
        <v>-10.098000428753928668076458110</v>
      </c>
      <c r="N40" s="113">
        <v>-1.2746611888690432578087414800</v>
      </c>
      <c r="O40" s="113">
        <v>-8.968151926741892198769116820</v>
      </c>
      <c r="P40" s="113">
        <v>-4.61833543459155642474463200</v>
      </c>
      <c r="Q40" s="113">
        <v>-24.656129916070355339606800050</v>
      </c>
      <c r="R40" s="113">
        <v>1.2432878331101245697017613300</v>
      </c>
      <c r="S40" s="113">
        <v>-15.858100799961387098907885300</v>
      </c>
      <c r="T40" s="1008">
        <v>-10.118028673625890289521885930</v>
      </c>
      <c r="U40" s="113"/>
      <c r="V40" s="576">
        <v>2.7364155576474904460687055400</v>
      </c>
      <c r="W40" s="113">
        <v>3.4342467651161797884358362700</v>
      </c>
      <c r="X40" s="577">
        <v>-11.41252788264288528642607700</v>
      </c>
      <c r="Y40" s="113"/>
      <c r="Z40" s="576">
        <v>5.0434927109793640291193112200</v>
      </c>
      <c r="AA40" s="113">
        <v>1.1855918587926994548439753500</v>
      </c>
      <c r="AB40" s="577">
        <v>-8.364647726966826794055150050</v>
      </c>
      <c r="AC40" s="113"/>
      <c r="AD40" s="576">
        <v>2.7364155576474904460687055400</v>
      </c>
      <c r="AE40" s="113">
        <v>3.4342467651161797884358362700</v>
      </c>
      <c r="AF40" s="577">
        <v>-11.41252788264288528642607700</v>
      </c>
      <c r="AG40" s="113"/>
    </row>
    <row r="41" ht="21.95" customHeight="1">
      <c r="A41" s="23"/>
      <c r="B41" s="39" t="s">
        <v>23</v>
      </c>
      <c r="C41" s="273" t="s">
        <v>219</v>
      </c>
      <c r="D41" s="274" t="s">
        <v>220</v>
      </c>
      <c r="E41" s="274" t="s">
        <v>239</v>
      </c>
      <c r="F41" s="274" t="s">
        <v>219</v>
      </c>
      <c r="G41" s="274" t="s">
        <v>221</v>
      </c>
      <c r="H41" s="1009" t="s">
        <v>229</v>
      </c>
      <c r="I41" s="274" t="s">
        <v>236</v>
      </c>
      <c r="J41" s="274" t="s">
        <v>236</v>
      </c>
      <c r="K41" s="274" t="s">
        <v>238</v>
      </c>
      <c r="L41" s="274" t="s">
        <v>236</v>
      </c>
      <c r="M41" s="274" t="s">
        <v>238</v>
      </c>
      <c r="N41" s="274" t="s">
        <v>229</v>
      </c>
      <c r="O41" s="274" t="s">
        <v>229</v>
      </c>
      <c r="P41" s="274" t="s">
        <v>229</v>
      </c>
      <c r="Q41" s="274" t="s">
        <v>238</v>
      </c>
      <c r="R41" s="274" t="s">
        <v>228</v>
      </c>
      <c r="S41" s="274" t="s">
        <v>238</v>
      </c>
      <c r="T41" s="1009" t="s">
        <v>238</v>
      </c>
      <c r="U41" s="113"/>
      <c r="V41" s="273" t="s">
        <v>239</v>
      </c>
      <c r="W41" s="274" t="s">
        <v>221</v>
      </c>
      <c r="X41" s="275" t="s">
        <v>238</v>
      </c>
      <c r="Y41" s="113"/>
      <c r="Z41" s="273" t="s">
        <v>239</v>
      </c>
      <c r="AA41" s="274" t="s">
        <v>219</v>
      </c>
      <c r="AB41" s="275" t="s">
        <v>236</v>
      </c>
      <c r="AC41" s="113"/>
      <c r="AD41" s="273" t="s">
        <v>239</v>
      </c>
      <c r="AE41" s="274" t="s">
        <v>221</v>
      </c>
      <c r="AF41" s="275" t="s">
        <v>238</v>
      </c>
      <c r="AG41" s="113"/>
    </row>
    <row r="42" ht="21.95" customHeight="1">
      <c r="A42" s="8"/>
      <c r="B42" s="25"/>
      <c r="F42" s="4"/>
      <c r="G42" s="4"/>
      <c r="H42" s="4"/>
      <c r="I42" s="4"/>
      <c r="J42" s="4"/>
      <c r="K42" s="4"/>
      <c r="L42" s="4"/>
      <c r="M42" s="4"/>
      <c r="N42" s="4"/>
      <c r="O42" s="4"/>
      <c r="P42" s="4"/>
      <c r="Q42" s="4"/>
      <c r="U42" s="9"/>
      <c r="X42" s="102"/>
      <c r="Y42" s="116"/>
      <c r="Z42" s="4"/>
      <c r="AA42" s="4"/>
      <c r="AB42" s="102"/>
      <c r="AC42" s="116"/>
      <c r="AF42" s="102"/>
      <c r="AG42" s="116"/>
    </row>
    <row r="43" s="117" customFormat="1" ht="15.95" customHeight="1">
      <c r="B43" s="964" t="s">
        <v>10</v>
      </c>
      <c r="C43" s="1002">
        <v>2020</v>
      </c>
      <c r="D43" s="1002"/>
      <c r="E43" s="1002"/>
      <c r="F43" s="1002"/>
      <c r="G43" s="1002"/>
      <c r="H43" s="1002"/>
      <c r="I43" s="1002">
        <v>2021</v>
      </c>
      <c r="J43" s="1002"/>
      <c r="K43" s="1002"/>
      <c r="L43" s="1002"/>
      <c r="M43" s="1002"/>
      <c r="N43" s="1002"/>
      <c r="O43" s="1002"/>
      <c r="P43" s="1002"/>
      <c r="Q43" s="1002"/>
      <c r="R43" s="1002"/>
      <c r="S43" s="1002"/>
      <c r="T43" s="1002"/>
      <c r="U43" s="119"/>
      <c r="V43" s="1003" t="s">
        <v>58</v>
      </c>
      <c r="W43" s="1003"/>
      <c r="X43" s="1003"/>
      <c r="Y43" s="119"/>
      <c r="Z43" s="1003" t="s">
        <v>44</v>
      </c>
      <c r="AA43" s="1003"/>
      <c r="AB43" s="1003"/>
      <c r="AC43" s="119"/>
      <c r="AD43" s="1004" t="s">
        <v>45</v>
      </c>
      <c r="AE43" s="1004"/>
      <c r="AF43" s="1004"/>
      <c r="AG43" s="119"/>
      <c r="AH43" s="236"/>
      <c r="AI43" s="236"/>
      <c r="AJ43" s="236"/>
      <c r="AK43" s="236"/>
      <c r="AL43" s="236"/>
      <c r="AM43" s="236"/>
      <c r="AN43" s="236"/>
      <c r="AO43" s="236"/>
      <c r="AP43" s="236"/>
      <c r="AQ43" s="236"/>
      <c r="AR43" s="236"/>
      <c r="AS43" s="236"/>
      <c r="AT43" s="236"/>
      <c r="AU43" s="236"/>
      <c r="AV43" s="236"/>
    </row>
    <row r="44" s="118" customFormat="1" ht="15.95" customHeight="1">
      <c r="B44" s="964"/>
      <c r="C44" s="269" t="s">
        <v>218</v>
      </c>
      <c r="D44" s="269" t="s">
        <v>222</v>
      </c>
      <c r="E44" s="269" t="s">
        <v>224</v>
      </c>
      <c r="F44" s="269" t="s">
        <v>225</v>
      </c>
      <c r="G44" s="269" t="s">
        <v>226</v>
      </c>
      <c r="H44" s="1005" t="s">
        <v>227</v>
      </c>
      <c r="I44" s="269" t="s">
        <v>230</v>
      </c>
      <c r="J44" s="269" t="s">
        <v>232</v>
      </c>
      <c r="K44" s="269" t="s">
        <v>233</v>
      </c>
      <c r="L44" s="269" t="s">
        <v>234</v>
      </c>
      <c r="M44" s="269" t="s">
        <v>235</v>
      </c>
      <c r="N44" s="269" t="s">
        <v>237</v>
      </c>
      <c r="O44" s="269" t="s">
        <v>218</v>
      </c>
      <c r="P44" s="269" t="s">
        <v>222</v>
      </c>
      <c r="Q44" s="269" t="s">
        <v>224</v>
      </c>
      <c r="R44" s="269" t="s">
        <v>225</v>
      </c>
      <c r="S44" s="269" t="s">
        <v>226</v>
      </c>
      <c r="T44" s="1005" t="s">
        <v>227</v>
      </c>
      <c r="U44" s="144"/>
      <c r="V44" s="268">
        <v>2019</v>
      </c>
      <c r="W44" s="269">
        <v>2020</v>
      </c>
      <c r="X44" s="270">
        <v>2021</v>
      </c>
      <c r="Y44" s="144"/>
      <c r="Z44" s="268">
        <v>2019</v>
      </c>
      <c r="AA44" s="269">
        <v>2020</v>
      </c>
      <c r="AB44" s="270">
        <v>2021</v>
      </c>
      <c r="AC44" s="144"/>
      <c r="AD44" s="268">
        <v>2019</v>
      </c>
      <c r="AE44" s="269">
        <v>2020</v>
      </c>
      <c r="AF44" s="270">
        <v>2021</v>
      </c>
      <c r="AG44" s="144"/>
      <c r="AH44" s="236"/>
      <c r="AI44" s="236"/>
      <c r="AJ44" s="236"/>
      <c r="AK44" s="236"/>
      <c r="AL44" s="236"/>
      <c r="AM44" s="236"/>
      <c r="AN44" s="236"/>
      <c r="AO44" s="236"/>
      <c r="AP44" s="236"/>
      <c r="AQ44" s="236"/>
      <c r="AR44" s="236"/>
      <c r="AS44" s="236"/>
      <c r="AT44" s="236"/>
      <c r="AU44" s="236"/>
      <c r="AV44" s="236"/>
    </row>
    <row r="45" ht="21.95" customHeight="1">
      <c r="B45" s="263" t="s">
        <v>19</v>
      </c>
      <c r="C45" s="578">
        <v>32.134571521668295861844248941</v>
      </c>
      <c r="D45" s="579">
        <v>38.420495275333985011404366243</v>
      </c>
      <c r="E45" s="579">
        <v>37.787542087542087542087542088</v>
      </c>
      <c r="F45" s="579">
        <v>36.188905180840664711632453568</v>
      </c>
      <c r="G45" s="579">
        <v>39.949074074074074074074074074</v>
      </c>
      <c r="H45" s="1010">
        <v>35.339035516454871293580971</v>
      </c>
      <c r="I45" s="579">
        <v>37.279977191267513848159009449</v>
      </c>
      <c r="J45" s="579">
        <v>43.942099567099567099567099567</v>
      </c>
      <c r="K45" s="579">
        <v>47.755702183121537960247637667</v>
      </c>
      <c r="L45" s="579">
        <v>83.44191919191919191919191919</v>
      </c>
      <c r="M45" s="579">
        <v>82.09644835451287064190289997</v>
      </c>
      <c r="N45" s="579">
        <v>79.96498316498316498316498316</v>
      </c>
      <c r="O45" s="579">
        <v>88.56557510589768654284783317</v>
      </c>
      <c r="P45" s="579">
        <v>73.276148582600195503421309873</v>
      </c>
      <c r="Q45" s="579">
        <v>82.18181818181818181818181818</v>
      </c>
      <c r="R45" s="579">
        <v>97.77810361681329423264907136</v>
      </c>
      <c r="S45" s="579">
        <v>81.96691919191919191919191919</v>
      </c>
      <c r="T45" s="1010">
        <v>82.24812642554578038449006191</v>
      </c>
      <c r="U45" s="113"/>
      <c r="V45" s="578">
        <v>106.78030303030303030303030303</v>
      </c>
      <c r="W45" s="579">
        <v>40.84915410940001103935530165</v>
      </c>
      <c r="X45" s="580">
        <v>73.523426041234260412342604123</v>
      </c>
      <c r="Y45" s="113"/>
      <c r="Z45" s="578">
        <v>107.31820926657883179622310057</v>
      </c>
      <c r="AA45" s="579">
        <v>37.128678085199824330259112868</v>
      </c>
      <c r="AB45" s="580">
        <v>87.38935551163812033377250769</v>
      </c>
      <c r="AC45" s="113"/>
      <c r="AD45" s="578">
        <v>106.78030303030303030303030303</v>
      </c>
      <c r="AE45" s="579">
        <v>40.84915410940001103935530165</v>
      </c>
      <c r="AF45" s="580">
        <v>73.523426041234260412342604123</v>
      </c>
      <c r="AG45" s="113"/>
    </row>
    <row r="46" ht="21.95" customHeight="1">
      <c r="B46" s="38" t="s">
        <v>35</v>
      </c>
      <c r="C46" s="276">
        <v>29.853200042187099787557818927</v>
      </c>
      <c r="D46" s="94">
        <v>40.200634463847162164198219102</v>
      </c>
      <c r="E46" s="94">
        <v>29.605139810057605480305153355</v>
      </c>
      <c r="F46" s="94">
        <v>30.844327040424281689292010065</v>
      </c>
      <c r="G46" s="94">
        <v>27.633994239451969484664487</v>
      </c>
      <c r="H46" s="1011">
        <v>33.430538379828926035668362498</v>
      </c>
      <c r="I46" s="94">
        <v>29.696509569333407875365721846</v>
      </c>
      <c r="J46" s="94">
        <v>44.960833539655030122967731287</v>
      </c>
      <c r="K46" s="94">
        <v>43.641505376344086021505376344</v>
      </c>
      <c r="L46" s="94">
        <v>53.724147313691507798960138648</v>
      </c>
      <c r="M46" s="94">
        <v>64.034480162501630606958498723</v>
      </c>
      <c r="N46" s="94">
        <v>80.93576834199884459849797805</v>
      </c>
      <c r="O46" s="94">
        <v>90.88918749184696520750638266</v>
      </c>
      <c r="P46" s="94">
        <v>86.74000894504388662156873707</v>
      </c>
      <c r="Q46" s="94">
        <v>96.60241209320238782977084537</v>
      </c>
      <c r="R46" s="94">
        <v>97.93062950746352099289987141</v>
      </c>
      <c r="S46" s="94">
        <v>91.66851935297515886770652802</v>
      </c>
      <c r="T46" s="1011">
        <v>99.25876558394364622351428412</v>
      </c>
      <c r="U46" s="113"/>
      <c r="V46" s="276">
        <v>109.71311443674128023690852784</v>
      </c>
      <c r="W46" s="94">
        <v>37.777214844691784429074412524</v>
      </c>
      <c r="X46" s="277">
        <v>73.492472432594984291287797852</v>
      </c>
      <c r="Y46" s="113"/>
      <c r="Z46" s="276">
        <v>105.40221275127604087389773408</v>
      </c>
      <c r="AA46" s="94">
        <v>30.478429627378406833747598528</v>
      </c>
      <c r="AB46" s="277">
        <v>96.33616117850953206239168111</v>
      </c>
      <c r="AC46" s="113"/>
      <c r="AD46" s="276">
        <v>109.71311443674128023690852784</v>
      </c>
      <c r="AE46" s="94">
        <v>37.777214844691784429074412524</v>
      </c>
      <c r="AF46" s="277">
        <v>73.492472432594984291287797852</v>
      </c>
      <c r="AG46" s="113"/>
    </row>
    <row r="47" ht="21.95" customHeight="1">
      <c r="B47" s="40" t="s">
        <v>99</v>
      </c>
      <c r="C47" s="576">
        <v>107.64196627583398810100367617</v>
      </c>
      <c r="D47" s="113">
        <v>95.57186295128233769752114680</v>
      </c>
      <c r="E47" s="113">
        <v>127.63845173500824213439689628</v>
      </c>
      <c r="F47" s="113">
        <v>117.32758874399117133762522047</v>
      </c>
      <c r="G47" s="113">
        <v>144.56496490485746803223176747</v>
      </c>
      <c r="H47" s="1008">
        <v>105.70884355777375190122314553</v>
      </c>
      <c r="I47" s="113">
        <v>125.53656214791417550750770459</v>
      </c>
      <c r="J47" s="113">
        <v>97.73417463077736472411804625</v>
      </c>
      <c r="K47" s="113">
        <v>109.42725685399375730667339228</v>
      </c>
      <c r="L47" s="113">
        <v>155.31548356590512209725358814</v>
      </c>
      <c r="M47" s="113">
        <v>128.20662890707476366122469273</v>
      </c>
      <c r="N47" s="113">
        <v>98.80054863640316626103937814</v>
      </c>
      <c r="O47" s="113">
        <v>97.44346665420712038181357477</v>
      </c>
      <c r="P47" s="113">
        <v>84.47791218124726353380843066</v>
      </c>
      <c r="Q47" s="113">
        <v>85.07222169828310271957343598</v>
      </c>
      <c r="R47" s="113">
        <v>99.84425108730808024934035033</v>
      </c>
      <c r="S47" s="113">
        <v>89.41665008932960857827263710</v>
      </c>
      <c r="T47" s="1008">
        <v>82.86233053743562706871067900</v>
      </c>
      <c r="U47" s="113"/>
      <c r="V47" s="576">
        <v>97.32683606559245092258033873</v>
      </c>
      <c r="W47" s="113">
        <v>108.13172510820997199230995304</v>
      </c>
      <c r="X47" s="577">
        <v>100.04211806680972096918375496</v>
      </c>
      <c r="Y47" s="113"/>
      <c r="Z47" s="576">
        <v>101.81779534346597017787838710</v>
      </c>
      <c r="AA47" s="113">
        <v>121.81952462487627405686003081</v>
      </c>
      <c r="AB47" s="577">
        <v>90.71293109729262671357191862</v>
      </c>
      <c r="AC47" s="113"/>
      <c r="AD47" s="576">
        <v>97.32683606559245092258033873</v>
      </c>
      <c r="AE47" s="113">
        <v>108.13172510820997199230995304</v>
      </c>
      <c r="AF47" s="577">
        <v>100.04211806680972096918375496</v>
      </c>
      <c r="AG47" s="113"/>
    </row>
    <row r="48" ht="21.95" customHeight="1">
      <c r="A48" s="23"/>
      <c r="B48" s="39" t="s">
        <v>23</v>
      </c>
      <c r="C48" s="273" t="s">
        <v>221</v>
      </c>
      <c r="D48" s="274" t="s">
        <v>223</v>
      </c>
      <c r="E48" s="274" t="s">
        <v>219</v>
      </c>
      <c r="F48" s="274" t="s">
        <v>221</v>
      </c>
      <c r="G48" s="274" t="s">
        <v>219</v>
      </c>
      <c r="H48" s="1009" t="s">
        <v>228</v>
      </c>
      <c r="I48" s="274" t="s">
        <v>231</v>
      </c>
      <c r="J48" s="274" t="s">
        <v>229</v>
      </c>
      <c r="K48" s="274" t="s">
        <v>228</v>
      </c>
      <c r="L48" s="274" t="s">
        <v>231</v>
      </c>
      <c r="M48" s="274" t="s">
        <v>231</v>
      </c>
      <c r="N48" s="274" t="s">
        <v>229</v>
      </c>
      <c r="O48" s="274" t="s">
        <v>229</v>
      </c>
      <c r="P48" s="274" t="s">
        <v>229</v>
      </c>
      <c r="Q48" s="274" t="s">
        <v>229</v>
      </c>
      <c r="R48" s="274" t="s">
        <v>229</v>
      </c>
      <c r="S48" s="274" t="s">
        <v>229</v>
      </c>
      <c r="T48" s="1009" t="s">
        <v>229</v>
      </c>
      <c r="U48" s="113"/>
      <c r="V48" s="273" t="s">
        <v>221</v>
      </c>
      <c r="W48" s="274" t="s">
        <v>221</v>
      </c>
      <c r="X48" s="275" t="s">
        <v>229</v>
      </c>
      <c r="Y48" s="113"/>
      <c r="Z48" s="273" t="s">
        <v>221</v>
      </c>
      <c r="AA48" s="274" t="s">
        <v>219</v>
      </c>
      <c r="AB48" s="275" t="s">
        <v>229</v>
      </c>
      <c r="AC48" s="113"/>
      <c r="AD48" s="273" t="s">
        <v>221</v>
      </c>
      <c r="AE48" s="274" t="s">
        <v>221</v>
      </c>
      <c r="AF48" s="275" t="s">
        <v>229</v>
      </c>
      <c r="AG48" s="113"/>
    </row>
    <row r="49" ht="21.95" customHeight="1">
      <c r="B49" s="25" t="s">
        <v>68</v>
      </c>
      <c r="F49" s="4"/>
      <c r="G49" s="4"/>
      <c r="H49" s="4"/>
      <c r="I49" s="4"/>
      <c r="J49" s="4"/>
      <c r="K49" s="4"/>
      <c r="L49" s="4"/>
      <c r="M49" s="4"/>
      <c r="N49" s="4"/>
      <c r="O49" s="4"/>
      <c r="P49" s="4"/>
      <c r="Q49" s="4"/>
      <c r="S49" s="98"/>
      <c r="T49" s="98"/>
      <c r="U49" s="9"/>
      <c r="V49" s="98"/>
      <c r="W49" s="98"/>
      <c r="X49" s="98"/>
      <c r="Y49" s="9"/>
      <c r="Z49" s="98"/>
      <c r="AA49" s="98"/>
      <c r="AB49" s="98"/>
      <c r="AC49" s="9"/>
      <c r="AD49" s="98"/>
      <c r="AE49" s="98"/>
      <c r="AF49" s="98"/>
      <c r="AG49" s="9"/>
    </row>
    <row r="50" ht="21.95" customHeight="1">
      <c r="B50" s="37" t="s">
        <v>19</v>
      </c>
      <c r="C50" s="573">
        <v>-72.184098671833794482567994830</v>
      </c>
      <c r="D50" s="574">
        <v>-64.156466731212638445789743270</v>
      </c>
      <c r="E50" s="574">
        <v>-65.832384478149945504253103820</v>
      </c>
      <c r="F50" s="574">
        <v>-67.522417869377621753923218520</v>
      </c>
      <c r="G50" s="574">
        <v>-63.350407312080052326223422780</v>
      </c>
      <c r="H50" s="1006">
        <v>-65.210243612177240730018556800</v>
      </c>
      <c r="I50" s="574">
        <v>-53.722156381330669136711308140</v>
      </c>
      <c r="J50" s="574">
        <v>-48.776947652515578261951454640</v>
      </c>
      <c r="K50" s="574">
        <v>-22.543791733938626832858135660</v>
      </c>
      <c r="L50" s="574">
        <v>924.0387595297617817813681536</v>
      </c>
      <c r="M50" s="574">
        <v>573.90353663347799049141084195</v>
      </c>
      <c r="N50" s="574">
        <v>244.84430924706514400214896071</v>
      </c>
      <c r="O50" s="574">
        <v>175.60838969387858569675829691</v>
      </c>
      <c r="P50" s="574">
        <v>90.72150959397858581575320683</v>
      </c>
      <c r="Q50" s="574">
        <v>117.48389453706261305010291457</v>
      </c>
      <c r="R50" s="574">
        <v>170.18806766384171252996589797</v>
      </c>
      <c r="S50" s="574">
        <v>105.17852063338214688313193354</v>
      </c>
      <c r="T50" s="1006">
        <v>132.74015610088930483009160439</v>
      </c>
      <c r="U50" s="113"/>
      <c r="V50" s="573">
        <v>8.152880863915460097825152380</v>
      </c>
      <c r="W50" s="574">
        <v>-61.744672987294775046506563900</v>
      </c>
      <c r="X50" s="575">
        <v>79.98763412414310663828096773</v>
      </c>
      <c r="Y50" s="113"/>
      <c r="Z50" s="573">
        <v>7.4152698364903728335990909700</v>
      </c>
      <c r="AA50" s="574">
        <v>-65.403188947206480507911239840</v>
      </c>
      <c r="AB50" s="575">
        <v>135.36888469636393745120768377</v>
      </c>
      <c r="AC50" s="113"/>
      <c r="AD50" s="573">
        <v>8.152880863915460097825152380</v>
      </c>
      <c r="AE50" s="574">
        <v>-61.744672987294775046506563900</v>
      </c>
      <c r="AF50" s="575">
        <v>79.98763412414310663828096773</v>
      </c>
      <c r="AG50" s="113"/>
    </row>
    <row r="51" ht="21.95" customHeight="1">
      <c r="B51" s="38" t="s">
        <v>35</v>
      </c>
      <c r="C51" s="271">
        <v>-75.502076344264595903099346110</v>
      </c>
      <c r="D51" s="92">
        <v>-66.917165532956629667002743910</v>
      </c>
      <c r="E51" s="92">
        <v>-75.076254606116205151900645170</v>
      </c>
      <c r="F51" s="92">
        <v>-74.739956542926376552650506440</v>
      </c>
      <c r="G51" s="92">
        <v>-72.331027772586541504141825300</v>
      </c>
      <c r="H51" s="1007">
        <v>-64.449561682106805428043487500</v>
      </c>
      <c r="I51" s="92">
        <v>-59.950725441578563204682296850</v>
      </c>
      <c r="J51" s="92">
        <v>-44.803931301943837470776340750</v>
      </c>
      <c r="K51" s="92">
        <v>-9.269762419471036407132354580</v>
      </c>
      <c r="L51" s="92">
        <v>426.68870768557017334686658714</v>
      </c>
      <c r="M51" s="92">
        <v>168.12152729619970196182280938</v>
      </c>
      <c r="N51" s="92">
        <v>217.56034598126642876680772338</v>
      </c>
      <c r="O51" s="92">
        <v>204.45375156903366214045654325</v>
      </c>
      <c r="P51" s="92">
        <v>115.76776113583494660251515205</v>
      </c>
      <c r="Q51" s="92">
        <v>226.30284036147039398606124181</v>
      </c>
      <c r="R51" s="92">
        <v>217.49964711214664946905025734</v>
      </c>
      <c r="S51" s="92">
        <v>231.72374054454860519107880446</v>
      </c>
      <c r="T51" s="1007">
        <v>196.91046089713492289706388279</v>
      </c>
      <c r="U51" s="113"/>
      <c r="V51" s="271">
        <v>2.0132279718155904189820640200</v>
      </c>
      <c r="W51" s="92">
        <v>-65.567275126007396897013907530</v>
      </c>
      <c r="X51" s="272">
        <v>94.54179651605968571267410452</v>
      </c>
      <c r="Y51" s="113"/>
      <c r="Z51" s="271">
        <v>-0.4960330852105039524449974600</v>
      </c>
      <c r="AA51" s="92">
        <v>-71.083690909506619527273352360</v>
      </c>
      <c r="AB51" s="272">
        <v>216.07980580460063109645505923</v>
      </c>
      <c r="AC51" s="113"/>
      <c r="AD51" s="271">
        <v>2.0132279718155904189820640200</v>
      </c>
      <c r="AE51" s="92">
        <v>-65.567275126007396897013907530</v>
      </c>
      <c r="AF51" s="272">
        <v>94.54179651605968571267410452</v>
      </c>
      <c r="AG51" s="113"/>
    </row>
    <row r="52" ht="21.95" customHeight="1">
      <c r="B52" s="40" t="s">
        <v>99</v>
      </c>
      <c r="C52" s="576">
        <v>13.543913839628621878297823170</v>
      </c>
      <c r="D52" s="113">
        <v>8.344807348639242128811139820</v>
      </c>
      <c r="E52" s="113">
        <v>37.088607598417671913588786490</v>
      </c>
      <c r="F52" s="113">
        <v>28.572946383936691778392577660</v>
      </c>
      <c r="G52" s="113">
        <v>32.457369166783874077312625800</v>
      </c>
      <c r="H52" s="1008">
        <v>-2.1397258826132953373251619200</v>
      </c>
      <c r="I52" s="113">
        <v>15.552264376629438730376277780</v>
      </c>
      <c r="J52" s="113">
        <v>-7.1980060252219707985147088300</v>
      </c>
      <c r="K52" s="113">
        <v>-14.630215536122706041724470430</v>
      </c>
      <c r="L52" s="113">
        <v>94.42960226538717498891238865</v>
      </c>
      <c r="M52" s="113">
        <v>151.34256970310408836647785444</v>
      </c>
      <c r="N52" s="113">
        <v>8.591741258339684264024536790</v>
      </c>
      <c r="O52" s="113">
        <v>-9.474464258199330087109998560</v>
      </c>
      <c r="P52" s="113">
        <v>-11.607967478556114952051581970</v>
      </c>
      <c r="Q52" s="113">
        <v>-33.349064845362910371469022420</v>
      </c>
      <c r="R52" s="113">
        <v>-14.901301427775643057817392700</v>
      </c>
      <c r="S52" s="113">
        <v>-38.147773114891714382379351020</v>
      </c>
      <c r="T52" s="1008">
        <v>-21.612678988254818334693391220</v>
      </c>
      <c r="U52" s="113"/>
      <c r="V52" s="576">
        <v>6.0184870277765788504722858600</v>
      </c>
      <c r="W52" s="113">
        <v>11.101654465923123004403987240</v>
      </c>
      <c r="X52" s="577">
        <v>-7.4812521795104906862475542500</v>
      </c>
      <c r="Y52" s="113"/>
      <c r="Z52" s="576">
        <v>7.950741228714774210948559530</v>
      </c>
      <c r="AA52" s="113">
        <v>19.644630110029081344488594550</v>
      </c>
      <c r="AB52" s="577">
        <v>-25.534981870411514701342891550</v>
      </c>
      <c r="AC52" s="113"/>
      <c r="AD52" s="576">
        <v>6.0184870277765788504722858600</v>
      </c>
      <c r="AE52" s="113">
        <v>11.101654465923123004403987240</v>
      </c>
      <c r="AF52" s="577">
        <v>-7.4812521795104906862475542500</v>
      </c>
      <c r="AG52" s="113"/>
    </row>
    <row r="53" ht="21.95" customHeight="1">
      <c r="A53" s="23"/>
      <c r="B53" s="39" t="s">
        <v>23</v>
      </c>
      <c r="C53" s="273" t="s">
        <v>221</v>
      </c>
      <c r="D53" s="274" t="s">
        <v>220</v>
      </c>
      <c r="E53" s="274" t="s">
        <v>239</v>
      </c>
      <c r="F53" s="274" t="s">
        <v>219</v>
      </c>
      <c r="G53" s="274" t="s">
        <v>219</v>
      </c>
      <c r="H53" s="1009" t="s">
        <v>228</v>
      </c>
      <c r="I53" s="274" t="s">
        <v>228</v>
      </c>
      <c r="J53" s="274" t="s">
        <v>236</v>
      </c>
      <c r="K53" s="274" t="s">
        <v>236</v>
      </c>
      <c r="L53" s="274" t="s">
        <v>231</v>
      </c>
      <c r="M53" s="274" t="s">
        <v>231</v>
      </c>
      <c r="N53" s="274" t="s">
        <v>228</v>
      </c>
      <c r="O53" s="274" t="s">
        <v>229</v>
      </c>
      <c r="P53" s="274" t="s">
        <v>228</v>
      </c>
      <c r="Q53" s="274" t="s">
        <v>238</v>
      </c>
      <c r="R53" s="274" t="s">
        <v>229</v>
      </c>
      <c r="S53" s="274" t="s">
        <v>236</v>
      </c>
      <c r="T53" s="1009" t="s">
        <v>238</v>
      </c>
      <c r="U53" s="113"/>
      <c r="V53" s="273" t="s">
        <v>239</v>
      </c>
      <c r="W53" s="274" t="s">
        <v>219</v>
      </c>
      <c r="X53" s="275" t="s">
        <v>228</v>
      </c>
      <c r="Y53" s="113"/>
      <c r="Z53" s="273" t="s">
        <v>239</v>
      </c>
      <c r="AA53" s="274" t="s">
        <v>219</v>
      </c>
      <c r="AB53" s="275" t="s">
        <v>236</v>
      </c>
      <c r="AC53" s="113"/>
      <c r="AD53" s="273" t="s">
        <v>239</v>
      </c>
      <c r="AE53" s="274" t="s">
        <v>219</v>
      </c>
      <c r="AF53" s="275" t="s">
        <v>228</v>
      </c>
      <c r="AG53" s="113"/>
    </row>
    <row r="54" ht="10" customHeight="1">
      <c r="A54" s="23"/>
      <c r="B54" s="146"/>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row r="55" ht="10" customHeight="1">
      <c r="B55" s="1012" t="s">
        <v>100</v>
      </c>
      <c r="C55" s="1012"/>
      <c r="D55" s="1012"/>
      <c r="E55" s="1012"/>
      <c r="F55" s="1012"/>
      <c r="G55" s="1012"/>
      <c r="H55" s="1012"/>
      <c r="I55" s="1012"/>
      <c r="J55" s="1012"/>
      <c r="K55" s="1012"/>
      <c r="L55" s="1012"/>
      <c r="M55" s="1012"/>
      <c r="N55" s="1012"/>
      <c r="O55" s="1012"/>
      <c r="P55" s="1012"/>
      <c r="Q55" s="1012"/>
      <c r="R55" s="1012"/>
      <c r="S55" s="1012"/>
      <c r="T55" s="1012"/>
      <c r="AD55" s="232"/>
      <c r="AE55" s="233"/>
      <c r="AF55" s="5"/>
    </row>
    <row r="56" ht="10" customHeight="1">
      <c r="B56" s="146"/>
      <c r="C56" s="93"/>
      <c r="D56" s="93"/>
      <c r="E56" s="93"/>
      <c r="F56" s="4"/>
      <c r="G56" s="4"/>
      <c r="H56" s="4"/>
      <c r="I56" s="4"/>
      <c r="J56" s="4"/>
      <c r="K56" s="4"/>
      <c r="L56" s="4"/>
      <c r="M56" s="4"/>
      <c r="N56" s="4"/>
      <c r="O56" s="4"/>
      <c r="P56" s="4"/>
      <c r="Q56" s="4"/>
      <c r="R56" s="4"/>
      <c r="S56" s="4"/>
      <c r="T56" s="4"/>
      <c r="AD56" s="145"/>
    </row>
    <row r="57" ht="24.95" customHeight="1">
      <c r="B57" s="1013" t="s">
        <v>126</v>
      </c>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row>
    <row r="58">
      <c r="A58"/>
    </row>
    <row r="59" s="281" customFormat="1">
      <c r="A59" s="1014"/>
      <c r="B59" s="1014" t="s">
        <v>109</v>
      </c>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4"/>
      <c r="AA59" s="1014"/>
      <c r="AB59" s="1014"/>
      <c r="AC59" s="1014"/>
      <c r="AD59" s="1014"/>
      <c r="AE59" s="1014"/>
      <c r="AF59" s="1014"/>
      <c r="AG59" s="1014"/>
    </row>
    <row r="60" s="281" customFormat="1">
      <c r="A60" s="1014"/>
      <c r="B60" s="1014" t="s">
        <v>110</v>
      </c>
      <c r="C60" s="1014">
        <v>100</v>
      </c>
      <c r="D60" s="1014">
        <v>100</v>
      </c>
      <c r="E60" s="1014">
        <v>100</v>
      </c>
      <c r="F60" s="1014">
        <v>100</v>
      </c>
      <c r="G60" s="1014">
        <v>100</v>
      </c>
      <c r="H60" s="1014">
        <v>100</v>
      </c>
      <c r="I60" s="1014">
        <v>100</v>
      </c>
      <c r="J60" s="1014">
        <v>100</v>
      </c>
      <c r="K60" s="1014">
        <v>100</v>
      </c>
      <c r="L60" s="1014">
        <v>100</v>
      </c>
      <c r="M60" s="1014">
        <v>100</v>
      </c>
      <c r="N60" s="1014">
        <v>100</v>
      </c>
      <c r="O60" s="1014">
        <v>100</v>
      </c>
      <c r="P60" s="1014">
        <v>100</v>
      </c>
      <c r="Q60" s="1014">
        <v>100</v>
      </c>
      <c r="R60" s="1014">
        <v>100</v>
      </c>
      <c r="S60" s="1014">
        <v>100</v>
      </c>
      <c r="T60" s="1014">
        <v>100</v>
      </c>
      <c r="U60" s="1014"/>
      <c r="V60" s="1014"/>
      <c r="W60" s="1014"/>
      <c r="X60" s="1014"/>
      <c r="Y60" s="1014"/>
      <c r="Z60" s="1014"/>
      <c r="AA60" s="1014"/>
      <c r="AB60" s="1014"/>
      <c r="AC60" s="1014"/>
      <c r="AD60" s="1014"/>
      <c r="AE60" s="1014"/>
      <c r="AF60" s="1014"/>
      <c r="AG60" s="1014"/>
    </row>
    <row r="61" s="281" customFormat="1">
      <c r="A61" s="1014"/>
      <c r="B61" s="1014" t="s">
        <v>111</v>
      </c>
      <c r="C61" s="1014"/>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1014"/>
      <c r="Z61" s="1014"/>
      <c r="AA61" s="1014"/>
      <c r="AB61" s="1014"/>
      <c r="AC61" s="1014"/>
      <c r="AD61" s="1014"/>
      <c r="AE61" s="1014"/>
      <c r="AF61" s="1014"/>
      <c r="AG61" s="1014"/>
    </row>
    <row r="62" s="281" customFormat="1">
      <c r="A62" s="1014"/>
      <c r="B62" s="1014"/>
      <c r="C62" s="1014"/>
      <c r="D62" s="1014"/>
      <c r="E62" s="1014"/>
      <c r="F62" s="1014"/>
      <c r="G62" s="1014"/>
      <c r="H62" s="1014"/>
      <c r="I62" s="1014"/>
      <c r="J62" s="1014"/>
      <c r="K62" s="1014"/>
      <c r="L62" s="1014"/>
      <c r="M62" s="1014"/>
      <c r="N62" s="1014"/>
      <c r="O62" s="1014"/>
      <c r="P62" s="1014"/>
      <c r="Q62" s="1014"/>
      <c r="R62" s="1014"/>
      <c r="S62" s="1014"/>
      <c r="T62" s="1014"/>
      <c r="U62" s="1014"/>
      <c r="V62" s="1014"/>
      <c r="W62" s="1014"/>
      <c r="X62" s="1014"/>
      <c r="Y62" s="1014"/>
      <c r="Z62" s="1014"/>
      <c r="AA62" s="1014"/>
      <c r="AB62" s="1014"/>
      <c r="AC62" s="1014"/>
      <c r="AD62" s="1014"/>
      <c r="AE62" s="1014"/>
      <c r="AF62" s="1014"/>
      <c r="AG62" s="1014"/>
    </row>
    <row r="63" s="281" customFormat="1">
      <c r="A63" s="1014"/>
      <c r="B63" s="1014"/>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row>
    <row r="64" s="281" customFormat="1">
      <c r="A64" s="1014"/>
      <c r="B64" s="1014"/>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row>
    <row r="65" s="281" customFormat="1">
      <c r="A65" s="1014"/>
      <c r="B65" s="1014"/>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row>
    <row r="66" s="281" customFormat="1" ht="10.5" customHeight="1">
      <c r="A66" s="1014"/>
      <c r="B66" s="1014"/>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row>
    <row r="67" s="281" customFormat="1">
      <c r="A67" s="1014"/>
      <c r="B67" s="1014" t="s">
        <v>37</v>
      </c>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row>
    <row r="68" s="281" customFormat="1">
      <c r="A68" s="1014"/>
      <c r="B68" s="1014" t="s">
        <v>44</v>
      </c>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c r="AF68" s="1014"/>
      <c r="AG68" s="1014"/>
    </row>
    <row r="69" s="281" customFormat="1">
      <c r="A69" s="1014"/>
      <c r="B69" s="1014" t="s">
        <v>45</v>
      </c>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row>
    <row r="70" s="281" customFormat="1">
      <c r="A70" s="1014"/>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row>
    <row r="71" s="281" customFormat="1">
      <c r="A71" s="1014"/>
      <c r="B71" s="1014"/>
      <c r="C71" s="1014"/>
      <c r="D71" s="1014"/>
      <c r="E71" s="1014"/>
      <c r="F71" s="1014"/>
      <c r="G71" s="1014"/>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row>
    <row r="72" s="281" customFormat="1">
      <c r="A72" s="1014"/>
      <c r="B72" s="1014"/>
      <c r="C72" s="1014"/>
      <c r="D72" s="1014"/>
      <c r="E72" s="1014"/>
      <c r="F72" s="1014"/>
      <c r="G72" s="1014"/>
      <c r="H72" s="1014"/>
      <c r="I72" s="1014"/>
      <c r="J72" s="1014"/>
      <c r="K72" s="1014"/>
      <c r="L72" s="1014"/>
      <c r="M72" s="1014"/>
      <c r="N72" s="1014"/>
      <c r="O72" s="1014"/>
      <c r="P72" s="1014"/>
      <c r="Q72" s="1014"/>
      <c r="R72" s="1014"/>
      <c r="S72" s="1014"/>
      <c r="T72" s="1014"/>
      <c r="U72" s="1014"/>
      <c r="V72" s="1014"/>
      <c r="W72" s="1014"/>
      <c r="X72" s="1014"/>
      <c r="Y72" s="1014"/>
      <c r="Z72" s="1014"/>
      <c r="AA72" s="1014"/>
      <c r="AB72" s="1014"/>
      <c r="AC72" s="1014"/>
      <c r="AD72" s="1014"/>
      <c r="AE72" s="1014"/>
      <c r="AF72" s="1014"/>
      <c r="AG72" s="1014"/>
    </row>
    <row r="73" s="281" customFormat="1">
      <c r="A73" s="1014"/>
      <c r="B73" s="1014"/>
      <c r="C73" s="1014"/>
      <c r="D73" s="1014"/>
      <c r="E73" s="1014"/>
      <c r="F73" s="1014"/>
      <c r="G73" s="1014"/>
      <c r="H73" s="1014"/>
      <c r="I73" s="1014"/>
      <c r="J73" s="1014"/>
      <c r="K73" s="1014"/>
      <c r="L73" s="1014"/>
      <c r="M73" s="1014"/>
      <c r="N73" s="1014"/>
      <c r="O73" s="1014"/>
      <c r="P73" s="1014"/>
      <c r="Q73" s="1014"/>
      <c r="R73" s="1014"/>
      <c r="S73" s="1014"/>
      <c r="T73" s="1014"/>
      <c r="U73" s="1014"/>
      <c r="V73" s="1014"/>
      <c r="W73" s="1014"/>
      <c r="X73" s="1014"/>
      <c r="Y73" s="1014"/>
      <c r="Z73" s="1014"/>
      <c r="AA73" s="1014"/>
      <c r="AB73" s="1014"/>
      <c r="AC73" s="1014"/>
      <c r="AD73" s="1014"/>
      <c r="AE73" s="1014"/>
      <c r="AF73" s="1014"/>
      <c r="AG73" s="1014"/>
    </row>
    <row r="74" s="281" customFormat="1"/>
    <row r="75" s="281" customFormat="1"/>
    <row r="76" s="281" customFormat="1"/>
    <row r="77" s="281" customFormat="1"/>
    <row r="78" s="281" customFormat="1"/>
    <row r="79" s="281" customFormat="1"/>
    <row r="80" s="281" customFormat="1"/>
    <row r="81" s="281" customFormat="1"/>
    <row r="82" s="281" customFormat="1"/>
    <row r="83" s="281" customFormat="1"/>
    <row r="84" s="281" customFormat="1"/>
    <row r="85" s="281" customFormat="1"/>
    <row r="86" s="281" customFormat="1"/>
    <row r="87" s="281" customFormat="1"/>
    <row r="88" s="281" customFormat="1"/>
    <row r="89" s="281" customFormat="1"/>
    <row r="90" s="281" customFormat="1"/>
    <row r="91" s="281" customFormat="1"/>
    <row r="92" s="281" customFormat="1"/>
    <row r="93" s="281" customFormat="1"/>
    <row r="94" s="281" customFormat="1"/>
  </sheetData>
  <mergeCells count="25">
    <mergeCell ref="AD19:AF19"/>
    <mergeCell ref="B2:AE2"/>
    <mergeCell ref="B57:AF57"/>
    <mergeCell ref="AA1:AF1"/>
    <mergeCell ref="AD43:AF43"/>
    <mergeCell ref="AD31:AF31"/>
    <mergeCell ref="B43:B44"/>
    <mergeCell ref="Z31:AB31"/>
    <mergeCell ref="Z43:AB43"/>
    <mergeCell ref="V31:X31"/>
    <mergeCell ref="B31:B32"/>
    <mergeCell ref="V43:X43"/>
    <mergeCell ref="B3:T3"/>
    <mergeCell ref="U3:AF3"/>
    <mergeCell ref="B4:AE4"/>
    <mergeCell ref="B19:B20"/>
    <mergeCell ref="Z19:AB19"/>
    <mergeCell ref="X18:AG18"/>
    <mergeCell ref="V19:X19"/>
    <mergeCell ref="C19:H19"/>
    <mergeCell ref="C31:H31"/>
    <mergeCell ref="C43:H43"/>
    <mergeCell ref="I19:T19"/>
    <mergeCell ref="I31:T31"/>
    <mergeCell ref="I43:T43"/>
  </mergeCells>
  <phoneticPr fontId="0" type="noConversion"/>
  <printOptions horizontalCentered="1" verticalCentered="1"/>
  <pageMargins left="0.25" right="0.25" top="0.25" bottom="0.25" header="0" footer="0"/>
  <pageSetup scale="45" fitToWidth="1" fitToHeight="1" orientation="landscape" r:id="rId1"/>
  <headerFooter alignWithMargins="0">
    <oddHeader/>
    <oddFooter/>
  </headerFooter>
  <rowBreaks count="1" manualBreakCount="1">
    <brk id="58" max="16383" man="1"/>
  </rowBreaks>
  <colBreaks count="1" manualBreakCount="1">
    <brk id="34" max="1048575" man="1"/>
  </colBreaks>
  <drawing r:id="rId31"/>
</worksheet>
</file>

<file path=xl/worksheets/sheet3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
    <pageSetUpPr fitToPage="1"/>
  </sheetPr>
  <dimension ref="A1:AO79"/>
  <sheetViews>
    <sheetView showGridLines="0" workbookViewId="0"/>
  </sheetViews>
  <sheetFormatPr defaultRowHeight="12.75"/>
  <cols>
    <col min="1" max="1" width="2.7109375" customWidth="1"/>
    <col min="2" max="2" width="19.5703125" customWidth="1"/>
    <col min="3" max="3" width="4.42578125" customWidth="1"/>
    <col min="4" max="4" width="12.28515625" customWidth="1"/>
    <col min="5" max="5" width="9.42578125" customWidth="1"/>
    <col min="6" max="6" width="7.7109375" customWidth="1"/>
    <col min="7" max="7" width="2.7109375" customWidth="1"/>
    <col min="8" max="8" width="12.28515625" customWidth="1"/>
    <col min="9" max="9" width="9.42578125" customWidth="1"/>
    <col min="10" max="10" width="7.7109375" customWidth="1"/>
    <col min="11" max="11" width="2.7109375" customWidth="1"/>
    <col min="12" max="12" width="12.28515625" customWidth="1"/>
    <col min="13" max="13" width="8.7109375" customWidth="1"/>
    <col min="14" max="14" width="7.7109375" customWidth="1"/>
    <col min="15" max="15" width="2.7109375" customWidth="1"/>
    <col min="16" max="16" width="12.28515625" customWidth="1"/>
    <col min="17" max="17" width="9.42578125" customWidth="1"/>
    <col min="18" max="18" width="7.7109375" customWidth="1"/>
    <col min="19" max="20" width="2.7109375" customWidth="1"/>
    <col min="21" max="41" width="9.140625" style="236" customWidth="1"/>
  </cols>
  <sheetData>
    <row r="1" ht="26.25" customHeight="1">
      <c r="B1" s="20" t="s">
        <v>139</v>
      </c>
      <c r="C1" s="12"/>
      <c r="D1" s="12"/>
      <c r="E1" s="12"/>
      <c r="F1" s="12"/>
      <c r="G1" s="12"/>
      <c r="H1" s="2"/>
      <c r="I1" s="2"/>
      <c r="J1" s="2"/>
      <c r="K1" s="2"/>
      <c r="L1" s="2"/>
      <c r="M1" s="2"/>
      <c r="N1" s="2"/>
      <c r="O1" s="2"/>
      <c r="P1" s="131"/>
      <c r="Q1" s="2"/>
      <c r="R1" s="2"/>
      <c r="S1" s="222"/>
      <c r="T1" s="2"/>
      <c r="U1" s="236"/>
    </row>
    <row r="2" ht="14.25" customHeight="1">
      <c r="B2" s="999" t="s">
        <v>208</v>
      </c>
      <c r="C2" s="999"/>
      <c r="D2" s="999"/>
      <c r="E2" s="999"/>
      <c r="F2" s="999"/>
      <c r="G2" s="999"/>
      <c r="H2" s="999"/>
      <c r="I2" s="999"/>
      <c r="J2" s="999"/>
      <c r="K2" s="999"/>
      <c r="L2" s="999"/>
      <c r="M2" s="999"/>
      <c r="N2" s="999"/>
      <c r="O2" s="999"/>
      <c r="P2" s="999"/>
      <c r="Q2" s="999"/>
      <c r="R2" s="999"/>
      <c r="S2" s="999"/>
      <c r="T2" s="2"/>
    </row>
    <row r="3" ht="14.25" customHeight="1">
      <c r="B3" s="1030" t="s">
        <v>209</v>
      </c>
      <c r="C3" s="1030"/>
      <c r="D3" s="1030"/>
      <c r="E3" s="1030"/>
      <c r="F3" s="1030"/>
      <c r="G3" s="1030"/>
      <c r="H3" s="1030"/>
      <c r="I3" s="1030"/>
      <c r="J3" s="1030"/>
      <c r="K3" s="1030"/>
      <c r="L3" s="1030"/>
      <c r="M3" s="1030"/>
      <c r="N3" s="1030"/>
      <c r="O3" s="1030"/>
      <c r="P3" s="1030"/>
      <c r="Q3" s="1030"/>
      <c r="R3" s="1030"/>
      <c r="S3" s="1030"/>
      <c r="T3" s="2"/>
    </row>
    <row r="4" ht="14.25" customHeight="1">
      <c r="B4" s="1030" t="s">
        <v>210</v>
      </c>
      <c r="C4" s="1030"/>
      <c r="D4" s="1030"/>
      <c r="E4" s="1030"/>
      <c r="F4" s="1030"/>
      <c r="G4" s="1030"/>
      <c r="H4" s="1030"/>
      <c r="I4" s="1030"/>
      <c r="J4" s="1030"/>
      <c r="K4" s="1030"/>
      <c r="L4" s="1030"/>
      <c r="M4" s="1030"/>
      <c r="N4" s="1030"/>
      <c r="O4" s="1030"/>
      <c r="P4" s="1030"/>
      <c r="Q4" s="1030"/>
      <c r="R4" s="1030"/>
      <c r="S4" s="1030"/>
      <c r="T4" s="2"/>
    </row>
    <row r="5" ht="15" customHeight="1">
      <c r="A5" s="14"/>
      <c r="B5" s="13"/>
      <c r="C5" s="2"/>
      <c r="D5" s="2"/>
      <c r="E5" s="2"/>
      <c r="F5" s="2"/>
      <c r="G5" s="2"/>
      <c r="H5" s="2"/>
      <c r="I5" s="2"/>
      <c r="J5" s="2"/>
      <c r="K5" s="2"/>
      <c r="L5" s="2"/>
      <c r="M5" s="2"/>
      <c r="N5" s="2"/>
      <c r="O5" s="2"/>
      <c r="P5" s="2"/>
      <c r="Q5" s="2"/>
      <c r="R5" s="2"/>
      <c r="S5" s="2"/>
      <c r="T5" s="2"/>
    </row>
    <row r="6" s="0" customFormat="1" ht="18" customHeight="1">
      <c r="A6" s="14"/>
      <c r="B6" s="1031" t="s">
        <v>211</v>
      </c>
      <c r="C6" s="1031"/>
      <c r="D6" s="1031"/>
      <c r="E6" s="1031"/>
      <c r="F6" s="1031"/>
      <c r="G6" s="1031"/>
      <c r="H6" s="1031"/>
      <c r="I6" s="1031"/>
      <c r="J6" s="1031"/>
      <c r="K6" s="1031"/>
      <c r="L6" s="1031"/>
      <c r="M6" s="1031"/>
      <c r="N6" s="1031"/>
      <c r="O6" s="1031"/>
      <c r="P6" s="1031"/>
      <c r="Q6" s="1031"/>
      <c r="R6" s="1031"/>
      <c r="S6" s="1031"/>
      <c r="T6" s="2"/>
      <c r="U6" s="236"/>
      <c r="V6" s="236"/>
      <c r="W6" s="236"/>
      <c r="X6" s="236"/>
      <c r="Y6" s="236"/>
      <c r="Z6" s="236"/>
      <c r="AA6" s="236"/>
      <c r="AB6" s="236"/>
      <c r="AC6" s="236"/>
      <c r="AD6" s="236"/>
      <c r="AE6" s="236"/>
      <c r="AF6" s="236"/>
      <c r="AG6" s="236"/>
      <c r="AH6" s="236"/>
      <c r="AI6" s="236"/>
      <c r="AJ6" s="236"/>
      <c r="AK6" s="236"/>
      <c r="AL6" s="236"/>
      <c r="AM6" s="236"/>
      <c r="AN6" s="236"/>
      <c r="AO6" s="236"/>
    </row>
    <row r="7" ht="15" customHeight="1">
      <c r="A7" s="14"/>
      <c r="B7" s="13"/>
      <c r="C7" s="2"/>
      <c r="D7" s="2"/>
      <c r="E7" s="2"/>
      <c r="F7" s="2"/>
      <c r="G7" s="2"/>
      <c r="H7" s="2"/>
      <c r="I7" s="2"/>
      <c r="J7" s="2"/>
      <c r="K7" s="2"/>
      <c r="L7" s="2"/>
      <c r="M7" s="2"/>
      <c r="N7" s="2"/>
      <c r="O7" s="2"/>
      <c r="P7" s="2"/>
      <c r="Q7" s="2"/>
      <c r="R7" s="2"/>
      <c r="S7" s="2"/>
      <c r="T7" s="2"/>
    </row>
    <row r="8" ht="15" customHeight="1">
      <c r="A8" s="2"/>
      <c r="B8" s="2"/>
      <c r="C8" s="15"/>
      <c r="D8" s="1032" t="s">
        <v>11</v>
      </c>
      <c r="E8" s="1032"/>
      <c r="F8" s="1032"/>
      <c r="G8" s="2"/>
      <c r="H8" s="1032" t="s">
        <v>13</v>
      </c>
      <c r="I8" s="1032"/>
      <c r="J8" s="1032"/>
      <c r="K8" s="2"/>
      <c r="L8" s="1032" t="s">
        <v>14</v>
      </c>
      <c r="M8" s="1032"/>
      <c r="N8" s="1032"/>
      <c r="O8" s="2"/>
      <c r="P8" s="1032" t="s">
        <v>12</v>
      </c>
      <c r="Q8" s="1032"/>
      <c r="R8" s="1032"/>
      <c r="S8" s="3"/>
      <c r="T8" s="2"/>
    </row>
    <row r="9" ht="15" customHeight="1">
      <c r="A9" s="2"/>
      <c r="B9" s="2"/>
      <c r="C9" s="2"/>
      <c r="D9" s="3"/>
      <c r="E9" s="3"/>
      <c r="F9" s="171" t="s">
        <v>24</v>
      </c>
      <c r="G9" s="50"/>
      <c r="H9" s="2"/>
      <c r="I9" s="2"/>
      <c r="J9" s="171" t="s">
        <v>24</v>
      </c>
      <c r="K9" s="2"/>
      <c r="L9" s="2"/>
      <c r="M9" s="2"/>
      <c r="N9" s="171" t="s">
        <v>24</v>
      </c>
      <c r="O9" s="2"/>
      <c r="P9" s="2"/>
      <c r="Q9" s="2"/>
      <c r="R9" s="171" t="s">
        <v>24</v>
      </c>
      <c r="S9" s="2"/>
      <c r="T9" s="2"/>
    </row>
    <row r="10" ht="15" customHeight="1">
      <c r="A10" s="2"/>
      <c r="B10" s="173" t="s">
        <v>22</v>
      </c>
      <c r="C10" s="45"/>
      <c r="D10" s="18" t="s">
        <v>19</v>
      </c>
      <c r="E10" s="113">
        <v>37.447051156728576083414793090</v>
      </c>
      <c r="F10" s="113">
        <v>107.35227785295444294091114114</v>
      </c>
      <c r="G10" s="659"/>
      <c r="H10" s="18" t="s">
        <v>19</v>
      </c>
      <c r="I10" s="667">
        <v>6.5004887585532746823069403700</v>
      </c>
      <c r="J10" s="113">
        <v>131.30434782608695652173913078</v>
      </c>
      <c r="K10" s="9"/>
      <c r="L10" s="18" t="s">
        <v>19</v>
      </c>
      <c r="M10" s="667">
        <v>31.239817530140110785272075590</v>
      </c>
      <c r="N10" s="113">
        <v>55.326042932361279870392871620</v>
      </c>
      <c r="O10" s="9"/>
      <c r="P10" s="18" t="s">
        <v>19</v>
      </c>
      <c r="Q10" s="667">
        <v>75.187357445421961550993809060</v>
      </c>
      <c r="R10" s="113">
        <v>83.46253229974160206718346253</v>
      </c>
      <c r="S10" s="674"/>
      <c r="T10" s="9"/>
    </row>
    <row r="11" ht="15" customHeight="1">
      <c r="A11" s="2"/>
      <c r="B11" s="44"/>
      <c r="C11" s="45"/>
      <c r="D11" s="133" t="s">
        <v>16</v>
      </c>
      <c r="E11" s="92">
        <v>50.676818694939791916856829250</v>
      </c>
      <c r="F11" s="92">
        <v>121.27953346733110036944177391</v>
      </c>
      <c r="G11" s="661"/>
      <c r="H11" s="133" t="s">
        <v>16</v>
      </c>
      <c r="I11" s="668">
        <v>8.236710264195437379124437780</v>
      </c>
      <c r="J11" s="92">
        <v>126.69006372739352877191181685</v>
      </c>
      <c r="K11" s="120"/>
      <c r="L11" s="133" t="s">
        <v>16</v>
      </c>
      <c r="M11" s="668">
        <v>17.598276635244301461924847270</v>
      </c>
      <c r="N11" s="92">
        <v>78.921850096255319793551996340</v>
      </c>
      <c r="O11" s="120"/>
      <c r="P11" s="133" t="s">
        <v>16</v>
      </c>
      <c r="Q11" s="668">
        <v>76.511805594379530757906114310</v>
      </c>
      <c r="R11" s="92">
        <v>110.36532253932469129476866324</v>
      </c>
      <c r="S11" s="674"/>
      <c r="T11" s="9"/>
    </row>
    <row r="12" ht="15" customHeight="1">
      <c r="A12" s="2"/>
      <c r="B12" s="44"/>
      <c r="C12" s="45"/>
      <c r="D12" s="19" t="s">
        <v>97</v>
      </c>
      <c r="E12" s="113">
        <v>73.893847564010087576381988860</v>
      </c>
      <c r="F12" s="113">
        <v>-6.2939646501165578527668155500</v>
      </c>
      <c r="G12" s="113"/>
      <c r="H12" s="19" t="s">
        <v>97</v>
      </c>
      <c r="I12" s="667">
        <v>78.920935058388180731184293240</v>
      </c>
      <c r="J12" s="113">
        <v>2.0355034635493957571668584100</v>
      </c>
      <c r="K12" s="9"/>
      <c r="L12" s="19" t="s">
        <v>97</v>
      </c>
      <c r="M12" s="667">
        <v>177.51634536518033180917421793</v>
      </c>
      <c r="N12" s="113">
        <v>-13.187772846748514502769855250</v>
      </c>
      <c r="O12" s="9"/>
      <c r="P12" s="19" t="s">
        <v>97</v>
      </c>
      <c r="Q12" s="667">
        <v>98.26896236643660956202057598</v>
      </c>
      <c r="R12" s="113">
        <v>-12.788605039480311577922896520</v>
      </c>
      <c r="S12" s="667"/>
      <c r="T12" s="9"/>
    </row>
    <row r="13" ht="15" customHeight="1">
      <c r="A13" s="2"/>
      <c r="B13" s="17"/>
      <c r="C13" s="2"/>
      <c r="D13" s="2"/>
      <c r="E13" s="662"/>
      <c r="F13" s="659"/>
      <c r="G13" s="662"/>
      <c r="H13" s="2"/>
      <c r="I13" s="9"/>
      <c r="J13" s="659"/>
      <c r="K13" s="9"/>
      <c r="L13" s="2"/>
      <c r="M13" s="9"/>
      <c r="N13" s="659"/>
      <c r="O13" s="9"/>
      <c r="P13" s="2"/>
      <c r="Q13" s="674"/>
      <c r="R13" s="659"/>
      <c r="S13" s="674"/>
      <c r="T13" s="9"/>
    </row>
    <row r="14" ht="15" customHeight="1">
      <c r="A14" s="2"/>
      <c r="B14" s="173" t="s">
        <v>9</v>
      </c>
      <c r="C14" s="45"/>
      <c r="D14" s="18" t="s">
        <v>19</v>
      </c>
      <c r="E14" s="663">
        <v>116.6900152273221666304111377</v>
      </c>
      <c r="F14" s="113">
        <v>37.950730413461832337745820600</v>
      </c>
      <c r="G14" s="664"/>
      <c r="H14" s="53" t="s">
        <v>19</v>
      </c>
      <c r="I14" s="670">
        <v>123.27443609022556390977443609</v>
      </c>
      <c r="J14" s="113">
        <v>-12.856158406835875033046101860</v>
      </c>
      <c r="K14" s="671"/>
      <c r="L14" s="53" t="s">
        <v>19</v>
      </c>
      <c r="M14" s="670">
        <v>97.75254237288135593220338983</v>
      </c>
      <c r="N14" s="113">
        <v>22.211714814540811903937580130</v>
      </c>
      <c r="O14" s="671"/>
      <c r="P14" s="53" t="s">
        <v>19</v>
      </c>
      <c r="Q14" s="670">
        <v>109.39089924160346695557963164</v>
      </c>
      <c r="R14" s="113">
        <v>26.859775226822761928514719580</v>
      </c>
      <c r="S14" s="675"/>
      <c r="T14" s="9"/>
    </row>
    <row r="15" ht="15" customHeight="1">
      <c r="A15" s="2"/>
      <c r="B15" s="44"/>
      <c r="C15" s="45"/>
      <c r="D15" s="133" t="s">
        <v>16</v>
      </c>
      <c r="E15" s="665">
        <v>149.03755462204418885201395575</v>
      </c>
      <c r="F15" s="92">
        <v>50.442248642707286751519060790</v>
      </c>
      <c r="G15" s="666"/>
      <c r="H15" s="143" t="s">
        <v>16</v>
      </c>
      <c r="I15" s="672">
        <v>117.14015447307543008697325382</v>
      </c>
      <c r="J15" s="92">
        <v>41.638636086518286427703259980</v>
      </c>
      <c r="K15" s="673"/>
      <c r="L15" s="143" t="s">
        <v>16</v>
      </c>
      <c r="M15" s="672">
        <v>80.02362620881007186214966517</v>
      </c>
      <c r="N15" s="92">
        <v>1.7222631848847124482632131700</v>
      </c>
      <c r="O15" s="673"/>
      <c r="P15" s="143" t="s">
        <v>16</v>
      </c>
      <c r="Q15" s="672">
        <v>129.73000024356382590057724627</v>
      </c>
      <c r="R15" s="92">
        <v>41.140401522989558179652575680</v>
      </c>
      <c r="S15" s="675"/>
      <c r="T15" s="9"/>
    </row>
    <row r="16" ht="15" customHeight="1">
      <c r="A16" s="2"/>
      <c r="B16" s="44"/>
      <c r="C16" s="45"/>
      <c r="D16" s="19" t="s">
        <v>98</v>
      </c>
      <c r="E16" s="113">
        <v>78.295712462033721474017394130</v>
      </c>
      <c r="F16" s="113">
        <v>-8.303198298313246367526941510</v>
      </c>
      <c r="G16" s="113"/>
      <c r="H16" s="19" t="s">
        <v>98</v>
      </c>
      <c r="I16" s="667">
        <v>105.23670268725835895919823931</v>
      </c>
      <c r="J16" s="113">
        <v>-38.474526442111925217820184380</v>
      </c>
      <c r="K16" s="9"/>
      <c r="L16" s="19" t="s">
        <v>98</v>
      </c>
      <c r="M16" s="667">
        <v>122.15460233932694202651057852</v>
      </c>
      <c r="N16" s="113">
        <v>20.142544009678210642655423520</v>
      </c>
      <c r="O16" s="9"/>
      <c r="P16" s="19" t="s">
        <v>98</v>
      </c>
      <c r="Q16" s="667">
        <v>84.32197566964128338830450286</v>
      </c>
      <c r="R16" s="113">
        <v>-10.118028673625890289521885930</v>
      </c>
      <c r="S16" s="667"/>
      <c r="T16" s="9"/>
    </row>
    <row r="17" ht="15" customHeight="1">
      <c r="A17" s="2"/>
      <c r="B17" s="17"/>
      <c r="C17" s="2"/>
      <c r="D17" s="2"/>
      <c r="E17" s="662"/>
      <c r="F17" s="113"/>
      <c r="G17" s="662"/>
      <c r="H17" s="2"/>
      <c r="I17" s="9"/>
      <c r="J17" s="113"/>
      <c r="K17" s="9"/>
      <c r="L17" s="2"/>
      <c r="M17" s="9"/>
      <c r="N17" s="113"/>
      <c r="O17" s="9"/>
      <c r="P17" s="2"/>
      <c r="Q17" s="675"/>
      <c r="R17" s="113"/>
      <c r="S17" s="675"/>
      <c r="T17" s="9"/>
    </row>
    <row r="18" ht="15" customHeight="1">
      <c r="A18" s="2"/>
      <c r="B18" s="173" t="s">
        <v>10</v>
      </c>
      <c r="C18" s="45"/>
      <c r="D18" s="18" t="s">
        <v>19</v>
      </c>
      <c r="E18" s="663">
        <v>43.696969696969696969696969697</v>
      </c>
      <c r="F18" s="113">
        <v>186.04398182710150800929974618</v>
      </c>
      <c r="G18" s="664"/>
      <c r="H18" s="53" t="s">
        <v>19</v>
      </c>
      <c r="I18" s="670">
        <v>8.013440860215053763440860215</v>
      </c>
      <c r="J18" s="113">
        <v>101.56749446766658470617162527</v>
      </c>
      <c r="K18" s="671"/>
      <c r="L18" s="53" t="s">
        <v>19</v>
      </c>
      <c r="M18" s="670">
        <v>30.537715868361029651352231997</v>
      </c>
      <c r="N18" s="113">
        <v>89.82662062120859200145833122</v>
      </c>
      <c r="O18" s="671"/>
      <c r="P18" s="53" t="s">
        <v>19</v>
      </c>
      <c r="Q18" s="670">
        <v>82.24812642554578038449006191</v>
      </c>
      <c r="R18" s="113">
        <v>132.74015610088930483009160439</v>
      </c>
      <c r="S18" s="675"/>
      <c r="T18" s="9"/>
    </row>
    <row r="19" ht="15" customHeight="1">
      <c r="A19" s="2"/>
      <c r="B19" s="44"/>
      <c r="C19" s="45"/>
      <c r="D19" s="133" t="s">
        <v>16</v>
      </c>
      <c r="E19" s="665">
        <v>75.527491343185193432517125329</v>
      </c>
      <c r="F19" s="92">
        <v>232.89790593434493868322779318</v>
      </c>
      <c r="G19" s="666"/>
      <c r="H19" s="143" t="s">
        <v>16</v>
      </c>
      <c r="I19" s="672">
        <v>9.648495126978194714240366614</v>
      </c>
      <c r="J19" s="92">
        <v>221.08071440713931114361283449</v>
      </c>
      <c r="K19" s="673"/>
      <c r="L19" s="143" t="s">
        <v>16</v>
      </c>
      <c r="M19" s="672">
        <v>14.082779113780258076756792176</v>
      </c>
      <c r="N19" s="92">
        <v>82.00335525017773760946222392</v>
      </c>
      <c r="O19" s="673"/>
      <c r="P19" s="143" t="s">
        <v>16</v>
      </c>
      <c r="Q19" s="672">
        <v>99.25876558394364622351428412</v>
      </c>
      <c r="R19" s="92">
        <v>196.91046089713492289706388279</v>
      </c>
      <c r="S19" s="675"/>
      <c r="T19" s="9"/>
    </row>
    <row r="20" ht="15" customHeight="1">
      <c r="A20" s="2"/>
      <c r="B20" s="44"/>
      <c r="C20" s="45"/>
      <c r="D20" s="19" t="s">
        <v>99</v>
      </c>
      <c r="E20" s="113">
        <v>57.855714415850847660085177110</v>
      </c>
      <c r="F20" s="113">
        <v>-14.074562582704888918006717580</v>
      </c>
      <c r="G20" s="113"/>
      <c r="H20" s="19" t="s">
        <v>99</v>
      </c>
      <c r="I20" s="667">
        <v>83.05378978540021891683100745</v>
      </c>
      <c r="J20" s="113">
        <v>-37.222173296875945804661030130</v>
      </c>
      <c r="K20" s="9"/>
      <c r="L20" s="19" t="s">
        <v>99</v>
      </c>
      <c r="M20" s="667">
        <v>216.84438576814226722866192822</v>
      </c>
      <c r="N20" s="113">
        <v>4.2984182133769836016355320500</v>
      </c>
      <c r="O20" s="9"/>
      <c r="P20" s="19" t="s">
        <v>99</v>
      </c>
      <c r="Q20" s="667">
        <v>82.86233053743562706871067900</v>
      </c>
      <c r="R20" s="113">
        <v>-21.612678988254818334693391220</v>
      </c>
      <c r="S20" s="667"/>
      <c r="T20" s="9"/>
    </row>
    <row r="21" ht="15" customHeight="1">
      <c r="A21" s="2"/>
      <c r="B21" s="17"/>
      <c r="C21" s="2"/>
      <c r="D21" s="2"/>
      <c r="E21" s="9"/>
      <c r="F21" s="9"/>
      <c r="G21" s="9"/>
      <c r="H21" s="2"/>
      <c r="I21" s="9"/>
      <c r="J21" s="9"/>
      <c r="K21" s="9"/>
      <c r="L21" s="2"/>
      <c r="M21" s="9"/>
      <c r="N21" s="9"/>
      <c r="O21" s="9"/>
      <c r="P21" s="2"/>
      <c r="Q21" s="9"/>
      <c r="R21" s="9"/>
      <c r="S21" s="9"/>
      <c r="T21" s="9"/>
    </row>
    <row r="22" ht="15" customHeight="1">
      <c r="A22" s="2"/>
      <c r="E22" s="4"/>
      <c r="F22" s="4"/>
      <c r="G22" s="4"/>
      <c r="I22" s="4"/>
      <c r="J22" s="4"/>
      <c r="K22" s="4"/>
      <c r="M22" s="4"/>
      <c r="N22" s="4"/>
      <c r="O22" s="4"/>
      <c r="Q22" s="4"/>
      <c r="R22" s="4"/>
      <c r="S22" s="4"/>
      <c r="T22" s="9"/>
    </row>
    <row r="23" s="0" customFormat="1" ht="18" customHeight="1">
      <c r="A23" s="2"/>
      <c r="B23" s="1033" t="s">
        <v>58</v>
      </c>
      <c r="C23" s="1033"/>
      <c r="D23" s="1033"/>
      <c r="E23" s="1033"/>
      <c r="F23" s="1033"/>
      <c r="G23" s="1033"/>
      <c r="H23" s="1033"/>
      <c r="I23" s="1033"/>
      <c r="J23" s="1033"/>
      <c r="K23" s="1033"/>
      <c r="L23" s="1033"/>
      <c r="M23" s="1033"/>
      <c r="N23" s="1033"/>
      <c r="O23" s="1033"/>
      <c r="P23" s="1033"/>
      <c r="Q23" s="1033"/>
      <c r="R23" s="1033"/>
      <c r="S23" s="1033"/>
      <c r="T23" s="2"/>
      <c r="U23" s="236"/>
      <c r="V23" s="236"/>
      <c r="W23" s="236"/>
      <c r="X23" s="236"/>
      <c r="Y23" s="236"/>
      <c r="Z23" s="236"/>
      <c r="AA23" s="236"/>
      <c r="AB23" s="236"/>
      <c r="AC23" s="236"/>
      <c r="AD23" s="236"/>
      <c r="AE23" s="236"/>
      <c r="AF23" s="236"/>
      <c r="AG23" s="236"/>
      <c r="AH23" s="236"/>
      <c r="AI23" s="236"/>
      <c r="AJ23" s="236"/>
      <c r="AK23" s="236"/>
      <c r="AL23" s="236"/>
      <c r="AM23" s="236"/>
      <c r="AN23" s="236"/>
      <c r="AO23" s="236"/>
    </row>
    <row r="24" ht="15" customHeight="1">
      <c r="A24" s="2"/>
      <c r="B24" s="17"/>
      <c r="C24" s="2"/>
      <c r="D24" s="2"/>
      <c r="E24" s="2"/>
      <c r="F24" s="2"/>
      <c r="G24" s="2"/>
      <c r="H24" s="2"/>
      <c r="I24" s="2"/>
      <c r="J24" s="2"/>
      <c r="K24" s="2"/>
      <c r="L24" s="2"/>
      <c r="M24" s="2"/>
      <c r="N24" s="2"/>
      <c r="O24" s="2"/>
      <c r="P24" s="2"/>
      <c r="Q24" s="2"/>
      <c r="R24" s="2"/>
      <c r="S24" s="2"/>
      <c r="T24" s="2"/>
    </row>
    <row r="25" ht="15" customHeight="1">
      <c r="A25" s="2"/>
      <c r="B25" s="2"/>
      <c r="C25" s="15"/>
      <c r="D25" s="1032" t="s">
        <v>11</v>
      </c>
      <c r="E25" s="1032"/>
      <c r="F25" s="1032"/>
      <c r="G25" s="2"/>
      <c r="H25" s="1032" t="s">
        <v>13</v>
      </c>
      <c r="I25" s="1032"/>
      <c r="J25" s="1032"/>
      <c r="K25" s="2"/>
      <c r="L25" s="1032" t="s">
        <v>14</v>
      </c>
      <c r="M25" s="1032"/>
      <c r="N25" s="1032"/>
      <c r="O25" s="2"/>
      <c r="P25" s="1032" t="s">
        <v>12</v>
      </c>
      <c r="Q25" s="1032"/>
      <c r="R25" s="1032"/>
      <c r="S25" s="3"/>
      <c r="T25" s="2"/>
    </row>
    <row r="26" ht="15" customHeight="1">
      <c r="A26" s="2"/>
      <c r="B26" s="17"/>
      <c r="C26" s="2"/>
      <c r="D26" s="2"/>
      <c r="E26" s="2"/>
      <c r="F26" s="171" t="s">
        <v>24</v>
      </c>
      <c r="G26" s="2"/>
      <c r="H26" s="2"/>
      <c r="I26" s="2"/>
      <c r="J26" s="171" t="s">
        <v>24</v>
      </c>
      <c r="K26" s="2"/>
      <c r="L26" s="2"/>
      <c r="M26" s="2"/>
      <c r="N26" s="171" t="s">
        <v>24</v>
      </c>
      <c r="O26" s="2"/>
      <c r="P26" s="2"/>
      <c r="Q26" s="2"/>
      <c r="R26" s="171" t="s">
        <v>24</v>
      </c>
      <c r="S26" s="2"/>
      <c r="T26" s="2"/>
    </row>
    <row r="27" ht="15" customHeight="1">
      <c r="A27" s="2"/>
      <c r="B27" s="173" t="s">
        <v>22</v>
      </c>
      <c r="C27" s="45"/>
      <c r="D27" s="18" t="s">
        <v>19</v>
      </c>
      <c r="E27" s="667">
        <v>31.417600664176006641760066420</v>
      </c>
      <c r="F27" s="113">
        <v>43.377983244529541189273496860</v>
      </c>
      <c r="G27" s="9"/>
      <c r="H27" s="18" t="s">
        <v>19</v>
      </c>
      <c r="I27" s="667">
        <v>13.424657534246575342465753420</v>
      </c>
      <c r="J27" s="113">
        <v>591.19579551813912747268789899</v>
      </c>
      <c r="K27" s="9"/>
      <c r="L27" s="18" t="s">
        <v>19</v>
      </c>
      <c r="M27" s="667">
        <v>26.282689912826899128268991280</v>
      </c>
      <c r="N27" s="113">
        <v>68.912200479136194220237429930</v>
      </c>
      <c r="O27" s="9"/>
      <c r="P27" s="18" t="s">
        <v>19</v>
      </c>
      <c r="Q27" s="667">
        <v>71.124948111249481112494811120</v>
      </c>
      <c r="R27" s="113">
        <v>80.45312956363223041208115296</v>
      </c>
      <c r="S27" s="674"/>
      <c r="T27" s="9"/>
    </row>
    <row r="28" ht="15" customHeight="1">
      <c r="A28" s="2"/>
      <c r="B28" s="44"/>
      <c r="C28" s="45"/>
      <c r="D28" s="133" t="s">
        <v>16</v>
      </c>
      <c r="E28" s="668">
        <v>41.189879639582816805920845850</v>
      </c>
      <c r="F28" s="92">
        <v>59.988046890017825846039823180</v>
      </c>
      <c r="G28" s="120"/>
      <c r="H28" s="133" t="s">
        <v>16</v>
      </c>
      <c r="I28" s="668">
        <v>6.8885311753836434318831806700</v>
      </c>
      <c r="J28" s="92">
        <v>55.055640212884968258043893620</v>
      </c>
      <c r="K28" s="120"/>
      <c r="L28" s="133" t="s">
        <v>16</v>
      </c>
      <c r="M28" s="668">
        <v>15.912947414895128993220877920</v>
      </c>
      <c r="N28" s="92">
        <v>132.40916971921021970177594213</v>
      </c>
      <c r="O28" s="120"/>
      <c r="P28" s="133" t="s">
        <v>16</v>
      </c>
      <c r="Q28" s="668">
        <v>63.991358229861589231024904440</v>
      </c>
      <c r="R28" s="92">
        <v>72.785375508160665959593990580</v>
      </c>
      <c r="S28" s="674"/>
      <c r="T28" s="9"/>
    </row>
    <row r="29" ht="15" customHeight="1">
      <c r="A29" s="2"/>
      <c r="B29" s="44"/>
      <c r="C29" s="45"/>
      <c r="D29" s="19" t="s">
        <v>97</v>
      </c>
      <c r="E29" s="667">
        <v>76.275048480559758502117072360</v>
      </c>
      <c r="F29" s="113">
        <v>-10.382065390739288101683769080</v>
      </c>
      <c r="G29" s="676"/>
      <c r="H29" s="19" t="s">
        <v>97</v>
      </c>
      <c r="I29" s="667">
        <v>194.88418056696847254873925874</v>
      </c>
      <c r="J29" s="113">
        <v>345.77275265134241133561416237</v>
      </c>
      <c r="K29" s="676"/>
      <c r="L29" s="19" t="s">
        <v>97</v>
      </c>
      <c r="M29" s="667">
        <v>165.16544187298258466602476223</v>
      </c>
      <c r="N29" s="113">
        <v>-27.321197918648888549516221940</v>
      </c>
      <c r="O29" s="676"/>
      <c r="P29" s="19" t="s">
        <v>97</v>
      </c>
      <c r="Q29" s="667">
        <v>111.14773944282213988155265452</v>
      </c>
      <c r="R29" s="113">
        <v>4.4377332473426929966035709100</v>
      </c>
      <c r="S29" s="667"/>
      <c r="T29" s="9"/>
    </row>
    <row r="30" ht="15" customHeight="1">
      <c r="A30" s="2"/>
      <c r="B30" s="17"/>
      <c r="C30" s="2"/>
      <c r="D30" s="2"/>
      <c r="E30" s="9"/>
      <c r="F30" s="659"/>
      <c r="G30" s="9"/>
      <c r="H30" s="2"/>
      <c r="I30" s="9"/>
      <c r="J30" s="659"/>
      <c r="K30" s="9"/>
      <c r="L30" s="2"/>
      <c r="M30" s="9"/>
      <c r="N30" s="659"/>
      <c r="O30" s="9"/>
      <c r="P30" s="2"/>
      <c r="Q30" s="674"/>
      <c r="R30" s="659"/>
      <c r="S30" s="674"/>
      <c r="T30" s="9"/>
    </row>
    <row r="31" ht="15" customHeight="1">
      <c r="A31" s="2"/>
      <c r="B31" s="173" t="s">
        <v>9</v>
      </c>
      <c r="C31" s="45"/>
      <c r="D31" s="18" t="s">
        <v>19</v>
      </c>
      <c r="E31" s="670">
        <v>108.56191231199489110567924071</v>
      </c>
      <c r="F31" s="113">
        <v>3.1819849670939133364756523600</v>
      </c>
      <c r="G31" s="671"/>
      <c r="H31" s="53" t="s">
        <v>19</v>
      </c>
      <c r="I31" s="670">
        <v>108.3641001855287569573283859</v>
      </c>
      <c r="J31" s="113">
        <v>-20.346314008036407903907571910</v>
      </c>
      <c r="K31" s="671"/>
      <c r="L31" s="53" t="s">
        <v>19</v>
      </c>
      <c r="M31" s="670">
        <v>94.6187580615441311958724894</v>
      </c>
      <c r="N31" s="113">
        <v>-2.8329773100529655560096654600</v>
      </c>
      <c r="O31" s="671"/>
      <c r="P31" s="53" t="s">
        <v>19</v>
      </c>
      <c r="Q31" s="670">
        <v>103.37220341620948601221742345</v>
      </c>
      <c r="R31" s="113">
        <v>-0.2579591945092748224025091700</v>
      </c>
      <c r="S31" s="675"/>
      <c r="T31" s="9"/>
    </row>
    <row r="32" ht="15" customHeight="1">
      <c r="A32" s="2"/>
      <c r="B32" s="44"/>
      <c r="C32" s="45"/>
      <c r="D32" s="133" t="s">
        <v>16</v>
      </c>
      <c r="E32" s="672">
        <v>130.88892041866712987382019872</v>
      </c>
      <c r="F32" s="92">
        <v>20.650146671933985235641300280</v>
      </c>
      <c r="G32" s="673"/>
      <c r="H32" s="143" t="s">
        <v>16</v>
      </c>
      <c r="I32" s="672">
        <v>105.50057982027039920274730682</v>
      </c>
      <c r="J32" s="92">
        <v>7.8428050508527138367785601600</v>
      </c>
      <c r="K32" s="673"/>
      <c r="L32" s="143" t="s">
        <v>16</v>
      </c>
      <c r="M32" s="672">
        <v>77.37123110167686372935508246</v>
      </c>
      <c r="N32" s="92">
        <v>-3.6915252289105369425257734300</v>
      </c>
      <c r="O32" s="673"/>
      <c r="P32" s="143" t="s">
        <v>16</v>
      </c>
      <c r="Q32" s="672">
        <v>114.84749576435728295577370661</v>
      </c>
      <c r="R32" s="92">
        <v>12.591587073798072912123304990</v>
      </c>
      <c r="S32" s="675"/>
      <c r="T32" s="9"/>
    </row>
    <row r="33" ht="15" customHeight="1">
      <c r="A33" s="2"/>
      <c r="B33" s="44"/>
      <c r="C33" s="45"/>
      <c r="D33" s="19" t="s">
        <v>98</v>
      </c>
      <c r="E33" s="667">
        <v>82.94201828905297994320840852</v>
      </c>
      <c r="F33" s="113">
        <v>-14.478359278201831106287972300</v>
      </c>
      <c r="G33" s="676"/>
      <c r="H33" s="19" t="s">
        <v>98</v>
      </c>
      <c r="I33" s="667">
        <v>102.71422239587367086648666328</v>
      </c>
      <c r="J33" s="113">
        <v>-26.139081828960855811051358150</v>
      </c>
      <c r="K33" s="676"/>
      <c r="L33" s="19" t="s">
        <v>98</v>
      </c>
      <c r="M33" s="667">
        <v>122.29191227059777581214175334</v>
      </c>
      <c r="N33" s="113">
        <v>0.8914562512782064900568327200</v>
      </c>
      <c r="O33" s="676"/>
      <c r="P33" s="19" t="s">
        <v>98</v>
      </c>
      <c r="Q33" s="667">
        <v>90.00823459686690563964572870</v>
      </c>
      <c r="R33" s="113">
        <v>-11.41252788264288528642607700</v>
      </c>
      <c r="S33" s="667"/>
      <c r="T33" s="9"/>
    </row>
    <row r="34" ht="15" customHeight="1">
      <c r="A34" s="2"/>
      <c r="B34" s="17"/>
      <c r="C34" s="2"/>
      <c r="D34" s="2"/>
      <c r="E34" s="9"/>
      <c r="F34" s="113"/>
      <c r="G34" s="9"/>
      <c r="H34" s="2"/>
      <c r="I34" s="9"/>
      <c r="J34" s="113"/>
      <c r="K34" s="9"/>
      <c r="L34" s="2"/>
      <c r="M34" s="9"/>
      <c r="N34" s="113"/>
      <c r="O34" s="9"/>
      <c r="P34" s="2"/>
      <c r="Q34" s="675"/>
      <c r="R34" s="113"/>
      <c r="S34" s="675"/>
      <c r="T34" s="9"/>
    </row>
    <row r="35" ht="15" customHeight="1">
      <c r="A35" s="2"/>
      <c r="B35" s="173" t="s">
        <v>10</v>
      </c>
      <c r="C35" s="45"/>
      <c r="D35" s="18" t="s">
        <v>19</v>
      </c>
      <c r="E35" s="670">
        <v>34.107548083575480835754808358</v>
      </c>
      <c r="F35" s="113">
        <v>47.940249117492901087626692040</v>
      </c>
      <c r="G35" s="671"/>
      <c r="H35" s="53" t="s">
        <v>19</v>
      </c>
      <c r="I35" s="670">
        <v>14.547509339975093399750933998</v>
      </c>
      <c r="J35" s="113">
        <v>450.56292855167330009773800408</v>
      </c>
      <c r="K35" s="671"/>
      <c r="L35" s="53" t="s">
        <v>19</v>
      </c>
      <c r="M35" s="670">
        <v>24.868354780683547806835478068</v>
      </c>
      <c r="N35" s="113">
        <v>64.126956165651089267828636850</v>
      </c>
      <c r="O35" s="671"/>
      <c r="P35" s="53" t="s">
        <v>19</v>
      </c>
      <c r="Q35" s="670">
        <v>73.523426041234260412342604123</v>
      </c>
      <c r="R35" s="113">
        <v>79.98763412414310663828096773</v>
      </c>
      <c r="S35" s="675"/>
      <c r="T35" s="9"/>
    </row>
    <row r="36" ht="15" customHeight="1">
      <c r="A36" s="2"/>
      <c r="B36" s="44"/>
      <c r="C36" s="45"/>
      <c r="D36" s="133" t="s">
        <v>16</v>
      </c>
      <c r="E36" s="672">
        <v>53.912988781998328308370706006</v>
      </c>
      <c r="F36" s="92">
        <v>93.02581323036902567803604032</v>
      </c>
      <c r="G36" s="673"/>
      <c r="H36" s="143" t="s">
        <v>16</v>
      </c>
      <c r="I36" s="672">
        <v>7.2674403311298314634573394096</v>
      </c>
      <c r="J36" s="92">
        <v>67.216351795133122198077508450</v>
      </c>
      <c r="K36" s="673"/>
      <c r="L36" s="143" t="s">
        <v>16</v>
      </c>
      <c r="M36" s="672">
        <v>12.312043319466824519459752437</v>
      </c>
      <c r="N36" s="92">
        <v>123.82972658472406633101982449</v>
      </c>
      <c r="O36" s="673"/>
      <c r="P36" s="143" t="s">
        <v>16</v>
      </c>
      <c r="Q36" s="672">
        <v>73.492472432594984291287797852</v>
      </c>
      <c r="R36" s="92">
        <v>94.54179651605968571267410452</v>
      </c>
      <c r="S36" s="675"/>
      <c r="T36" s="9"/>
    </row>
    <row r="37" ht="15" customHeight="1">
      <c r="A37" s="2"/>
      <c r="B37" s="44"/>
      <c r="C37" s="45"/>
      <c r="D37" s="19" t="s">
        <v>99</v>
      </c>
      <c r="E37" s="667">
        <v>63.264064660729901983767361230</v>
      </c>
      <c r="F37" s="113">
        <v>-23.357271941172036298876789550</v>
      </c>
      <c r="G37" s="676"/>
      <c r="H37" s="19" t="s">
        <v>99</v>
      </c>
      <c r="I37" s="667">
        <v>200.17377064193201511225143392</v>
      </c>
      <c r="J37" s="113">
        <v>229.25184806459674549819560874</v>
      </c>
      <c r="K37" s="676"/>
      <c r="L37" s="19" t="s">
        <v>99</v>
      </c>
      <c r="M37" s="667">
        <v>201.98397727665302633368721191</v>
      </c>
      <c r="N37" s="113">
        <v>-26.673298194140568816947028310</v>
      </c>
      <c r="O37" s="676"/>
      <c r="P37" s="19" t="s">
        <v>99</v>
      </c>
      <c r="Q37" s="667">
        <v>100.04211806680972096918375496</v>
      </c>
      <c r="R37" s="113">
        <v>-7.4812521795104906862475542500</v>
      </c>
      <c r="S37" s="667"/>
      <c r="T37" s="9"/>
    </row>
    <row r="38" ht="9.95" customHeight="1">
      <c r="A38" s="2"/>
      <c r="B38" s="44"/>
      <c r="C38" s="45"/>
      <c r="D38" s="19"/>
      <c r="E38" s="172"/>
      <c r="F38" s="113"/>
      <c r="G38" s="51"/>
      <c r="H38" s="52"/>
      <c r="I38" s="172"/>
      <c r="J38" s="113"/>
      <c r="K38" s="51"/>
      <c r="L38" s="52"/>
      <c r="M38" s="172"/>
      <c r="N38" s="113"/>
      <c r="O38" s="51"/>
      <c r="P38" s="52"/>
      <c r="Q38" s="172"/>
      <c r="R38" s="113"/>
      <c r="S38" s="172"/>
      <c r="T38" s="2"/>
    </row>
    <row r="39" s="680" customFormat="1" ht="9.75" customHeight="1">
      <c r="A39" s="678"/>
      <c r="B39" s="678"/>
      <c r="C39" s="678"/>
      <c r="D39" s="678"/>
      <c r="E39" s="678"/>
      <c r="F39" s="678"/>
      <c r="G39" s="678"/>
      <c r="H39" s="678"/>
      <c r="I39" s="678"/>
      <c r="J39" s="678"/>
      <c r="K39" s="678"/>
      <c r="L39" s="678"/>
      <c r="M39" s="678"/>
      <c r="N39" s="678"/>
      <c r="O39" s="678"/>
      <c r="P39" s="678"/>
      <c r="Q39" s="678"/>
      <c r="R39" s="678"/>
      <c r="S39" s="678"/>
      <c r="T39" s="678"/>
      <c r="U39" s="679"/>
      <c r="V39" s="679"/>
      <c r="W39" s="679"/>
      <c r="X39" s="679"/>
      <c r="Y39" s="679"/>
      <c r="Z39" s="679"/>
      <c r="AA39" s="679"/>
      <c r="AB39" s="679"/>
      <c r="AC39" s="679"/>
      <c r="AD39" s="679"/>
      <c r="AE39" s="679"/>
      <c r="AF39" s="679"/>
      <c r="AG39" s="679"/>
      <c r="AH39" s="679"/>
      <c r="AI39" s="679"/>
      <c r="AJ39" s="679"/>
      <c r="AK39" s="679"/>
      <c r="AL39" s="679"/>
      <c r="AM39" s="679"/>
      <c r="AN39" s="679"/>
      <c r="AO39" s="679"/>
    </row>
    <row r="40" ht="35.1" customHeight="1">
      <c r="A40" s="2"/>
      <c r="B40" s="1034" t="s">
        <v>126</v>
      </c>
      <c r="C40" s="1034"/>
      <c r="D40" s="1034"/>
      <c r="E40" s="1034"/>
      <c r="F40" s="1034"/>
      <c r="G40" s="1034"/>
      <c r="H40" s="1034"/>
      <c r="I40" s="1034"/>
      <c r="J40" s="1034"/>
      <c r="K40" s="1034"/>
      <c r="L40" s="1034"/>
      <c r="M40" s="1034"/>
      <c r="N40" s="1034"/>
      <c r="O40" s="1034"/>
      <c r="P40" s="1034"/>
      <c r="Q40" s="1034"/>
      <c r="R40" s="1034"/>
      <c r="S40" s="1034"/>
      <c r="T40" s="2"/>
    </row>
    <row r="41" s="683" customFormat="1" ht="15" customHeight="1">
      <c r="A41" s="681"/>
      <c r="B41" s="681"/>
      <c r="C41" s="681"/>
      <c r="D41" s="681"/>
      <c r="E41" s="681"/>
      <c r="F41" s="681"/>
      <c r="G41" s="681"/>
      <c r="H41" s="681"/>
      <c r="I41" s="681"/>
      <c r="J41" s="681"/>
      <c r="K41" s="681"/>
      <c r="L41" s="681"/>
      <c r="M41" s="681"/>
      <c r="N41" s="681"/>
      <c r="O41" s="681"/>
      <c r="P41" s="681"/>
      <c r="Q41" s="681"/>
      <c r="R41" s="681"/>
      <c r="S41" s="681"/>
      <c r="T41" s="681"/>
      <c r="U41" s="682"/>
      <c r="V41" s="682"/>
      <c r="W41" s="682"/>
      <c r="X41" s="682"/>
      <c r="Y41" s="682"/>
      <c r="Z41" s="682"/>
      <c r="AA41" s="682"/>
      <c r="AB41" s="682"/>
      <c r="AC41" s="682"/>
      <c r="AD41" s="682"/>
      <c r="AE41" s="682"/>
      <c r="AF41" s="682"/>
      <c r="AG41" s="682"/>
      <c r="AH41" s="682"/>
      <c r="AI41" s="682"/>
      <c r="AJ41" s="682"/>
      <c r="AK41" s="682"/>
      <c r="AL41" s="682"/>
      <c r="AM41" s="682"/>
      <c r="AN41" s="682"/>
      <c r="AO41" s="682"/>
    </row>
    <row r="42" ht="18" customHeight="1">
      <c r="A42" s="236"/>
      <c r="B42" s="236"/>
      <c r="C42" s="236"/>
      <c r="D42" s="236"/>
      <c r="E42" s="236"/>
      <c r="F42" s="236"/>
      <c r="G42" s="236"/>
      <c r="H42" s="236"/>
      <c r="I42" s="236"/>
      <c r="J42" s="236"/>
      <c r="K42" s="236"/>
      <c r="L42" s="236"/>
      <c r="M42" s="236"/>
      <c r="N42" s="236"/>
      <c r="O42" s="236"/>
      <c r="P42" s="236"/>
      <c r="Q42" s="236"/>
      <c r="R42" s="236"/>
      <c r="S42" s="236"/>
      <c r="T42" s="236"/>
    </row>
    <row r="43">
      <c r="A43" s="236"/>
      <c r="B43" s="236"/>
      <c r="C43" s="236"/>
      <c r="D43" s="236"/>
      <c r="E43" s="236"/>
      <c r="F43" s="236"/>
      <c r="G43" s="236"/>
      <c r="H43" s="236"/>
      <c r="I43" s="236"/>
      <c r="J43" s="236"/>
      <c r="K43" s="236"/>
      <c r="L43" s="236"/>
      <c r="M43" s="236"/>
      <c r="N43" s="236"/>
      <c r="O43" s="236"/>
      <c r="P43" s="236"/>
      <c r="Q43" s="236"/>
      <c r="R43" s="236"/>
      <c r="S43" s="236"/>
      <c r="T43" s="236"/>
    </row>
    <row r="44">
      <c r="A44" s="236"/>
      <c r="B44" s="236"/>
      <c r="C44" s="236"/>
      <c r="D44" s="236"/>
      <c r="E44" s="236"/>
      <c r="F44" s="236"/>
      <c r="G44" s="236"/>
      <c r="H44" s="236"/>
      <c r="I44" s="236"/>
      <c r="J44" s="236"/>
      <c r="K44" s="236"/>
      <c r="L44" s="236"/>
      <c r="M44" s="236"/>
      <c r="N44" s="236"/>
      <c r="O44" s="236"/>
      <c r="P44" s="236"/>
      <c r="Q44" s="236"/>
      <c r="R44" s="236"/>
      <c r="S44" s="236"/>
      <c r="T44" s="236"/>
    </row>
    <row r="45">
      <c r="A45" s="236"/>
      <c r="B45" s="236"/>
      <c r="C45" s="236"/>
      <c r="D45" s="236"/>
      <c r="E45" s="236"/>
      <c r="F45" s="236"/>
      <c r="G45" s="236"/>
      <c r="H45" s="236"/>
      <c r="I45" s="236"/>
      <c r="J45" s="236"/>
      <c r="K45" s="236"/>
      <c r="L45" s="236"/>
      <c r="M45" s="236"/>
      <c r="N45" s="236"/>
      <c r="O45" s="236"/>
      <c r="P45" s="236"/>
      <c r="Q45" s="236"/>
      <c r="R45" s="236"/>
      <c r="S45" s="236"/>
      <c r="T45" s="236"/>
    </row>
    <row r="46">
      <c r="A46" s="236"/>
      <c r="B46" s="236"/>
      <c r="C46" s="236"/>
      <c r="D46" s="236"/>
      <c r="E46" s="236"/>
      <c r="F46" s="236"/>
      <c r="G46" s="236"/>
      <c r="H46" s="236"/>
      <c r="I46" s="236"/>
      <c r="J46" s="236"/>
      <c r="K46" s="236"/>
      <c r="L46" s="236"/>
      <c r="M46" s="236"/>
      <c r="N46" s="236"/>
      <c r="O46" s="236"/>
      <c r="P46" s="236"/>
      <c r="Q46" s="236"/>
      <c r="R46" s="236"/>
      <c r="S46" s="236"/>
      <c r="T46" s="236"/>
    </row>
    <row r="47">
      <c r="A47" s="236"/>
      <c r="B47" s="236"/>
      <c r="C47" s="236"/>
      <c r="D47" s="236"/>
      <c r="E47" s="236"/>
      <c r="F47" s="236"/>
      <c r="G47" s="236"/>
      <c r="H47" s="236"/>
      <c r="I47" s="236"/>
      <c r="J47" s="236"/>
      <c r="K47" s="236"/>
      <c r="L47" s="236"/>
      <c r="M47" s="236"/>
      <c r="N47" s="236"/>
      <c r="O47" s="236"/>
      <c r="P47" s="236"/>
      <c r="Q47" s="236"/>
      <c r="R47" s="236"/>
      <c r="S47" s="236"/>
      <c r="T47" s="236"/>
    </row>
    <row r="48">
      <c r="A48" s="236"/>
      <c r="B48" s="236"/>
      <c r="C48" s="236"/>
      <c r="D48" s="236"/>
      <c r="E48" s="236"/>
      <c r="F48" s="236"/>
      <c r="G48" s="236"/>
      <c r="H48" s="236"/>
      <c r="I48" s="236"/>
      <c r="J48" s="236"/>
      <c r="K48" s="236"/>
      <c r="L48" s="236"/>
      <c r="M48" s="236"/>
      <c r="N48" s="236"/>
      <c r="O48" s="236"/>
      <c r="P48" s="236"/>
      <c r="Q48" s="236"/>
      <c r="R48" s="236"/>
      <c r="S48" s="236"/>
      <c r="T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sheetData>
  <mergeCells count="14">
    <mergeCell ref="B2:S2"/>
    <mergeCell ref="B6:S6"/>
    <mergeCell ref="B23:S23"/>
    <mergeCell ref="D8:F8"/>
    <mergeCell ref="H8:J8"/>
    <mergeCell ref="L8:N8"/>
    <mergeCell ref="P8:R8"/>
    <mergeCell ref="B4:S4"/>
    <mergeCell ref="B3:S3"/>
    <mergeCell ref="B40:S40"/>
    <mergeCell ref="D25:F25"/>
    <mergeCell ref="H25:J25"/>
    <mergeCell ref="L25:N25"/>
    <mergeCell ref="P25:R25"/>
  </mergeCells>
  <phoneticPr fontId="0" type="noConversion"/>
  <printOptions horizontalCentered="1" verticalCentered="1"/>
  <pageMargins left="0.25" right="0.25" top="0.25" bottom="0.25" header="0" footer="0"/>
  <pageSetup scale="88" fitToWidth="1" fitToHeight="1" orientation="landscape" r:id="rId1"/>
  <headerFooter alignWithMargins="0">
    <oddHeader/>
    <oddFooter/>
  </headerFooter>
  <rowBreaks count="1" manualBreakCount="1">
    <brk id="42" max="16383" man="1"/>
  </rowBreaks>
  <colBreaks count="1" manualBreakCount="1">
    <brk id="21" max="1048575" man="1"/>
  </colBreaks>
  <drawing r:id="rId35"/>
</worksheet>
</file>

<file path=xl/worksheets/sheet3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6">
    <pageSetUpPr fitToPage="1"/>
  </sheetPr>
  <dimension ref="A1:AD86"/>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141</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303</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 r="D6" s="960" t="s">
        <v>22</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3" t="s">
        <v>42</v>
      </c>
      <c r="C8" s="943"/>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2020</v>
      </c>
      <c r="C9" s="285" t="s">
        <v>218</v>
      </c>
      <c r="D9" s="415">
        <v>23.664059954382535027696318020</v>
      </c>
      <c r="E9" s="416">
        <v>22.904681804998064881744151910</v>
      </c>
      <c r="F9" s="417">
        <v>18.500818620292933315633435110</v>
      </c>
      <c r="G9" s="415">
        <v>0</v>
      </c>
      <c r="H9" s="416">
        <v>2.8985646895547682557821176100</v>
      </c>
      <c r="I9" s="417">
        <v>1.3197486614451966901190318200</v>
      </c>
      <c r="J9" s="415">
        <v>10.638644509612251547735418700</v>
      </c>
      <c r="K9" s="416">
        <v>6.5346721747455049920785277600</v>
      </c>
      <c r="L9" s="417">
        <v>3.7280410637638833576706933900</v>
      </c>
      <c r="M9" s="415">
        <v>34.302704463994786575431736720</v>
      </c>
      <c r="N9" s="416">
        <v>32.337918669298338129604797280</v>
      </c>
      <c r="O9" s="417">
        <v>23.548608345502013363423160320</v>
      </c>
      <c r="P9" s="5"/>
      <c r="Q9" s="415">
        <v>-33.049089651993546900207421060</v>
      </c>
      <c r="R9" s="416">
        <v>-62.670976455656355581970686390</v>
      </c>
      <c r="S9" s="417">
        <v>-64.464671609548062898926514820</v>
      </c>
      <c r="T9" s="415">
        <v>-100</v>
      </c>
      <c r="U9" s="416">
        <v>-81.00103930755764494243301208</v>
      </c>
      <c r="V9" s="417">
        <v>-93.66305536724568882804549978</v>
      </c>
      <c r="W9" s="415">
        <v>-64.835756596661281637049003780</v>
      </c>
      <c r="X9" s="416">
        <v>-53.306228710227568979638515220</v>
      </c>
      <c r="Y9" s="417">
        <v>-57.475125699370724085737878150</v>
      </c>
      <c r="Z9" s="415">
        <v>-60.897019221840468010028786330</v>
      </c>
      <c r="AA9" s="416">
        <v>-64.310907036174159033739754170</v>
      </c>
      <c r="AB9" s="417">
        <v>-71.161260031097248619936092420</v>
      </c>
    </row>
    <row r="10" ht="18" customHeight="1">
      <c r="A10" s="58"/>
      <c r="B10" s="286"/>
      <c r="C10" s="287" t="s">
        <v>222</v>
      </c>
      <c r="D10" s="271">
        <v>27.207559465623981753014011080</v>
      </c>
      <c r="E10" s="92">
        <v>24.676753350984808735199508820</v>
      </c>
      <c r="F10" s="272">
        <v>20.759135737147516241792365270</v>
      </c>
      <c r="G10" s="271">
        <v>0</v>
      </c>
      <c r="H10" s="92">
        <v>6.2061295852776165681340082100</v>
      </c>
      <c r="I10" s="272">
        <v>9.257604801845796216464710420</v>
      </c>
      <c r="J10" s="271">
        <v>16.218637992831541218637992830</v>
      </c>
      <c r="K10" s="92">
        <v>10.386647430916011061946499850</v>
      </c>
      <c r="L10" s="272">
        <v>5.0004770619920374016601757300</v>
      </c>
      <c r="M10" s="271">
        <v>43.426197458455522971652003910</v>
      </c>
      <c r="N10" s="92">
        <v>41.269530367178436365280016870</v>
      </c>
      <c r="O10" s="272">
        <v>35.017217600985349859917251430</v>
      </c>
      <c r="P10" s="5"/>
      <c r="Q10" s="271">
        <v>-24.757828339716152286551025010</v>
      </c>
      <c r="R10" s="92">
        <v>-56.005682494889277283063080590</v>
      </c>
      <c r="S10" s="272">
        <v>-58.124602498952494982866464340</v>
      </c>
      <c r="T10" s="271">
        <v>-100</v>
      </c>
      <c r="U10" s="92">
        <v>-70.389904655230073017835606290</v>
      </c>
      <c r="V10" s="272">
        <v>-56.531129729461732597623863150</v>
      </c>
      <c r="W10" s="271">
        <v>-49.027137736815156169994879680</v>
      </c>
      <c r="X10" s="92">
        <v>-21.865984038803768741855599800</v>
      </c>
      <c r="Y10" s="272">
        <v>-40.851412797726815709236745280</v>
      </c>
      <c r="Z10" s="271">
        <v>-47.196909667194928684627575280</v>
      </c>
      <c r="AA10" s="92">
        <v>-54.319392334253639523898707710</v>
      </c>
      <c r="AB10" s="272">
        <v>-55.855884899773246127197903530</v>
      </c>
    </row>
    <row r="11" ht="18" customHeight="1">
      <c r="A11" s="58"/>
      <c r="B11" s="288"/>
      <c r="C11" s="289" t="s">
        <v>224</v>
      </c>
      <c r="D11" s="420">
        <v>23.156565656565656565656565660</v>
      </c>
      <c r="E11" s="91">
        <v>26.066454841902737724376416750</v>
      </c>
      <c r="F11" s="421">
        <v>19.887066415703146006991126650</v>
      </c>
      <c r="G11" s="420">
        <v>0.3114478114478114478114478100</v>
      </c>
      <c r="H11" s="91">
        <v>0.2326599719757122839794488600</v>
      </c>
      <c r="I11" s="421">
        <v>2.4549610110244689432643183700</v>
      </c>
      <c r="J11" s="420">
        <v>13.375420875420875420875420880</v>
      </c>
      <c r="K11" s="91">
        <v>7.2039211506241188846847696100</v>
      </c>
      <c r="L11" s="421">
        <v>4.2986465895850138926234650900</v>
      </c>
      <c r="M11" s="420">
        <v>36.843434343434343434343434340</v>
      </c>
      <c r="N11" s="91">
        <v>33.503035964502568893040635220</v>
      </c>
      <c r="O11" s="421">
        <v>26.640674016312628842878910100</v>
      </c>
      <c r="P11" s="5"/>
      <c r="Q11" s="420">
        <v>-39.002217294900221729490022160</v>
      </c>
      <c r="R11" s="91">
        <v>-53.461642832199396902772704050</v>
      </c>
      <c r="S11" s="421">
        <v>-59.901022026536105592043494380</v>
      </c>
      <c r="T11" s="420">
        <v>-98.12182741116751269035532996</v>
      </c>
      <c r="U11" s="91">
        <v>-98.59791115428640963629794556</v>
      </c>
      <c r="V11" s="421">
        <v>-89.02371213949220632278167989</v>
      </c>
      <c r="W11" s="420">
        <v>-49.778761061946902654867256610</v>
      </c>
      <c r="X11" s="91">
        <v>-41.951967294685828330667692450</v>
      </c>
      <c r="Y11" s="421">
        <v>-46.522330162186735829587170500</v>
      </c>
      <c r="Z11" s="420">
        <v>-54.614267938614682704272086280</v>
      </c>
      <c r="AA11" s="91">
        <v>-60.591514524336392086256176110</v>
      </c>
      <c r="AB11" s="421">
        <v>-66.698822403766057764900968960</v>
      </c>
    </row>
    <row r="12" ht="18" customHeight="1">
      <c r="A12" s="58"/>
      <c r="B12" s="286"/>
      <c r="C12" s="287" t="s">
        <v>225</v>
      </c>
      <c r="D12" s="271">
        <v>23.150863473444118605408927990</v>
      </c>
      <c r="E12" s="92">
        <v>26.755946719279172978929591250</v>
      </c>
      <c r="F12" s="272">
        <v>21.308190720710562152503708070</v>
      </c>
      <c r="G12" s="271">
        <v>1.9387422613229064841968067800</v>
      </c>
      <c r="H12" s="92">
        <v>0.8940950597258555189594566800</v>
      </c>
      <c r="I12" s="272">
        <v>2.3124495832212960473245496100</v>
      </c>
      <c r="J12" s="271">
        <v>16.748126425545780384490061910</v>
      </c>
      <c r="K12" s="92">
        <v>6.8831127613815861380212140900</v>
      </c>
      <c r="L12" s="272">
        <v>4.7168420230898004146102403500</v>
      </c>
      <c r="M12" s="271">
        <v>41.837732160312805474095796680</v>
      </c>
      <c r="N12" s="92">
        <v>34.533154540386614635910262010</v>
      </c>
      <c r="O12" s="272">
        <v>28.337482327021658614438498040</v>
      </c>
      <c r="P12" s="5"/>
      <c r="Q12" s="271">
        <v>-42.070933550754178556869139820</v>
      </c>
      <c r="R12" s="92">
        <v>-51.705963205169543046814129180</v>
      </c>
      <c r="S12" s="272">
        <v>-58.603232301153325523782441200</v>
      </c>
      <c r="T12" s="271">
        <v>-89.49227373068432671081677703</v>
      </c>
      <c r="U12" s="92">
        <v>-95.49568346386620783767863454</v>
      </c>
      <c r="V12" s="272">
        <v>-89.92564053479762006090354030</v>
      </c>
      <c r="W12" s="271">
        <v>-34.605597964376590330788804070</v>
      </c>
      <c r="X12" s="92">
        <v>-43.111255341075776435927504010</v>
      </c>
      <c r="Y12" s="272">
        <v>-40.516886143246275155113263400</v>
      </c>
      <c r="Z12" s="271">
        <v>-50.208434318952981095492001940</v>
      </c>
      <c r="AA12" s="92">
        <v>-60.466292338764363775505317320</v>
      </c>
      <c r="AB12" s="272">
        <v>-65.591731675506542271295620290</v>
      </c>
    </row>
    <row r="13" ht="18" customHeight="1">
      <c r="A13" s="58"/>
      <c r="B13" s="288"/>
      <c r="C13" s="289" t="s">
        <v>226</v>
      </c>
      <c r="D13" s="420">
        <v>19.553872053872053872053872050</v>
      </c>
      <c r="E13" s="91">
        <v>20.932331587045617213394709080</v>
      </c>
      <c r="F13" s="421">
        <v>18.418929819844044097875773060</v>
      </c>
      <c r="G13" s="420">
        <v>1.7760942760942760942760942800</v>
      </c>
      <c r="H13" s="91">
        <v>1.9346284814005524651846900100</v>
      </c>
      <c r="I13" s="421">
        <v>1.997848884108631352514116700</v>
      </c>
      <c r="J13" s="420">
        <v>20.538720538720538720538720540</v>
      </c>
      <c r="K13" s="91">
        <v>7.4693313841460769351525018900</v>
      </c>
      <c r="L13" s="421">
        <v>5.1949448776552836784081742400</v>
      </c>
      <c r="M13" s="420">
        <v>41.868686868686868686868686870</v>
      </c>
      <c r="N13" s="91">
        <v>30.336291452592246613731900980</v>
      </c>
      <c r="O13" s="421">
        <v>25.61172358160795912879806400</v>
      </c>
      <c r="P13" s="5"/>
      <c r="Q13" s="420">
        <v>-58.906775163629931010083141700</v>
      </c>
      <c r="R13" s="91">
        <v>-59.861517971936584823302080630</v>
      </c>
      <c r="S13" s="421">
        <v>-62.470134306651499862170652280</v>
      </c>
      <c r="T13" s="420">
        <v>-91.58356601515755883526126843</v>
      </c>
      <c r="U13" s="91">
        <v>-86.91645486889958688707526001</v>
      </c>
      <c r="V13" s="421">
        <v>-88.35861042611626384532736458</v>
      </c>
      <c r="W13" s="420">
        <v>19.432207537934410181106216330</v>
      </c>
      <c r="X13" s="91">
        <v>-34.355363880986547887615720320</v>
      </c>
      <c r="Y13" s="421">
        <v>-18.032573853216070434524638410</v>
      </c>
      <c r="Z13" s="420">
        <v>-51.249632461040870332255219050</v>
      </c>
      <c r="AA13" s="91">
        <v>-61.263973912348695410101016630</v>
      </c>
      <c r="AB13" s="421">
        <v>-64.711196160917929055481921730</v>
      </c>
    </row>
    <row r="14" ht="18" customHeight="1">
      <c r="A14" s="58"/>
      <c r="B14" s="286"/>
      <c r="C14" s="287" t="s">
        <v>227</v>
      </c>
      <c r="D14" s="271">
        <v>18.059628543499511241446725320</v>
      </c>
      <c r="E14" s="92">
        <v>22.901719784410848718143065490</v>
      </c>
      <c r="F14" s="272">
        <v>16.791714734276470435167275280</v>
      </c>
      <c r="G14" s="271">
        <v>2.8103616813294232649071358700</v>
      </c>
      <c r="H14" s="92">
        <v>3.6334677086246292130466347200</v>
      </c>
      <c r="I14" s="272">
        <v>3.8286393324601653236648769600</v>
      </c>
      <c r="J14" s="271">
        <v>20.112414467253176930596285430</v>
      </c>
      <c r="K14" s="92">
        <v>9.835733660129763119107536140</v>
      </c>
      <c r="L14" s="272">
        <v>5.2849794863343423917286124400</v>
      </c>
      <c r="M14" s="271">
        <v>40.982404692082111436950146630</v>
      </c>
      <c r="N14" s="92">
        <v>36.370921153165241050297236350</v>
      </c>
      <c r="O14" s="272">
        <v>25.905333553070978150560764690</v>
      </c>
      <c r="P14" s="5"/>
      <c r="Q14" s="271">
        <v>-59.595407326407873154729360300</v>
      </c>
      <c r="R14" s="92">
        <v>-54.863879609705401770597736310</v>
      </c>
      <c r="S14" s="272">
        <v>-66.443720803300084964259522630</v>
      </c>
      <c r="T14" s="271">
        <v>-79.96515679442508710801393731</v>
      </c>
      <c r="U14" s="92">
        <v>-67.458519725808263451016849210</v>
      </c>
      <c r="V14" s="272">
        <v>-74.527573497205946852998630150</v>
      </c>
      <c r="W14" s="271">
        <v>1.5631427396133278486219662600</v>
      </c>
      <c r="X14" s="92">
        <v>0.0147430601607979389663023400</v>
      </c>
      <c r="Y14" s="272">
        <v>-20.124861196728710253075364970</v>
      </c>
      <c r="Z14" s="271">
        <v>-47.811203319502074688796680490</v>
      </c>
      <c r="AA14" s="92">
        <v>-49.301163358324647923945102830</v>
      </c>
      <c r="AB14" s="272">
        <v>-63.863543199299387823379958670</v>
      </c>
    </row>
    <row r="15" ht="18" customHeight="1">
      <c r="A15" s="58"/>
      <c r="B15" s="288">
        <v>2021</v>
      </c>
      <c r="C15" s="289" t="s">
        <v>230</v>
      </c>
      <c r="D15" s="420">
        <v>19.778429455848810687520364940</v>
      </c>
      <c r="E15" s="91">
        <v>22.471842746956601227815938970</v>
      </c>
      <c r="F15" s="421">
        <v>17.730225780430049701185715900</v>
      </c>
      <c r="G15" s="420">
        <v>1.8409905506679700228087324900</v>
      </c>
      <c r="H15" s="91">
        <v>2.3991455063861453360024803700</v>
      </c>
      <c r="I15" s="421">
        <v>1.203063605374320186661346700</v>
      </c>
      <c r="J15" s="420">
        <v>19.159335288367546432062561090</v>
      </c>
      <c r="K15" s="91">
        <v>7.7914667884939691142345427700</v>
      </c>
      <c r="L15" s="421">
        <v>4.7168420230898004146102403500</v>
      </c>
      <c r="M15" s="420">
        <v>40.778755294884327142391658520</v>
      </c>
      <c r="N15" s="91">
        <v>32.662455041836715678052962110</v>
      </c>
      <c r="O15" s="421">
        <v>23.650131408894170302457302950</v>
      </c>
      <c r="P15" s="5"/>
      <c r="Q15" s="420">
        <v>-45.633676668159426780116435280</v>
      </c>
      <c r="R15" s="91">
        <v>-51.863186834493212928952121880</v>
      </c>
      <c r="S15" s="421">
        <v>-62.677016958551217614506452940</v>
      </c>
      <c r="T15" s="420">
        <v>-69.786096256684491978609625620</v>
      </c>
      <c r="U15" s="91">
        <v>-63.893737682358962796753833370</v>
      </c>
      <c r="V15" s="421">
        <v>-87.69266693953400986974003921</v>
      </c>
      <c r="W15" s="420">
        <v>-20.808080808080808080808080840</v>
      </c>
      <c r="X15" s="91">
        <v>-7.3530660332963571335346574100</v>
      </c>
      <c r="Y15" s="421">
        <v>-36.094793469304251571506912360</v>
      </c>
      <c r="Z15" s="420">
        <v>-38.831867057673509286412512220</v>
      </c>
      <c r="AA15" s="91">
        <v>-47.094889604115954308179101230</v>
      </c>
      <c r="AB15" s="421">
        <v>-63.424438967169198179688860600</v>
      </c>
    </row>
    <row r="16" ht="18" customHeight="1">
      <c r="A16" s="58"/>
      <c r="B16" s="286"/>
      <c r="C16" s="287" t="s">
        <v>232</v>
      </c>
      <c r="D16" s="271">
        <v>23.295454545454545454545454550</v>
      </c>
      <c r="E16" s="92">
        <v>31.247281588956999655121509920</v>
      </c>
      <c r="F16" s="272">
        <v>22.433065724273038067068720470</v>
      </c>
      <c r="G16" s="271">
        <v>4.247835497835497835497835500</v>
      </c>
      <c r="H16" s="92">
        <v>9.578070521720969234090477460</v>
      </c>
      <c r="I16" s="272">
        <v>5.2471862635885222602081972900</v>
      </c>
      <c r="J16" s="271">
        <v>20.147907647907647907647907650</v>
      </c>
      <c r="K16" s="92">
        <v>7.3466376557658703449218741400</v>
      </c>
      <c r="L16" s="272">
        <v>4.915876003533976107248492300</v>
      </c>
      <c r="M16" s="271">
        <v>47.691197691197691197691197690</v>
      </c>
      <c r="N16" s="92">
        <v>48.171989766443839234133861520</v>
      </c>
      <c r="O16" s="272">
        <v>32.596127991395536434525410060</v>
      </c>
      <c r="P16" s="5"/>
      <c r="Q16" s="271">
        <v>-35.396039603960396039603960390</v>
      </c>
      <c r="R16" s="92">
        <v>-40.289702624381688685691705460</v>
      </c>
      <c r="S16" s="272">
        <v>-54.823893215138593589860131610</v>
      </c>
      <c r="T16" s="271">
        <v>-40.582042804941708717591786960</v>
      </c>
      <c r="U16" s="92">
        <v>36.762398485704073267245951560</v>
      </c>
      <c r="V16" s="272">
        <v>-55.781811507780285416911109840</v>
      </c>
      <c r="W16" s="271">
        <v>-24.558665983511109040942754660</v>
      </c>
      <c r="X16" s="92">
        <v>-14.008545436715171691045410730</v>
      </c>
      <c r="Y16" s="272">
        <v>-28.971291385929333610090923660</v>
      </c>
      <c r="Z16" s="271">
        <v>-31.786559436329021582477803680</v>
      </c>
      <c r="AA16" s="92">
        <v>-29.031897672114542593313415190</v>
      </c>
      <c r="AB16" s="272">
        <v>-52.375808362571450875625601740</v>
      </c>
    </row>
    <row r="17" ht="18" customHeight="1">
      <c r="A17" s="58"/>
      <c r="B17" s="288"/>
      <c r="C17" s="289" t="s">
        <v>233</v>
      </c>
      <c r="D17" s="420">
        <v>21.432062561094819159335288370</v>
      </c>
      <c r="E17" s="91">
        <v>35.011355377465207099013208320</v>
      </c>
      <c r="F17" s="421">
        <v>24.039587471484703657764400770</v>
      </c>
      <c r="G17" s="420">
        <v>11.942000651678071032909742590</v>
      </c>
      <c r="H17" s="91">
        <v>2.562395079947325138896386200</v>
      </c>
      <c r="I17" s="421">
        <v>4.7376592736514324870542723100</v>
      </c>
      <c r="J17" s="420">
        <v>18.980123818833496252851091560</v>
      </c>
      <c r="K17" s="91">
        <v>9.042973047553830669975088960</v>
      </c>
      <c r="L17" s="421">
        <v>5.2268646618497861894890232400</v>
      </c>
      <c r="M17" s="420">
        <v>52.354187031606386445096122520</v>
      </c>
      <c r="N17" s="91">
        <v>46.616723504966362907884683480</v>
      </c>
      <c r="O17" s="421">
        <v>34.004111406985922334307696310</v>
      </c>
      <c r="P17" s="5"/>
      <c r="Q17" s="420">
        <v>19.590909090909090909090909070</v>
      </c>
      <c r="R17" s="91">
        <v>21.046346362088470342024045130</v>
      </c>
      <c r="S17" s="421">
        <v>3.9779124767046881702519498300</v>
      </c>
      <c r="T17" s="420">
        <v>253.25301204819277108433734991</v>
      </c>
      <c r="U17" s="91">
        <v>-27.748675303393311100447786470</v>
      </c>
      <c r="V17" s="421">
        <v>9.875743418684025918784893560</v>
      </c>
      <c r="W17" s="420">
        <v>-27.841436977392381542273149570</v>
      </c>
      <c r="X17" s="91">
        <v>-6.4109938076183671617108185200</v>
      </c>
      <c r="Y17" s="421">
        <v>-24.034036986895369795097743320</v>
      </c>
      <c r="Z17" s="420">
        <v>9.976043805612594113620807680</v>
      </c>
      <c r="AA17" s="91">
        <v>10.642202680164585630067741630</v>
      </c>
      <c r="AB17" s="421">
        <v>-0.8980910067384876160144099900</v>
      </c>
    </row>
    <row r="18" ht="18" customHeight="1">
      <c r="A18" s="58"/>
      <c r="B18" s="286"/>
      <c r="C18" s="287" t="s">
        <v>234</v>
      </c>
      <c r="D18" s="271">
        <v>17.441077441077441077441077440</v>
      </c>
      <c r="E18" s="92">
        <v>40.301101119498270151214532720</v>
      </c>
      <c r="F18" s="272">
        <v>29.573587448262585426893830010</v>
      </c>
      <c r="G18" s="271">
        <v>54.537037037037037037037037040</v>
      </c>
      <c r="H18" s="92">
        <v>2.2195952500435898256499930200</v>
      </c>
      <c r="I18" s="272">
        <v>11.377418423332370776783136010</v>
      </c>
      <c r="J18" s="271">
        <v>21.153198653198653198653198650</v>
      </c>
      <c r="K18" s="92">
        <v>14.671677980544795135787120700</v>
      </c>
      <c r="L18" s="272">
        <v>6.1478486861103089806526133400</v>
      </c>
      <c r="M18" s="271">
        <v>93.13131313131313131313131313</v>
      </c>
      <c r="N18" s="92">
        <v>57.192374350086655112651646450</v>
      </c>
      <c r="O18" s="272">
        <v>47.098854557705265184329579360</v>
      </c>
      <c r="P18" s="5"/>
      <c r="Q18" s="271">
        <v>226.81388012618296529968454236</v>
      </c>
      <c r="R18" s="92">
        <v>612.99366757280143567428116368</v>
      </c>
      <c r="S18" s="272">
        <v>431.03393885864281152514894677</v>
      </c>
      <c r="T18" s="271">
        <v>0</v>
      </c>
      <c r="U18" s="92">
        <v>-45.379839258287836116249310140</v>
      </c>
      <c r="V18" s="272">
        <v>572.88549608781015111840293631</v>
      </c>
      <c r="W18" s="271">
        <v>406.65322580645161290322580578</v>
      </c>
      <c r="X18" s="92">
        <v>677.93213949305887323178524684</v>
      </c>
      <c r="Y18" s="272">
        <v>280.35154401618589029049676523</v>
      </c>
      <c r="Z18" s="271">
        <v>879.1150442477876106194690267</v>
      </c>
      <c r="AA18" s="92">
        <v>392.95037634273562236790328117</v>
      </c>
      <c r="AB18" s="272">
        <v>430.61612532035682975956760032</v>
      </c>
    </row>
    <row r="19" ht="18" customHeight="1">
      <c r="A19" s="58"/>
      <c r="B19" s="288"/>
      <c r="C19" s="289" t="s">
        <v>235</v>
      </c>
      <c r="D19" s="420">
        <v>22.678396871945259042033235580</v>
      </c>
      <c r="E19" s="91">
        <v>42.689464806902239204407776740</v>
      </c>
      <c r="F19" s="421">
        <v>33.502556984900282246420686890</v>
      </c>
      <c r="G19" s="420">
        <v>42.872271098077549690452916260</v>
      </c>
      <c r="H19" s="91">
        <v>4.633437994265439866350215900</v>
      </c>
      <c r="I19" s="421">
        <v>13.541307648598548713123992810</v>
      </c>
      <c r="J19" s="420">
        <v>25.448028673835125448028673840</v>
      </c>
      <c r="K19" s="91">
        <v>16.811198315099255947225272670</v>
      </c>
      <c r="L19" s="421">
        <v>7.57500954793997373152124300</v>
      </c>
      <c r="M19" s="420">
        <v>90.99869664385793418051482568</v>
      </c>
      <c r="N19" s="91">
        <v>64.134101116266935017983265310</v>
      </c>
      <c r="O19" s="421">
        <v>54.618874181438804691065922700</v>
      </c>
      <c r="P19" s="5"/>
      <c r="Q19" s="420">
        <v>71.745835903763109191856878460</v>
      </c>
      <c r="R19" s="91">
        <v>224.80321172599322872724090581</v>
      </c>
      <c r="S19" s="421">
        <v>182.06278174416046208125139356</v>
      </c>
      <c r="T19" s="420">
        <v>0</v>
      </c>
      <c r="U19" s="91">
        <v>-65.267112346436795634265801190</v>
      </c>
      <c r="V19" s="421">
        <v>115.59495674628987936028960642</v>
      </c>
      <c r="W19" s="420">
        <v>2714.4144144144144144144144290</v>
      </c>
      <c r="X19" s="91">
        <v>1177.0486953283059093299283091</v>
      </c>
      <c r="Y19" s="421">
        <v>591.73132801459707004899701879</v>
      </c>
      <c r="Z19" s="420">
        <v>544.97690531177829099307159376</v>
      </c>
      <c r="AA19" s="91">
        <v>130.69993090823005496062908798</v>
      </c>
      <c r="AB19" s="421">
        <v>183.68023047040339641233312969</v>
      </c>
    </row>
    <row r="20" ht="18" customHeight="1">
      <c r="A20" s="58"/>
      <c r="B20" s="286"/>
      <c r="C20" s="287" t="s">
        <v>237</v>
      </c>
      <c r="D20" s="271">
        <v>39.217171717171717171717171720</v>
      </c>
      <c r="E20" s="92">
        <v>47.475569213049977867579766540</v>
      </c>
      <c r="F20" s="272">
        <v>42.677832322648955626143035900</v>
      </c>
      <c r="G20" s="271">
        <v>8.813131313131313131313131310</v>
      </c>
      <c r="H20" s="92">
        <v>6.1504637483783941483434786900</v>
      </c>
      <c r="I20" s="272">
        <v>10.289729521609394551929925880</v>
      </c>
      <c r="J20" s="271">
        <v>31.077441077441077441077441080</v>
      </c>
      <c r="K20" s="92">
        <v>17.725786795937312559466702790</v>
      </c>
      <c r="L20" s="272">
        <v>8.285686784098565790740205990</v>
      </c>
      <c r="M20" s="271">
        <v>79.107744107744107744107744110</v>
      </c>
      <c r="N20" s="92">
        <v>71.351819757365684575389948010</v>
      </c>
      <c r="O20" s="272">
        <v>61.253248628356915968813167770</v>
      </c>
      <c r="P20" s="5"/>
      <c r="Q20" s="271">
        <v>100.90556274256144890038809833</v>
      </c>
      <c r="R20" s="92">
        <v>149.97213901732629960762021152</v>
      </c>
      <c r="S20" s="272">
        <v>224.67664767243504984563812329</v>
      </c>
      <c r="T20" s="271">
        <v>0</v>
      </c>
      <c r="U20" s="92">
        <v>125.97114090771771500875964917</v>
      </c>
      <c r="V20" s="272">
        <v>630.63761245973200925554376486</v>
      </c>
      <c r="W20" s="271">
        <v>345.89371980676328502415458939</v>
      </c>
      <c r="X20" s="92">
        <v>288.17702735156457880179282075</v>
      </c>
      <c r="Y20" s="272">
        <v>193.45420237770952849147903633</v>
      </c>
      <c r="Z20" s="271">
        <v>198.63361931998728948204639340</v>
      </c>
      <c r="AA20" s="92">
        <v>171.50043738244063508751755687</v>
      </c>
      <c r="AB20" s="272">
        <v>252.50537398912328195196210226</v>
      </c>
    </row>
    <row r="21" ht="18" customHeight="1">
      <c r="A21" s="58"/>
      <c r="B21" s="288"/>
      <c r="C21" s="289" t="s">
        <v>218</v>
      </c>
      <c r="D21" s="420">
        <v>40.892798957315086347344411860</v>
      </c>
      <c r="E21" s="91">
        <v>48.702015796714534527673675260</v>
      </c>
      <c r="F21" s="421">
        <v>39.853758814804534691080675520</v>
      </c>
      <c r="G21" s="420">
        <v>6.3294232649071358748778103600</v>
      </c>
      <c r="H21" s="91">
        <v>5.342496984234869649763976400</v>
      </c>
      <c r="I21" s="421">
        <v>11.835474329727901187450667450</v>
      </c>
      <c r="J21" s="420">
        <v>30.791788856304985337243401760</v>
      </c>
      <c r="K21" s="91">
        <v>19.912364653313841009942382260</v>
      </c>
      <c r="L21" s="421">
        <v>9.957584851980674652395284890</v>
      </c>
      <c r="M21" s="420">
        <v>78.014011078527207559465623980</v>
      </c>
      <c r="N21" s="91">
        <v>73.956877434263245187380033920</v>
      </c>
      <c r="O21" s="421">
        <v>61.646817996513110530926627870</v>
      </c>
      <c r="P21" s="5"/>
      <c r="Q21" s="420">
        <v>72.805507745266781411359724600</v>
      </c>
      <c r="R21" s="91">
        <v>112.62908697595264040365475853</v>
      </c>
      <c r="S21" s="421">
        <v>115.41619121161628306236120210</v>
      </c>
      <c r="T21" s="420">
        <v>0</v>
      </c>
      <c r="U21" s="91">
        <v>84.31525794428620075300133768</v>
      </c>
      <c r="V21" s="421">
        <v>796.7976005952081774859937395</v>
      </c>
      <c r="W21" s="420">
        <v>189.43338437978560490045941816</v>
      </c>
      <c r="X21" s="91">
        <v>204.71864725317050438582317387</v>
      </c>
      <c r="Y21" s="421">
        <v>167.09965586933088008247008124</v>
      </c>
      <c r="Z21" s="420">
        <v>127.42816433151270482070767040</v>
      </c>
      <c r="AA21" s="91">
        <v>128.70017761680500611897685462</v>
      </c>
      <c r="AB21" s="421">
        <v>161.78539764235444823383489699</v>
      </c>
    </row>
    <row r="22" ht="18" customHeight="1">
      <c r="A22" s="58"/>
      <c r="B22" s="286"/>
      <c r="C22" s="287" t="s">
        <v>222</v>
      </c>
      <c r="D22" s="271">
        <v>36.339198435972629521016617790</v>
      </c>
      <c r="E22" s="92">
        <v>42.277165320019260784592773080</v>
      </c>
      <c r="F22" s="272">
        <v>37.043429988984204911136361670</v>
      </c>
      <c r="G22" s="271">
        <v>3.1932225480612577386770935200</v>
      </c>
      <c r="H22" s="92">
        <v>7.0375874454148444565939110700</v>
      </c>
      <c r="I22" s="272">
        <v>12.097424732628438099038069550</v>
      </c>
      <c r="J22" s="271">
        <v>28.641251221896383186705767350</v>
      </c>
      <c r="K22" s="92">
        <v>20.596355860942592919488666650</v>
      </c>
      <c r="L22" s="272">
        <v>9.215970300722532071576646510</v>
      </c>
      <c r="M22" s="271">
        <v>68.173672205930270446399478660</v>
      </c>
      <c r="N22" s="92">
        <v>69.911108626376698160675350810</v>
      </c>
      <c r="O22" s="272">
        <v>58.356825022335175081751077730</v>
      </c>
      <c r="P22" s="5"/>
      <c r="Q22" s="271">
        <v>33.562874251497005988023952090</v>
      </c>
      <c r="R22" s="92">
        <v>71.323855771051212810695183820</v>
      </c>
      <c r="S22" s="272">
        <v>78.443989470605440187189236670</v>
      </c>
      <c r="T22" s="271">
        <v>0</v>
      </c>
      <c r="U22" s="92">
        <v>13.397365438672750213105449630</v>
      </c>
      <c r="V22" s="272">
        <v>30.675536400262344233111590070</v>
      </c>
      <c r="W22" s="271">
        <v>76.594676042189854344550477160</v>
      </c>
      <c r="X22" s="92">
        <v>98.29647629741655013656521066</v>
      </c>
      <c r="Y22" s="272">
        <v>84.30182133564614050303555941</v>
      </c>
      <c r="Z22" s="271">
        <v>56.987432001500656537235040340</v>
      </c>
      <c r="AA22" s="92">
        <v>69.401270148634508912496210770</v>
      </c>
      <c r="AB22" s="272">
        <v>66.651804513140620742612271190</v>
      </c>
    </row>
    <row r="23" ht="18" customHeight="1">
      <c r="A23" s="58"/>
      <c r="B23" s="288"/>
      <c r="C23" s="289" t="s">
        <v>224</v>
      </c>
      <c r="D23" s="420">
        <v>39.191919191919191919191919190</v>
      </c>
      <c r="E23" s="91">
        <v>43.420852581997922108873822490</v>
      </c>
      <c r="F23" s="421">
        <v>37.113919512413731289773236530</v>
      </c>
      <c r="G23" s="420">
        <v>5.6565656565656565656565656600</v>
      </c>
      <c r="H23" s="91">
        <v>11.750345605544497685832589190</v>
      </c>
      <c r="I23" s="421">
        <v>14.664336291117683965223626420</v>
      </c>
      <c r="J23" s="420">
        <v>29.528619528619528619528619530</v>
      </c>
      <c r="K23" s="91">
        <v>21.283644870420222223394878520</v>
      </c>
      <c r="L23" s="421">
        <v>10.087837232230886439006901500</v>
      </c>
      <c r="M23" s="420">
        <v>74.377104377104377104377104380</v>
      </c>
      <c r="N23" s="91">
        <v>76.454843057962642018101290200</v>
      </c>
      <c r="O23" s="421">
        <v>61.866093035762301694003764450</v>
      </c>
      <c r="P23" s="5"/>
      <c r="Q23" s="420">
        <v>69.247546346782988004362050130</v>
      </c>
      <c r="R23" s="91">
        <v>66.577514454314604835703082100</v>
      </c>
      <c r="S23" s="421">
        <v>86.62340003605552550928429777</v>
      </c>
      <c r="T23" s="420">
        <v>1716.2162162162162162162162258</v>
      </c>
      <c r="U23" s="91">
        <v>4950.4371275223627694589857944</v>
      </c>
      <c r="V23" s="421">
        <v>497.33479372033588901058780447</v>
      </c>
      <c r="W23" s="420">
        <v>120.76777847702957835116425418</v>
      </c>
      <c r="X23" s="91">
        <v>195.44527800080505391820449102</v>
      </c>
      <c r="Y23" s="421">
        <v>134.67472894078398665554628860</v>
      </c>
      <c r="Z23" s="420">
        <v>101.87342928946767192140735666</v>
      </c>
      <c r="AA23" s="91">
        <v>128.20273105687720139516919323</v>
      </c>
      <c r="AB23" s="421">
        <v>132.22420347878747098206775898</v>
      </c>
    </row>
    <row r="24" ht="18" customHeight="1">
      <c r="A24" s="59"/>
      <c r="B24" s="286"/>
      <c r="C24" s="287" t="s">
        <v>225</v>
      </c>
      <c r="D24" s="271">
        <v>44.053437601824698598892147280</v>
      </c>
      <c r="E24" s="92">
        <v>44.126269929292681447711562560</v>
      </c>
      <c r="F24" s="272">
        <v>39.230108683395640520778218220</v>
      </c>
      <c r="G24" s="271">
        <v>5.5555555555555555555555555600</v>
      </c>
      <c r="H24" s="92">
        <v>12.806172650091563508778814760</v>
      </c>
      <c r="I24" s="272">
        <v>15.047402614299716364961097760</v>
      </c>
      <c r="J24" s="271">
        <v>28.250244379276637341153470190</v>
      </c>
      <c r="K24" s="92">
        <v>19.525320041513613823629262640</v>
      </c>
      <c r="L24" s="272">
        <v>9.117955745994847730485996060</v>
      </c>
      <c r="M24" s="271">
        <v>77.859237536656891495601173020</v>
      </c>
      <c r="N24" s="92">
        <v>76.457762620897858780119639960</v>
      </c>
      <c r="O24" s="272">
        <v>63.395467043690204616225312040</v>
      </c>
      <c r="P24" s="93"/>
      <c r="Q24" s="271">
        <v>90.28852920478536242083040113</v>
      </c>
      <c r="R24" s="92">
        <v>64.921355212212349403260809490</v>
      </c>
      <c r="S24" s="272">
        <v>84.10811690954978425466091350</v>
      </c>
      <c r="T24" s="271">
        <v>186.55462184873949579831932758</v>
      </c>
      <c r="U24" s="92">
        <v>1332.3054926640742169583107075</v>
      </c>
      <c r="V24" s="272">
        <v>550.71267816954238559639909968</v>
      </c>
      <c r="W24" s="271">
        <v>68.677042801556420233463035040</v>
      </c>
      <c r="X24" s="92">
        <v>183.66991386604088723252768362</v>
      </c>
      <c r="Y24" s="272">
        <v>93.30636263332107392423685184</v>
      </c>
      <c r="Z24" s="271">
        <v>86.09813084112149532710280372</v>
      </c>
      <c r="AA24" s="92">
        <v>121.40393380940714594656721746</v>
      </c>
      <c r="AB24" s="272">
        <v>123.71594735231098867462503822</v>
      </c>
    </row>
    <row r="25" ht="18" customHeight="1">
      <c r="A25" s="60"/>
      <c r="B25" s="288"/>
      <c r="C25" s="289" t="s">
        <v>226</v>
      </c>
      <c r="D25" s="420">
        <v>34.612794612794612794612794610</v>
      </c>
      <c r="E25" s="91">
        <v>45.295119455984907917914603860</v>
      </c>
      <c r="F25" s="421">
        <v>41.410773505422604642825132200</v>
      </c>
      <c r="G25" s="420">
        <v>9.520202020202020202020202020</v>
      </c>
      <c r="H25" s="91">
        <v>10.298648087574795962907628420</v>
      </c>
      <c r="I25" s="421">
        <v>11.379403065340145200322667380</v>
      </c>
      <c r="J25" s="420">
        <v>30.614478114478114478114478110</v>
      </c>
      <c r="K25" s="91">
        <v>18.082334902040142065644164790</v>
      </c>
      <c r="L25" s="421">
        <v>9.001523707089719458635834010</v>
      </c>
      <c r="M25" s="420">
        <v>74.747474747474747474747474750</v>
      </c>
      <c r="N25" s="91">
        <v>73.676102445599845946466397070</v>
      </c>
      <c r="O25" s="421">
        <v>61.791700277852469301783633590</v>
      </c>
      <c r="P25" s="93"/>
      <c r="Q25" s="420">
        <v>77.012483857081360309944037900</v>
      </c>
      <c r="R25" s="91">
        <v>116.38831425743646470947993098</v>
      </c>
      <c r="S25" s="421">
        <v>124.82725060827250608272506077</v>
      </c>
      <c r="T25" s="420">
        <v>436.01895734597156398104265284</v>
      </c>
      <c r="U25" s="91">
        <v>432.33208270143970255537703542</v>
      </c>
      <c r="V25" s="421">
        <v>469.58277254374158815612382160</v>
      </c>
      <c r="W25" s="420">
        <v>49.057377049180327868852458990</v>
      </c>
      <c r="X25" s="91">
        <v>142.08773144568929902452005477</v>
      </c>
      <c r="Y25" s="421">
        <v>73.274672187715665976535541850</v>
      </c>
      <c r="Z25" s="420">
        <v>78.528347406513872135102533170</v>
      </c>
      <c r="AA25" s="91">
        <v>142.86456556740457301213942437</v>
      </c>
      <c r="AB25" s="421">
        <v>141.26334208223972003499562549</v>
      </c>
    </row>
    <row r="26" ht="18" customHeight="1">
      <c r="A26" s="60"/>
      <c r="B26" s="290"/>
      <c r="C26" s="291" t="s">
        <v>227</v>
      </c>
      <c r="D26" s="273">
        <v>37.447051156728576083414793090</v>
      </c>
      <c r="E26" s="274">
        <v>50.676818694939791916856829250</v>
      </c>
      <c r="F26" s="275">
        <v>40.767983068636209872581078850</v>
      </c>
      <c r="G26" s="273">
        <v>6.5004887585532746823069403700</v>
      </c>
      <c r="H26" s="274">
        <v>8.236710264195437379124437780</v>
      </c>
      <c r="I26" s="275">
        <v>9.077188630311651588616433480</v>
      </c>
      <c r="J26" s="273">
        <v>31.239817530140110785272075590</v>
      </c>
      <c r="K26" s="274">
        <v>17.598276635244301461924847270</v>
      </c>
      <c r="L26" s="275">
        <v>8.902844156857982981897665870</v>
      </c>
      <c r="M26" s="273">
        <v>75.187357445421961550993809060</v>
      </c>
      <c r="N26" s="274">
        <v>76.511805594379530757906114310</v>
      </c>
      <c r="O26" s="275">
        <v>58.748015855805844443095178200</v>
      </c>
      <c r="P26" s="184"/>
      <c r="Q26" s="273">
        <v>107.35227785295444294091114114</v>
      </c>
      <c r="R26" s="274">
        <v>121.27953346733110036944177391</v>
      </c>
      <c r="S26" s="275">
        <v>142.78630094529676119634278631</v>
      </c>
      <c r="T26" s="273">
        <v>131.30434782608695652173913078</v>
      </c>
      <c r="U26" s="274">
        <v>126.69006372739352877191181685</v>
      </c>
      <c r="V26" s="275">
        <v>137.08654281830539193475305842</v>
      </c>
      <c r="W26" s="273">
        <v>55.326042932361279870392871620</v>
      </c>
      <c r="X26" s="274">
        <v>78.921850096255319793551996340</v>
      </c>
      <c r="Y26" s="275">
        <v>68.455604792384703758411291840</v>
      </c>
      <c r="Z26" s="273">
        <v>83.46253229974160206718346253</v>
      </c>
      <c r="AA26" s="274">
        <v>110.36532253932469129476866324</v>
      </c>
      <c r="AB26" s="275">
        <v>126.77961561642000937520926802</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974" t="s">
        <v>59</v>
      </c>
      <c r="C28" s="974"/>
      <c r="D28" s="974"/>
      <c r="E28" s="974"/>
      <c r="F28" s="974"/>
      <c r="G28" s="974"/>
      <c r="H28" s="974"/>
      <c r="I28" s="974"/>
      <c r="J28" s="974"/>
      <c r="K28" s="974"/>
      <c r="L28" s="974"/>
      <c r="M28" s="974"/>
      <c r="N28" s="974"/>
      <c r="O28" s="974"/>
      <c r="P28" s="411"/>
      <c r="Q28" s="972"/>
      <c r="R28" s="972"/>
      <c r="S28" s="972"/>
      <c r="T28" s="972"/>
      <c r="U28" s="972"/>
      <c r="V28" s="972"/>
      <c r="W28" s="972"/>
      <c r="X28" s="972"/>
      <c r="Y28" s="972"/>
      <c r="Z28" s="972"/>
      <c r="AA28" s="972"/>
      <c r="AB28" s="972"/>
      <c r="AC28" s="9"/>
    </row>
    <row r="29" ht="18" customHeight="1">
      <c r="A29" s="58"/>
      <c r="B29" s="284">
        <v>2019</v>
      </c>
      <c r="C29" s="285"/>
      <c r="D29" s="427">
        <v>38.929708039297080392970803930</v>
      </c>
      <c r="E29" s="428">
        <v>55.438826292567203885418476480</v>
      </c>
      <c r="F29" s="429">
        <v>50.060817672841965357981128140</v>
      </c>
      <c r="G29" s="427">
        <v>17.203542272035422720354227200</v>
      </c>
      <c r="H29" s="428">
        <v>16.422267578233632525648777200</v>
      </c>
      <c r="I29" s="429">
        <v>18.701175662083822360081172320</v>
      </c>
      <c r="J29" s="427">
        <v>26.753839767538397675383976750</v>
      </c>
      <c r="K29" s="428">
        <v>11.795439909889993356959812810</v>
      </c>
      <c r="L29" s="429">
        <v>8.433645072420052541575156990</v>
      </c>
      <c r="M29" s="427">
        <v>82.88709007887090078870900789</v>
      </c>
      <c r="N29" s="428">
        <v>83.65653378069082976802706649</v>
      </c>
      <c r="O29" s="429">
        <v>77.195638407345840259637457450</v>
      </c>
      <c r="P29" s="5"/>
      <c r="Q29" s="427">
        <v>-2.2632529701938442298339470500</v>
      </c>
      <c r="R29" s="428">
        <v>4.6580947119026807129093890900</v>
      </c>
      <c r="S29" s="429">
        <v>1.5799790965030975093169368400</v>
      </c>
      <c r="T29" s="427">
        <v>43.105432780847145488029465920</v>
      </c>
      <c r="U29" s="428">
        <v>-1.6822773284071153383068738900</v>
      </c>
      <c r="V29" s="429">
        <v>-2.2002258160539362446126292400</v>
      </c>
      <c r="W29" s="427">
        <v>-1.2890874282067645181876196600</v>
      </c>
      <c r="X29" s="428">
        <v>-6.0880252848485698827421048300</v>
      </c>
      <c r="Y29" s="429">
        <v>-14.205622623722947868244561920</v>
      </c>
      <c r="Z29" s="427">
        <v>4.9788386214873426040324912600</v>
      </c>
      <c r="AA29" s="428">
        <v>1.7289521076701952427947213100</v>
      </c>
      <c r="AB29" s="429">
        <v>-1.3274247231608408791886421700</v>
      </c>
    </row>
    <row r="30" ht="18" customHeight="1">
      <c r="A30" s="58"/>
      <c r="B30" s="286">
        <v>2020</v>
      </c>
      <c r="C30" s="287"/>
      <c r="D30" s="271">
        <v>21.912430314069658331953413920</v>
      </c>
      <c r="E30" s="92">
        <v>25.745598149528249069578150020</v>
      </c>
      <c r="F30" s="272">
        <v>23.581844106729756807292224670</v>
      </c>
      <c r="G30" s="271">
        <v>1.942236573384114367720925100</v>
      </c>
      <c r="H30" s="92">
        <v>4.4426188985618166484327806800</v>
      </c>
      <c r="I30" s="272">
        <v>4.960044792975204773853178500</v>
      </c>
      <c r="J30" s="271">
        <v>15.559971297676215709002594250</v>
      </c>
      <c r="K30" s="92">
        <v>6.8469533427276876559508646700</v>
      </c>
      <c r="L30" s="272">
        <v>4.8748572326179031975845683500</v>
      </c>
      <c r="M30" s="271">
        <v>39.414638185129988408676933270</v>
      </c>
      <c r="N30" s="92">
        <v>37.035170390817753373961795370</v>
      </c>
      <c r="O30" s="272">
        <v>33.416746132322864778729971520</v>
      </c>
      <c r="P30" s="5"/>
      <c r="Q30" s="271">
        <v>-43.712831619619534463016111040</v>
      </c>
      <c r="R30" s="92">
        <v>-53.560347735969270080517204900</v>
      </c>
      <c r="S30" s="272">
        <v>-52.893609807090852664024560300</v>
      </c>
      <c r="T30" s="271">
        <v>-88.71025197792407742659122842</v>
      </c>
      <c r="U30" s="92">
        <v>-72.947591571031620031910801660</v>
      </c>
      <c r="V30" s="272">
        <v>-73.477363762581115986079925050</v>
      </c>
      <c r="W30" s="271">
        <v>-41.840231410237387675737394020</v>
      </c>
      <c r="X30" s="92">
        <v>-41.952539328467116757108799560</v>
      </c>
      <c r="Y30" s="272">
        <v>-42.197505458703724422397509660</v>
      </c>
      <c r="Z30" s="271">
        <v>-52.447795974469441804681240890</v>
      </c>
      <c r="AA30" s="92">
        <v>-55.729494497217597313302748230</v>
      </c>
      <c r="AB30" s="272">
        <v>-56.711613736530781675819810530</v>
      </c>
    </row>
    <row r="31" ht="18" customHeight="1">
      <c r="A31" s="58"/>
      <c r="B31" s="425">
        <v>2021</v>
      </c>
      <c r="C31" s="426"/>
      <c r="D31" s="430">
        <v>31.417600664176006641760066420</v>
      </c>
      <c r="E31" s="431">
        <v>41.189879639582816805920845850</v>
      </c>
      <c r="F31" s="432">
        <v>33.807346910629252274313246220</v>
      </c>
      <c r="G31" s="430">
        <v>13.424657534246575342465753420</v>
      </c>
      <c r="H31" s="431">
        <v>6.8885311753836434318831806700</v>
      </c>
      <c r="I31" s="432">
        <v>10.030589016586727469926297040</v>
      </c>
      <c r="J31" s="430">
        <v>26.282689912826899128268991280</v>
      </c>
      <c r="K31" s="431">
        <v>15.912947414895128993220877920</v>
      </c>
      <c r="L31" s="432">
        <v>7.7869697235445482067460736800</v>
      </c>
      <c r="M31" s="430">
        <v>71.124948111249481112494811120</v>
      </c>
      <c r="N31" s="431">
        <v>63.991358229861589231024904440</v>
      </c>
      <c r="O31" s="432">
        <v>51.624905650760527950985616940</v>
      </c>
      <c r="P31" s="184"/>
      <c r="Q31" s="430">
        <v>43.377983244529541189273496860</v>
      </c>
      <c r="R31" s="431">
        <v>59.988046890017825846039823180</v>
      </c>
      <c r="S31" s="432">
        <v>43.361760673251819294111500170</v>
      </c>
      <c r="T31" s="430">
        <v>591.19579551813912747268789899</v>
      </c>
      <c r="U31" s="431">
        <v>55.055640212884968258043893620</v>
      </c>
      <c r="V31" s="432">
        <v>102.22779098271079480616661598</v>
      </c>
      <c r="W31" s="430">
        <v>68.912200479136194220237429930</v>
      </c>
      <c r="X31" s="431">
        <v>132.40916971921021970177594213</v>
      </c>
      <c r="Y31" s="432">
        <v>59.737390285843878113222715440</v>
      </c>
      <c r="Z31" s="430">
        <v>80.45312956363223041208115296</v>
      </c>
      <c r="AA31" s="431">
        <v>72.785375508160665959593990580</v>
      </c>
      <c r="AB31" s="432">
        <v>54.488128336425727367907639650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973" t="s">
        <v>44</v>
      </c>
      <c r="C33" s="973"/>
      <c r="D33" s="973"/>
      <c r="E33" s="973"/>
      <c r="F33" s="973"/>
      <c r="G33" s="973"/>
      <c r="H33" s="973"/>
      <c r="I33" s="973"/>
      <c r="J33" s="973"/>
      <c r="K33" s="973"/>
      <c r="L33" s="973"/>
      <c r="M33" s="973"/>
      <c r="N33" s="973"/>
      <c r="O33" s="973"/>
      <c r="P33" s="411"/>
      <c r="Q33" s="972"/>
      <c r="R33" s="972"/>
      <c r="S33" s="972"/>
      <c r="T33" s="972"/>
      <c r="U33" s="972"/>
      <c r="V33" s="972"/>
      <c r="W33" s="972"/>
      <c r="X33" s="972"/>
      <c r="Y33" s="972"/>
      <c r="Z33" s="972"/>
      <c r="AA33" s="972"/>
      <c r="AB33" s="972"/>
      <c r="AC33" s="9"/>
    </row>
    <row r="34" ht="18" customHeight="1">
      <c r="A34" s="58"/>
      <c r="B34" s="284">
        <v>2019</v>
      </c>
      <c r="C34" s="285"/>
      <c r="D34" s="427">
        <v>44.043697848045674132630654370</v>
      </c>
      <c r="E34" s="428">
        <v>52.771204237758923531389940620</v>
      </c>
      <c r="F34" s="429">
        <v>50.209362147997767669100995870</v>
      </c>
      <c r="G34" s="427">
        <v>17.824989020641194554238032500</v>
      </c>
      <c r="H34" s="428">
        <v>15.273889067495234826532363820</v>
      </c>
      <c r="I34" s="429">
        <v>18.395244506139561426936872830</v>
      </c>
      <c r="J34" s="427">
        <v>20.910188844971453667105841020</v>
      </c>
      <c r="K34" s="428">
        <v>11.101405319767404957044158260</v>
      </c>
      <c r="L34" s="429">
        <v>6.9681388494692351659026413700</v>
      </c>
      <c r="M34" s="427">
        <v>82.77887571365832235397452789</v>
      </c>
      <c r="N34" s="428">
        <v>79.146498625021563314966462700</v>
      </c>
      <c r="O34" s="429">
        <v>75.572745503606564261940510060</v>
      </c>
      <c r="P34" s="5"/>
      <c r="Q34" s="427">
        <v>-14.507965261867973786562949540</v>
      </c>
      <c r="R34" s="428">
        <v>-1.6959670597778829508236391300</v>
      </c>
      <c r="S34" s="429">
        <v>-0.7355194377813281156776201400</v>
      </c>
      <c r="T34" s="427">
        <v>78.553753093208688479516084660</v>
      </c>
      <c r="U34" s="428">
        <v>7.6715640445781921383957122600</v>
      </c>
      <c r="V34" s="429">
        <v>-2.8944557642017847701782140200</v>
      </c>
      <c r="W34" s="427">
        <v>10.389798579915954209534850050</v>
      </c>
      <c r="X34" s="428">
        <v>-0.6548116405379070519503239400</v>
      </c>
      <c r="Y34" s="429">
        <v>-16.791184584877793502280460080</v>
      </c>
      <c r="Z34" s="427">
        <v>2.9037431330398880813457535800</v>
      </c>
      <c r="AA34" s="428">
        <v>0.1324165882863668079104216400</v>
      </c>
      <c r="AB34" s="429">
        <v>-2.9865372157345547023427107100</v>
      </c>
    </row>
    <row r="35" ht="18" customHeight="1">
      <c r="A35" s="58"/>
      <c r="B35" s="286">
        <v>2020</v>
      </c>
      <c r="C35" s="287"/>
      <c r="D35" s="271">
        <v>20.262406675450153711023276240</v>
      </c>
      <c r="E35" s="92">
        <v>23.603519894999992057315958270</v>
      </c>
      <c r="F35" s="272">
        <v>18.844184388042601447326887780</v>
      </c>
      <c r="G35" s="271">
        <v>2.1794027228809837505489679400</v>
      </c>
      <c r="H35" s="92">
        <v>2.0545673078655852519182805200</v>
      </c>
      <c r="I35" s="272">
        <v>2.720752422928089598653214400</v>
      </c>
      <c r="J35" s="271">
        <v>19.117808519982433025911286780</v>
      </c>
      <c r="K35" s="92">
        <v>7.947322485512927211502538200</v>
      </c>
      <c r="L35" s="272">
        <v>5.0641827513239884494429311300</v>
      </c>
      <c r="M35" s="271">
        <v>41.559617918313570487483530960</v>
      </c>
      <c r="N35" s="92">
        <v>33.605409688378504520736776980</v>
      </c>
      <c r="O35" s="272">
        <v>26.629119562294679495423033310</v>
      </c>
      <c r="P35" s="5"/>
      <c r="Q35" s="271">
        <v>-53.994765050479870372678549170</v>
      </c>
      <c r="R35" s="92">
        <v>-55.271970318025887435401828750</v>
      </c>
      <c r="S35" s="272">
        <v>-62.468783545791243242565784440</v>
      </c>
      <c r="T35" s="271">
        <v>-87.77332922697874961502925778</v>
      </c>
      <c r="U35" s="92">
        <v>-86.54849921466325171564100559</v>
      </c>
      <c r="V35" s="272">
        <v>-85.20947942812058571562371509</v>
      </c>
      <c r="W35" s="271">
        <v>-8.57180362299816224730900500</v>
      </c>
      <c r="X35" s="92">
        <v>-28.411563612025307388104955930</v>
      </c>
      <c r="Y35" s="272">
        <v>-27.323739369663558245460331060</v>
      </c>
      <c r="Z35" s="271">
        <v>-49.794416075336560779892565820</v>
      </c>
      <c r="AA35" s="92">
        <v>-57.540244644815645766091463580</v>
      </c>
      <c r="AB35" s="272">
        <v>-64.763593826263919625404017750</v>
      </c>
    </row>
    <row r="36" ht="18" customHeight="1">
      <c r="A36" s="58"/>
      <c r="B36" s="425">
        <v>2021</v>
      </c>
      <c r="C36" s="426"/>
      <c r="D36" s="430">
        <v>38.748902064119455423803249890</v>
      </c>
      <c r="E36" s="431">
        <v>46.714666641638629476511502850</v>
      </c>
      <c r="F36" s="432">
        <v>40.459391842126798929118393210</v>
      </c>
      <c r="G36" s="430">
        <v>7.1667764602547211242863416800</v>
      </c>
      <c r="H36" s="431">
        <v>10.448791445327618547959018270</v>
      </c>
      <c r="I36" s="432">
        <v>11.839613266773443071419385760</v>
      </c>
      <c r="J36" s="430">
        <v>30.028546332894158981115502850</v>
      </c>
      <c r="K36" s="431">
        <v>18.405451565659778650233721210</v>
      </c>
      <c r="L36" s="432">
        <v>9.007505523925318867858353690</v>
      </c>
      <c r="M36" s="430">
        <v>75.944224857268335529205094420</v>
      </c>
      <c r="N36" s="431">
        <v>75.568909652626026674704242330</v>
      </c>
      <c r="O36" s="432">
        <v>61.306510632825560868396132670</v>
      </c>
      <c r="P36" s="184"/>
      <c r="Q36" s="430">
        <v>91.23543755079924139799512328</v>
      </c>
      <c r="R36" s="431">
        <v>97.91398422543895415982381502</v>
      </c>
      <c r="S36" s="432">
        <v>114.70492438929817758821248545</v>
      </c>
      <c r="T36" s="430">
        <v>228.84130982367758186397984902</v>
      </c>
      <c r="U36" s="431">
        <v>408.56408574818049634086433761</v>
      </c>
      <c r="V36" s="432">
        <v>335.15952304221720915243312888</v>
      </c>
      <c r="W36" s="430">
        <v>57.071069633883704235463029420</v>
      </c>
      <c r="X36" s="431">
        <v>131.59311326815844635144991574</v>
      </c>
      <c r="Y36" s="432">
        <v>77.866912910486523922202343040</v>
      </c>
      <c r="Z36" s="430">
        <v>82.73561851925236113863020937</v>
      </c>
      <c r="AA36" s="431">
        <v>124.87126433920378746058514099</v>
      </c>
      <c r="AB36" s="432">
        <v>130.22357344338224802713174039</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7.25" customHeight="1">
      <c r="A38" s="112"/>
      <c r="B38" s="973" t="s">
        <v>45</v>
      </c>
      <c r="C38" s="973"/>
      <c r="D38" s="973"/>
      <c r="E38" s="973"/>
      <c r="F38" s="973"/>
      <c r="G38" s="973"/>
      <c r="H38" s="973"/>
      <c r="I38" s="973"/>
      <c r="J38" s="973"/>
      <c r="K38" s="973"/>
      <c r="L38" s="973"/>
      <c r="M38" s="973"/>
      <c r="N38" s="973"/>
      <c r="O38" s="973"/>
      <c r="P38" s="411"/>
      <c r="Q38" s="972"/>
      <c r="R38" s="972"/>
      <c r="S38" s="972"/>
      <c r="T38" s="972"/>
      <c r="U38" s="972"/>
      <c r="V38" s="972"/>
      <c r="W38" s="972"/>
      <c r="X38" s="972"/>
      <c r="Y38" s="972"/>
      <c r="Z38" s="972"/>
      <c r="AA38" s="972"/>
      <c r="AB38" s="972"/>
      <c r="AC38" s="9"/>
    </row>
    <row r="39" ht="18" customHeight="1">
      <c r="A39" s="58"/>
      <c r="B39" s="284">
        <v>2019</v>
      </c>
      <c r="C39" s="285"/>
      <c r="D39" s="427">
        <v>38.929708039297080392970803930</v>
      </c>
      <c r="E39" s="428">
        <v>55.438826292567203885418476480</v>
      </c>
      <c r="F39" s="429">
        <v>50.060817672841965357981128140</v>
      </c>
      <c r="G39" s="427">
        <v>17.203542272035422720354227200</v>
      </c>
      <c r="H39" s="428">
        <v>16.422267578233632525648777200</v>
      </c>
      <c r="I39" s="429">
        <v>18.701175662083822360081172320</v>
      </c>
      <c r="J39" s="427">
        <v>26.753839767538397675383976750</v>
      </c>
      <c r="K39" s="428">
        <v>11.795439909889993356959812810</v>
      </c>
      <c r="L39" s="429">
        <v>8.433645072420052541575156990</v>
      </c>
      <c r="M39" s="427">
        <v>82.88709007887090078870900789</v>
      </c>
      <c r="N39" s="428">
        <v>83.65653378069082976802706649</v>
      </c>
      <c r="O39" s="429">
        <v>77.195638407345840259637457450</v>
      </c>
      <c r="P39" s="5"/>
      <c r="Q39" s="427">
        <v>-2.2632529701938442298339470500</v>
      </c>
      <c r="R39" s="428">
        <v>4.6580947119026807129093890900</v>
      </c>
      <c r="S39" s="429">
        <v>1.5799790965030975093169368400</v>
      </c>
      <c r="T39" s="427">
        <v>43.105432780847145488029465920</v>
      </c>
      <c r="U39" s="428">
        <v>-1.6822773284071153383068738900</v>
      </c>
      <c r="V39" s="429">
        <v>-2.2002258160539362446126292400</v>
      </c>
      <c r="W39" s="427">
        <v>-1.2890874282067645181876196600</v>
      </c>
      <c r="X39" s="428">
        <v>-6.0880252848485698827421048300</v>
      </c>
      <c r="Y39" s="429">
        <v>-14.205622623722947868244561920</v>
      </c>
      <c r="Z39" s="427">
        <v>4.9788386214873426040324912600</v>
      </c>
      <c r="AA39" s="428">
        <v>1.7289521076701952427947213100</v>
      </c>
      <c r="AB39" s="429">
        <v>-1.3274247231608408791886421700</v>
      </c>
    </row>
    <row r="40" ht="18" customHeight="1">
      <c r="A40" s="58"/>
      <c r="B40" s="286">
        <v>2020</v>
      </c>
      <c r="C40" s="287"/>
      <c r="D40" s="271">
        <v>21.912430314069658331953413920</v>
      </c>
      <c r="E40" s="92">
        <v>25.745598149528249069578150020</v>
      </c>
      <c r="F40" s="272">
        <v>23.581844106729756807292224670</v>
      </c>
      <c r="G40" s="271">
        <v>1.942236573384114367720925100</v>
      </c>
      <c r="H40" s="92">
        <v>4.4426188985618166484327806800</v>
      </c>
      <c r="I40" s="272">
        <v>4.960044792975204773853178500</v>
      </c>
      <c r="J40" s="271">
        <v>15.559971297676215709002594250</v>
      </c>
      <c r="K40" s="92">
        <v>6.8469533427276876559508646700</v>
      </c>
      <c r="L40" s="272">
        <v>4.8748572326179031975845683500</v>
      </c>
      <c r="M40" s="271">
        <v>39.414638185129988408676933270</v>
      </c>
      <c r="N40" s="92">
        <v>37.035170390817753373961795370</v>
      </c>
      <c r="O40" s="272">
        <v>33.416746132322864778729971520</v>
      </c>
      <c r="P40" s="5"/>
      <c r="Q40" s="271">
        <v>-43.712831619619534463016111040</v>
      </c>
      <c r="R40" s="92">
        <v>-53.560347735969270080517204900</v>
      </c>
      <c r="S40" s="272">
        <v>-52.893609807090852664024560300</v>
      </c>
      <c r="T40" s="271">
        <v>-88.71025197792407742659122842</v>
      </c>
      <c r="U40" s="92">
        <v>-72.947591571031620031910801660</v>
      </c>
      <c r="V40" s="272">
        <v>-73.477363762581115986079925050</v>
      </c>
      <c r="W40" s="271">
        <v>-41.840231410237387675737394020</v>
      </c>
      <c r="X40" s="92">
        <v>-41.952539328467116757108799560</v>
      </c>
      <c r="Y40" s="272">
        <v>-42.197505458703724422397509660</v>
      </c>
      <c r="Z40" s="271">
        <v>-52.447795974469441804681240890</v>
      </c>
      <c r="AA40" s="92">
        <v>-55.729494497217597313302748230</v>
      </c>
      <c r="AB40" s="272">
        <v>-56.711613736530781675819810530</v>
      </c>
    </row>
    <row r="41" ht="18" customHeight="1">
      <c r="A41" s="58"/>
      <c r="B41" s="425">
        <v>2021</v>
      </c>
      <c r="C41" s="426"/>
      <c r="D41" s="430">
        <v>31.417600664176006641760066420</v>
      </c>
      <c r="E41" s="431">
        <v>41.189879639582816805920845850</v>
      </c>
      <c r="F41" s="432">
        <v>33.807346910629252274313246220</v>
      </c>
      <c r="G41" s="430">
        <v>13.424657534246575342465753420</v>
      </c>
      <c r="H41" s="431">
        <v>6.8885311753836434318831806700</v>
      </c>
      <c r="I41" s="432">
        <v>10.030589016586727469926297040</v>
      </c>
      <c r="J41" s="430">
        <v>26.282689912826899128268991280</v>
      </c>
      <c r="K41" s="431">
        <v>15.912947414895128993220877920</v>
      </c>
      <c r="L41" s="432">
        <v>7.7869697235445482067460736800</v>
      </c>
      <c r="M41" s="430">
        <v>71.124948111249481112494811120</v>
      </c>
      <c r="N41" s="431">
        <v>63.991358229861589231024904440</v>
      </c>
      <c r="O41" s="432">
        <v>51.624905650760527950985616940</v>
      </c>
      <c r="P41" s="184"/>
      <c r="Q41" s="430">
        <v>43.377983244529541189273496860</v>
      </c>
      <c r="R41" s="431">
        <v>59.988046890017825846039823180</v>
      </c>
      <c r="S41" s="432">
        <v>43.361760673251819294111500170</v>
      </c>
      <c r="T41" s="430">
        <v>591.19579551813912747268789899</v>
      </c>
      <c r="U41" s="431">
        <v>55.055640212884968258043893620</v>
      </c>
      <c r="V41" s="432">
        <v>102.22779098271079480616661598</v>
      </c>
      <c r="W41" s="430">
        <v>68.912200479136194220237429930</v>
      </c>
      <c r="X41" s="431">
        <v>132.40916971921021970177594213</v>
      </c>
      <c r="Y41" s="432">
        <v>59.737390285843878113222715440</v>
      </c>
      <c r="Z41" s="430">
        <v>80.45312956363223041208115296</v>
      </c>
      <c r="AA41" s="431">
        <v>72.785375508160665959593990580</v>
      </c>
      <c r="AB41" s="432">
        <v>54.488128336425727367907639650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sheetData>
  <mergeCells count="22">
    <mergeCell ref="B2:AB2"/>
    <mergeCell ref="Q6:AB6"/>
    <mergeCell ref="D6:O6"/>
    <mergeCell ref="B3:Q3"/>
    <mergeCell ref="R3:AB3"/>
    <mergeCell ref="B4:AB4"/>
    <mergeCell ref="B43:AB43"/>
    <mergeCell ref="Q38:AB38"/>
    <mergeCell ref="Q7:S7"/>
    <mergeCell ref="T7:V7"/>
    <mergeCell ref="Q33:AB33"/>
    <mergeCell ref="B33:O33"/>
    <mergeCell ref="B38:O38"/>
    <mergeCell ref="J7:L7"/>
    <mergeCell ref="G7:I7"/>
    <mergeCell ref="D7:F7"/>
    <mergeCell ref="B8:C8"/>
    <mergeCell ref="M7:O7"/>
    <mergeCell ref="Q28:AB28"/>
    <mergeCell ref="W7:Y7"/>
    <mergeCell ref="Z7:AB7"/>
    <mergeCell ref="B28:O28"/>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39"/>
</worksheet>
</file>

<file path=xl/worksheets/sheet40.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7">
    <pageSetUpPr fitToPage="1"/>
  </sheetPr>
  <dimension ref="A1:AD82"/>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143</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303</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ustomHeight="1">
      <c r="D6" s="960" t="s">
        <v>90</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3" t="s">
        <v>42</v>
      </c>
      <c r="C8" s="943"/>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2020</v>
      </c>
      <c r="C9" s="285" t="s">
        <v>218</v>
      </c>
      <c r="D9" s="434">
        <v>96.76488812392426850258175559</v>
      </c>
      <c r="E9" s="435">
        <v>98.49602002080710990598745987</v>
      </c>
      <c r="F9" s="436">
        <v>119.66060751016503228892609424</v>
      </c>
      <c r="G9" s="434">
        <v>0</v>
      </c>
      <c r="H9" s="435">
        <v>92.26365262192892107694902823</v>
      </c>
      <c r="I9" s="436">
        <v>118.81307627829002514668901928</v>
      </c>
      <c r="J9" s="434">
        <v>86.8162327718223583460949464</v>
      </c>
      <c r="K9" s="435">
        <v>70.679573299653928508213343114</v>
      </c>
      <c r="L9" s="436">
        <v>86.56973293768545994065281899</v>
      </c>
      <c r="M9" s="434">
        <v>93.67941106625504630729042983</v>
      </c>
      <c r="N9" s="435">
        <v>92.31639286213483669570889436</v>
      </c>
      <c r="O9" s="436">
        <v>114.37440691501855592615211162</v>
      </c>
      <c r="P9" s="5"/>
      <c r="Q9" s="415">
        <v>-30.587987870470023056828614110</v>
      </c>
      <c r="R9" s="416">
        <v>-34.739638761037939431879872260</v>
      </c>
      <c r="S9" s="417">
        <v>-38.131560481125214941919694620</v>
      </c>
      <c r="T9" s="415">
        <v>-100</v>
      </c>
      <c r="U9" s="416">
        <v>-15.058773097863651806186954040</v>
      </c>
      <c r="V9" s="417">
        <v>-22.024285301272071116447608180</v>
      </c>
      <c r="W9" s="415">
        <v>-16.686780775330157177636937250</v>
      </c>
      <c r="X9" s="416">
        <v>-21.997141619179615365978238140</v>
      </c>
      <c r="Y9" s="417">
        <v>-23.708467173626108163341693370</v>
      </c>
      <c r="Z9" s="415">
        <v>-28.865010353117580808068092220</v>
      </c>
      <c r="AA9" s="416">
        <v>-31.357393474341615388218074250</v>
      </c>
      <c r="AB9" s="417">
        <v>-34.404033765157944062951168920</v>
      </c>
    </row>
    <row r="10" ht="18" customHeight="1">
      <c r="A10" s="58"/>
      <c r="B10" s="286"/>
      <c r="C10" s="287" t="s">
        <v>222</v>
      </c>
      <c r="D10" s="276">
        <v>92.59401197604790419161676647</v>
      </c>
      <c r="E10" s="94">
        <v>96.31265804488234773178633446</v>
      </c>
      <c r="F10" s="277">
        <v>125.9711211060682195026188537</v>
      </c>
      <c r="G10" s="276">
        <v>0</v>
      </c>
      <c r="H10" s="94">
        <v>140.36859680363842068323625888</v>
      </c>
      <c r="I10" s="277">
        <v>157.4374922021967859049569136</v>
      </c>
      <c r="J10" s="276">
        <v>81.56002009040683073832245103</v>
      </c>
      <c r="K10" s="94">
        <v>74.348729260596650474061810035</v>
      </c>
      <c r="L10" s="277">
        <v>88.33856102244978433308201835</v>
      </c>
      <c r="M10" s="276">
        <v>88.47308197336334646407803414</v>
      </c>
      <c r="N10" s="94">
        <v>97.40996349165784381731225586</v>
      </c>
      <c r="O10" s="277">
        <v>128.91602883257784052909266553</v>
      </c>
      <c r="P10" s="5"/>
      <c r="Q10" s="271">
        <v>-31.629868929951187887309735190</v>
      </c>
      <c r="R10" s="92">
        <v>-37.743676904069261671463982500</v>
      </c>
      <c r="S10" s="272">
        <v>-32.575634099380059661122952610</v>
      </c>
      <c r="T10" s="271">
        <v>-100</v>
      </c>
      <c r="U10" s="92">
        <v>29.753166252018321900774896030</v>
      </c>
      <c r="V10" s="272">
        <v>7.323029493684545011784422400</v>
      </c>
      <c r="W10" s="271">
        <v>-22.059446621651205081020530530</v>
      </c>
      <c r="X10" s="92">
        <v>-18.091690756829363240777738100</v>
      </c>
      <c r="Y10" s="272">
        <v>-23.225205386091105580756106320</v>
      </c>
      <c r="Z10" s="271">
        <v>-32.118493363031851012698039400</v>
      </c>
      <c r="AA10" s="92">
        <v>-27.577945746438570840609594150</v>
      </c>
      <c r="AB10" s="272">
        <v>-23.450105455182112669748487350</v>
      </c>
    </row>
    <row r="11" ht="18" customHeight="1">
      <c r="A11" s="58"/>
      <c r="B11" s="288"/>
      <c r="C11" s="289" t="s">
        <v>224</v>
      </c>
      <c r="D11" s="439">
        <v>106.85132679025808796801163213</v>
      </c>
      <c r="E11" s="95">
        <v>92.86222199315959627375482254</v>
      </c>
      <c r="F11" s="440">
        <v>113.63142239048134126554894538</v>
      </c>
      <c r="G11" s="439">
        <v>128.45945945945945945945945946</v>
      </c>
      <c r="H11" s="95">
        <v>98.58024653319649353810130964</v>
      </c>
      <c r="I11" s="440">
        <v>149.32457101131799926980649872</v>
      </c>
      <c r="J11" s="439">
        <v>94.53429830081812460667086218</v>
      </c>
      <c r="K11" s="95">
        <v>71.764998074938187671623412068</v>
      </c>
      <c r="L11" s="440">
        <v>88.74457881567973311092577148</v>
      </c>
      <c r="M11" s="439">
        <v>102.56248572081334247201279415</v>
      </c>
      <c r="N11" s="95">
        <v>88.36554347320972164134021097</v>
      </c>
      <c r="O11" s="440">
        <v>112.90492211418766611714833631</v>
      </c>
      <c r="P11" s="5"/>
      <c r="Q11" s="420">
        <v>-30.006422186482615352164013630</v>
      </c>
      <c r="R11" s="91">
        <v>-40.59988894292839148232438100</v>
      </c>
      <c r="S11" s="421">
        <v>-41.590251704545403234189358410</v>
      </c>
      <c r="T11" s="420">
        <v>-10.883771944017320322026419810</v>
      </c>
      <c r="U11" s="91">
        <v>-18.056240234040027660099896140</v>
      </c>
      <c r="V11" s="421">
        <v>-7.3414963805363179744098185200</v>
      </c>
      <c r="W11" s="420">
        <v>-12.388505064780552413289179610</v>
      </c>
      <c r="X11" s="91">
        <v>-20.880626642338098160037048270</v>
      </c>
      <c r="Y11" s="421">
        <v>-22.473587933241554158405131130</v>
      </c>
      <c r="Z11" s="420">
        <v>-24.717275738468831264111705110</v>
      </c>
      <c r="AA11" s="91">
        <v>-36.755383788409598681989613960</v>
      </c>
      <c r="AB11" s="421">
        <v>-36.270367483920886241417635750</v>
      </c>
    </row>
    <row r="12" ht="18" customHeight="1">
      <c r="A12" s="58"/>
      <c r="B12" s="286"/>
      <c r="C12" s="287" t="s">
        <v>225</v>
      </c>
      <c r="D12" s="276">
        <v>89.08585503166783954961294863</v>
      </c>
      <c r="E12" s="94">
        <v>94.08402670946582860754856364</v>
      </c>
      <c r="F12" s="277">
        <v>114.46153219897419197264511927</v>
      </c>
      <c r="G12" s="276">
        <v>120.05042016806722689075630252</v>
      </c>
      <c r="H12" s="94">
        <v>86.32647241059370257122707036</v>
      </c>
      <c r="I12" s="277">
        <v>136.30157539384846211552888222</v>
      </c>
      <c r="J12" s="276">
        <v>79.037451361867704280155642023</v>
      </c>
      <c r="K12" s="94">
        <v>71.18021202728459418017512561</v>
      </c>
      <c r="L12" s="277">
        <v>83.36962118425891872011769033</v>
      </c>
      <c r="M12" s="276">
        <v>86.4982476635514018691588785</v>
      </c>
      <c r="N12" s="94">
        <v>89.31801178010471204188481676</v>
      </c>
      <c r="O12" s="277">
        <v>111.06844199571472298745026018</v>
      </c>
      <c r="P12" s="5"/>
      <c r="Q12" s="271">
        <v>-37.967462609840152147814498450</v>
      </c>
      <c r="R12" s="92">
        <v>-39.851979140260924044503305870</v>
      </c>
      <c r="S12" s="272">
        <v>-42.149813623672380283841917350</v>
      </c>
      <c r="T12" s="271">
        <v>-20.052040880213025953779313640</v>
      </c>
      <c r="U12" s="92">
        <v>-30.142030049185081486588251800</v>
      </c>
      <c r="V12" s="272">
        <v>-12.538952237512221656811206420</v>
      </c>
      <c r="W12" s="271">
        <v>-23.116937260074854658949494590</v>
      </c>
      <c r="X12" s="92">
        <v>-21.114802261370047554333383550</v>
      </c>
      <c r="Y12" s="272">
        <v>-24.698733969624375129176803160</v>
      </c>
      <c r="Z12" s="271">
        <v>-34.772924517646060823932632220</v>
      </c>
      <c r="AA12" s="92">
        <v>-36.10504819450037316025086200</v>
      </c>
      <c r="AB12" s="272">
        <v>-37.516882990580571740547836140</v>
      </c>
    </row>
    <row r="13" ht="18" customHeight="1">
      <c r="A13" s="58"/>
      <c r="B13" s="288"/>
      <c r="C13" s="289" t="s">
        <v>226</v>
      </c>
      <c r="D13" s="439">
        <v>97.24623331898407232027550581</v>
      </c>
      <c r="E13" s="95">
        <v>97.83906516513533146564265653</v>
      </c>
      <c r="F13" s="440">
        <v>110.29195869750175748938995892</v>
      </c>
      <c r="G13" s="439">
        <v>152.84834123222748815165876777</v>
      </c>
      <c r="H13" s="95">
        <v>70.16548433886850175798444641</v>
      </c>
      <c r="I13" s="440">
        <v>111.21268827474906753695925932</v>
      </c>
      <c r="J13" s="439">
        <v>88.70491803278688524590163934</v>
      </c>
      <c r="K13" s="95">
        <v>77.604740707999688579749466726</v>
      </c>
      <c r="L13" s="440">
        <v>86.72259603207784887045447814</v>
      </c>
      <c r="M13" s="439">
        <v>95.41515882589465219139525533</v>
      </c>
      <c r="N13" s="95">
        <v>91.09219656145753143443674622</v>
      </c>
      <c r="O13" s="440">
        <v>105.58309711286089238845144357</v>
      </c>
      <c r="P13" s="5"/>
      <c r="Q13" s="420">
        <v>-25.666358782362069693039879180</v>
      </c>
      <c r="R13" s="91">
        <v>-29.575178843933236957812139870</v>
      </c>
      <c r="S13" s="421">
        <v>-38.467480770625210004848272110</v>
      </c>
      <c r="T13" s="420">
        <v>20.921191528116529174266560260</v>
      </c>
      <c r="U13" s="91">
        <v>-38.825116616604814635610824320</v>
      </c>
      <c r="V13" s="421">
        <v>-26.073207198688496485105829410</v>
      </c>
      <c r="W13" s="420">
        <v>-24.018855428245284699563523360</v>
      </c>
      <c r="X13" s="91">
        <v>-15.604712292487888786955885490</v>
      </c>
      <c r="Y13" s="421">
        <v>-24.302914259493455634804489990</v>
      </c>
      <c r="Z13" s="420">
        <v>-24.821915119652749072066261080</v>
      </c>
      <c r="AA13" s="91">
        <v>-28.570441983892413145475717580</v>
      </c>
      <c r="AB13" s="421">
        <v>-36.694162259583722310637886310</v>
      </c>
    </row>
    <row r="14" ht="18" customHeight="1">
      <c r="A14" s="58"/>
      <c r="B14" s="286"/>
      <c r="C14" s="287" t="s">
        <v>227</v>
      </c>
      <c r="D14" s="276">
        <v>84.58818222823635543527289129</v>
      </c>
      <c r="E14" s="94">
        <v>99.0662901988395726642333084</v>
      </c>
      <c r="F14" s="277">
        <v>108.72477917247791724779172478</v>
      </c>
      <c r="G14" s="276">
        <v>141.46086956521739130434782609</v>
      </c>
      <c r="H14" s="94">
        <v>82.70353182554070312871780656</v>
      </c>
      <c r="I14" s="277">
        <v>121.07340280924331671952877209</v>
      </c>
      <c r="J14" s="276">
        <v>79.98622924260834345889023896</v>
      </c>
      <c r="K14" s="94">
        <v>78.668743403165924291857634173</v>
      </c>
      <c r="L14" s="277">
        <v>83.10421795503036271130805843</v>
      </c>
      <c r="M14" s="276">
        <v>86.22977539256609024050884516</v>
      </c>
      <c r="N14" s="94">
        <v>91.91556694164062099707946919</v>
      </c>
      <c r="O14" s="277">
        <v>105.32294247639456237862452287</v>
      </c>
      <c r="P14" s="5"/>
      <c r="Q14" s="271">
        <v>-32.926672097492003798748760150</v>
      </c>
      <c r="R14" s="92">
        <v>-30.129148121769604440465877660</v>
      </c>
      <c r="S14" s="272">
        <v>-36.571567896616174714514864150</v>
      </c>
      <c r="T14" s="271">
        <v>-13.749480437030199616862720220</v>
      </c>
      <c r="U14" s="92">
        <v>-24.827290232448038705268070320</v>
      </c>
      <c r="V14" s="272">
        <v>-20.157799879835735960705810390</v>
      </c>
      <c r="W14" s="271">
        <v>-28.662326545360167974494015920</v>
      </c>
      <c r="X14" s="92">
        <v>-21.153795063331492336705142540</v>
      </c>
      <c r="Y14" s="272">
        <v>-29.622184275762732979518638230</v>
      </c>
      <c r="Z14" s="271">
        <v>-33.338650053943271842055036290</v>
      </c>
      <c r="AA14" s="92">
        <v>-29.879183285499499356197694750</v>
      </c>
      <c r="AB14" s="272">
        <v>-35.124177999891258398390439700</v>
      </c>
    </row>
    <row r="15" ht="18" customHeight="1">
      <c r="A15" s="58"/>
      <c r="B15" s="288">
        <v>2021</v>
      </c>
      <c r="C15" s="289" t="s">
        <v>230</v>
      </c>
      <c r="D15" s="439">
        <v>88.46705107084019769357495881</v>
      </c>
      <c r="E15" s="95">
        <v>97.79515489602648962310144544</v>
      </c>
      <c r="F15" s="440">
        <v>109.17537232092956059466207373</v>
      </c>
      <c r="G15" s="439">
        <v>128.17256637168141592920353982</v>
      </c>
      <c r="H15" s="95">
        <v>76.750406691547944773848051251</v>
      </c>
      <c r="I15" s="440">
        <v>103.64891896784312556182508741</v>
      </c>
      <c r="J15" s="439">
        <v>90.93707482993197278911564626</v>
      </c>
      <c r="K15" s="95">
        <v>75.451546843064518238719544828</v>
      </c>
      <c r="L15" s="440">
        <v>85.55372632943737343329554148</v>
      </c>
      <c r="M15" s="439">
        <v>91.42009588493807431082700759</v>
      </c>
      <c r="N15" s="95">
        <v>90.9194043475780224796028984</v>
      </c>
      <c r="O15" s="440">
        <v>104.18308516100638157412161667</v>
      </c>
      <c r="P15" s="5"/>
      <c r="Q15" s="420">
        <v>-30.053562688567567628421999740</v>
      </c>
      <c r="R15" s="91">
        <v>-22.630860044482908237779637690</v>
      </c>
      <c r="S15" s="421">
        <v>-35.708466081324087605931401100</v>
      </c>
      <c r="T15" s="420">
        <v>0.7080742928157849505186480800</v>
      </c>
      <c r="U15" s="91">
        <v>-27.795168208466350807877297520</v>
      </c>
      <c r="V15" s="421">
        <v>-30.450312601756159966988350570</v>
      </c>
      <c r="W15" s="420">
        <v>-17.874169569611251065430048990</v>
      </c>
      <c r="X15" s="91">
        <v>-21.457998203058572959969087440</v>
      </c>
      <c r="Y15" s="421">
        <v>-29.487147002045634367700940330</v>
      </c>
      <c r="Z15" s="420">
        <v>-24.343213708511825052905582460</v>
      </c>
      <c r="AA15" s="91">
        <v>-24.299799662572441295942814480</v>
      </c>
      <c r="AB15" s="421">
        <v>-35.344896527082654684130044430</v>
      </c>
    </row>
    <row r="16" ht="18" customHeight="1">
      <c r="A16" s="58"/>
      <c r="B16" s="286"/>
      <c r="C16" s="287" t="s">
        <v>232</v>
      </c>
      <c r="D16" s="276">
        <v>87.81765389082462253193960511</v>
      </c>
      <c r="E16" s="94">
        <v>100.54594188169223037922124347</v>
      </c>
      <c r="F16" s="277">
        <v>110.13134746172362854119712972</v>
      </c>
      <c r="G16" s="276">
        <v>138.15923566878980891719745223</v>
      </c>
      <c r="H16" s="94">
        <v>83.536738230842835703832244</v>
      </c>
      <c r="I16" s="277">
        <v>101.45293633787018004241413491</v>
      </c>
      <c r="J16" s="276">
        <v>87.43240823634735899731423456</v>
      </c>
      <c r="K16" s="94">
        <v>75.432497340721574950812775462</v>
      </c>
      <c r="L16" s="277">
        <v>83.97536220824641014375546326</v>
      </c>
      <c r="M16" s="276">
        <v>92.13880484114977307110438729</v>
      </c>
      <c r="N16" s="94">
        <v>93.33397635771800582491005653</v>
      </c>
      <c r="O16" s="277">
        <v>104.78970627227999882155378134</v>
      </c>
      <c r="P16" s="5"/>
      <c r="Q16" s="271">
        <v>-31.512107040663994488475536510</v>
      </c>
      <c r="R16" s="92">
        <v>-19.447234675237970481317879830</v>
      </c>
      <c r="S16" s="272">
        <v>-35.222561257369504448307211190</v>
      </c>
      <c r="T16" s="271">
        <v>1.5840341071793239486110588200</v>
      </c>
      <c r="U16" s="92">
        <v>-28.122839233760310452037650200</v>
      </c>
      <c r="V16" s="272">
        <v>-34.397101445759702327634160600</v>
      </c>
      <c r="W16" s="271">
        <v>-21.713369322138980514184813770</v>
      </c>
      <c r="X16" s="92">
        <v>-19.412487418826747618687426680</v>
      </c>
      <c r="Y16" s="272">
        <v>-28.046598276410880557338880400</v>
      </c>
      <c r="Z16" s="271">
        <v>-24.907683992757395927186019230</v>
      </c>
      <c r="AA16" s="92">
        <v>-22.224116345903754537640304150</v>
      </c>
      <c r="AB16" s="272">
        <v>-35.299123268398301971059052010</v>
      </c>
    </row>
    <row r="17" ht="18" customHeight="1">
      <c r="A17" s="58"/>
      <c r="B17" s="288"/>
      <c r="C17" s="289" t="s">
        <v>233</v>
      </c>
      <c r="D17" s="439">
        <v>86.99505891296085138730520715</v>
      </c>
      <c r="E17" s="95">
        <v>100.55332152729553222609385495</v>
      </c>
      <c r="F17" s="440">
        <v>111.03258163449395634133140898</v>
      </c>
      <c r="G17" s="439">
        <v>109.10504774897680763983628922</v>
      </c>
      <c r="H17" s="95">
        <v>67.809605684779319179671618496</v>
      </c>
      <c r="I17" s="440">
        <v>105.95569388502380080556572684</v>
      </c>
      <c r="J17" s="439">
        <v>84.72832618025751072961373391</v>
      </c>
      <c r="K17" s="95">
        <v>74.078232872661652260403308082</v>
      </c>
      <c r="L17" s="440">
        <v>83.00066379024228343843345503</v>
      </c>
      <c r="M17" s="439">
        <v>91.21658627664540220942897153</v>
      </c>
      <c r="N17" s="95">
        <v>93.61770217869278432940235858</v>
      </c>
      <c r="O17" s="440">
        <v>106.01637629773231640435680943</v>
      </c>
      <c r="P17" s="5"/>
      <c r="Q17" s="420">
        <v>-35.959415367764450754854693990</v>
      </c>
      <c r="R17" s="91">
        <v>-18.095914299239219166600162060</v>
      </c>
      <c r="S17" s="421">
        <v>-31.562823822277535605535607990</v>
      </c>
      <c r="T17" s="420">
        <v>-26.644641853664843790146520820</v>
      </c>
      <c r="U17" s="91">
        <v>-41.266161317647054350521463360</v>
      </c>
      <c r="V17" s="421">
        <v>-30.077027065746301255329699390</v>
      </c>
      <c r="W17" s="420">
        <v>-30.963957527800739812331976570</v>
      </c>
      <c r="X17" s="91">
        <v>-15.751213335797102008358749820</v>
      </c>
      <c r="Y17" s="421">
        <v>-26.825660541719548089469254150</v>
      </c>
      <c r="Z17" s="420">
        <v>-29.569926698792179121086501440</v>
      </c>
      <c r="AA17" s="91">
        <v>-17.996717904464989114446215070</v>
      </c>
      <c r="AB17" s="421">
        <v>-29.839962949748168952155561670</v>
      </c>
    </row>
    <row r="18" ht="18" customHeight="1">
      <c r="A18" s="58"/>
      <c r="B18" s="286"/>
      <c r="C18" s="287" t="s">
        <v>234</v>
      </c>
      <c r="D18" s="276">
        <v>86.37644787644787644787644788</v>
      </c>
      <c r="E18" s="94">
        <v>102.80221877762920493557427405</v>
      </c>
      <c r="F18" s="277">
        <v>115.28992531165827572881140096</v>
      </c>
      <c r="G18" s="276">
        <v>95.62231825899058496681586665</v>
      </c>
      <c r="H18" s="94">
        <v>78.200044478971687379515606702</v>
      </c>
      <c r="I18" s="277">
        <v>106.64308263501892867733028822</v>
      </c>
      <c r="J18" s="276">
        <v>76.713091922005571030640668524</v>
      </c>
      <c r="K18" s="94">
        <v>71.961753197176218149458705502</v>
      </c>
      <c r="L18" s="277">
        <v>81.67748520098440575261539224</v>
      </c>
      <c r="M18" s="276">
        <v>89.59598698481561822125813449</v>
      </c>
      <c r="N18" s="94">
        <v>93.93585757575757575757575757</v>
      </c>
      <c r="O18" s="277">
        <v>108.81369683840510106067728025</v>
      </c>
      <c r="P18" s="5"/>
      <c r="Q18" s="271">
        <v>5.7316831170945547128116537700</v>
      </c>
      <c r="R18" s="92">
        <v>6.2328247200020276794286794200</v>
      </c>
      <c r="S18" s="272">
        <v>12.207765959047827770781054170</v>
      </c>
      <c r="T18" s="271">
        <v>0</v>
      </c>
      <c r="U18" s="92">
        <v>7.8987849088101188627962477400</v>
      </c>
      <c r="V18" s="272">
        <v>7.3223485038337652596148676400</v>
      </c>
      <c r="W18" s="271">
        <v>-15.460154654028698828657635110</v>
      </c>
      <c r="X18" s="92">
        <v>-23.981566045257732744942091930</v>
      </c>
      <c r="Y18" s="272">
        <v>-17.027281825737494833672576600</v>
      </c>
      <c r="Z18" s="271">
        <v>4.5881957943447951385526042500</v>
      </c>
      <c r="AA18" s="92">
        <v>6.8441638270252913835954283100</v>
      </c>
      <c r="AB18" s="272">
        <v>7.3975916878848818835378012400</v>
      </c>
    </row>
    <row r="19" ht="18" customHeight="1">
      <c r="A19" s="58"/>
      <c r="B19" s="288"/>
      <c r="C19" s="289" t="s">
        <v>235</v>
      </c>
      <c r="D19" s="439">
        <v>85.33584770114942528735632184</v>
      </c>
      <c r="E19" s="95">
        <v>113.23942483314984623861242598</v>
      </c>
      <c r="F19" s="440">
        <v>124.88294500361452482900517155</v>
      </c>
      <c r="G19" s="439">
        <v>96.86376591297738932167965039</v>
      </c>
      <c r="H19" s="95">
        <v>82.81761851883983452667071411</v>
      </c>
      <c r="I19" s="440">
        <v>114.21359290087363279906445622</v>
      </c>
      <c r="J19" s="439">
        <v>83.36971830985915492957746479</v>
      </c>
      <c r="K19" s="95">
        <v>70.523662419527393719664130973</v>
      </c>
      <c r="L19" s="440">
        <v>79.66797835710772257747171667</v>
      </c>
      <c r="M19" s="439">
        <v>90.21716945662877092471578194</v>
      </c>
      <c r="N19" s="95">
        <v>99.84466773209356385297108819</v>
      </c>
      <c r="O19" s="440">
        <v>115.96696512321991984309712629</v>
      </c>
      <c r="P19" s="5"/>
      <c r="Q19" s="420">
        <v>-0.7879270135387308210656412600</v>
      </c>
      <c r="R19" s="91">
        <v>19.493443988368518774485429260</v>
      </c>
      <c r="S19" s="421">
        <v>27.970051817111183856527235210</v>
      </c>
      <c r="T19" s="420">
        <v>0</v>
      </c>
      <c r="U19" s="91">
        <v>0.0766649807738862517670613600</v>
      </c>
      <c r="V19" s="421">
        <v>17.792586427051035185969378140</v>
      </c>
      <c r="W19" s="420">
        <v>-8.565964505539312348749149380</v>
      </c>
      <c r="X19" s="91">
        <v>139.41919018697275086380801387</v>
      </c>
      <c r="Y19" s="421">
        <v>107.53969575868336533062977124</v>
      </c>
      <c r="Z19" s="420">
        <v>4.4849096275341401424334059900</v>
      </c>
      <c r="AA19" s="91">
        <v>16.220896226820091486477258360</v>
      </c>
      <c r="AB19" s="421">
        <v>23.347738650732697041338466780</v>
      </c>
    </row>
    <row r="20" ht="18" customHeight="1">
      <c r="A20" s="58"/>
      <c r="B20" s="286"/>
      <c r="C20" s="287" t="s">
        <v>237</v>
      </c>
      <c r="D20" s="276">
        <v>101.58124060957286971453101524</v>
      </c>
      <c r="E20" s="94">
        <v>130.99015090790945672712154153</v>
      </c>
      <c r="F20" s="277">
        <v>137.83545191912887478835054091</v>
      </c>
      <c r="G20" s="276">
        <v>120.54154727793696275071633238</v>
      </c>
      <c r="H20" s="94">
        <v>93.98337256776482467665542658</v>
      </c>
      <c r="I20" s="277">
        <v>139.42075035413582216195640694</v>
      </c>
      <c r="J20" s="276">
        <v>94.93770314192849404117009751</v>
      </c>
      <c r="K20" s="94">
        <v>73.153510619477241624494693355</v>
      </c>
      <c r="L20" s="277">
        <v>85.71746184060780793712822108</v>
      </c>
      <c r="M20" s="276">
        <v>101.08363481591828048520961907</v>
      </c>
      <c r="N20" s="94">
        <v>113.43196097481985264351064691</v>
      </c>
      <c r="O20" s="277">
        <v>131.0517945816833239047080269</v>
      </c>
      <c r="P20" s="5"/>
      <c r="Q20" s="271">
        <v>15.103268871135355677058407150</v>
      </c>
      <c r="R20" s="92">
        <v>25.675634313225056896212761650</v>
      </c>
      <c r="S20" s="272">
        <v>21.418831815101490545333587920</v>
      </c>
      <c r="T20" s="271">
        <v>0</v>
      </c>
      <c r="U20" s="92">
        <v>36.163022500346085766579797900</v>
      </c>
      <c r="V20" s="272">
        <v>11.121697840074612908640008640</v>
      </c>
      <c r="W20" s="271">
        <v>10.989648007789330132140968220</v>
      </c>
      <c r="X20" s="92">
        <v>-12.382714397617859774075893090</v>
      </c>
      <c r="Y20" s="272">
        <v>-6.9639536202920922772304319300</v>
      </c>
      <c r="Z20" s="271">
        <v>15.474041413121303274607659010</v>
      </c>
      <c r="AA20" s="92">
        <v>16.964948212567679216250350320</v>
      </c>
      <c r="AB20" s="272">
        <v>18.050127402190328326701312220</v>
      </c>
    </row>
    <row r="21" ht="18" customHeight="1">
      <c r="A21" s="58"/>
      <c r="B21" s="288"/>
      <c r="C21" s="289" t="s">
        <v>218</v>
      </c>
      <c r="D21" s="441">
        <v>118.32071713147410358565737052</v>
      </c>
      <c r="E21" s="154">
        <v>143.88258267300535664683440453</v>
      </c>
      <c r="F21" s="442">
        <v>153.81132609310727577426164929</v>
      </c>
      <c r="G21" s="441">
        <v>137.24710424710424710424710425</v>
      </c>
      <c r="H21" s="154">
        <v>96.70717694950077199420733761</v>
      </c>
      <c r="I21" s="442">
        <v>139.26112128984976181751557347</v>
      </c>
      <c r="J21" s="441">
        <v>102.28042328042328042328042328</v>
      </c>
      <c r="K21" s="154">
        <v>78.588814588873956419901434811</v>
      </c>
      <c r="L21" s="442">
        <v>92.57900696864111498257839721</v>
      </c>
      <c r="M21" s="441">
        <v>113.52521666492638613344471129</v>
      </c>
      <c r="N21" s="154">
        <v>122.89484175779871995162021871</v>
      </c>
      <c r="O21" s="442">
        <v>141.12722309770373705538045925</v>
      </c>
      <c r="P21" s="5"/>
      <c r="Q21" s="420">
        <v>22.276498661315917679822506200</v>
      </c>
      <c r="R21" s="91">
        <v>46.079590467320827489357011090</v>
      </c>
      <c r="S21" s="421">
        <v>28.539650009750434241024494390</v>
      </c>
      <c r="T21" s="420">
        <v>0</v>
      </c>
      <c r="U21" s="91">
        <v>4.816115773976770447313128100</v>
      </c>
      <c r="V21" s="421">
        <v>17.210264772258978050778924790</v>
      </c>
      <c r="W21" s="420">
        <v>17.812556494181443467926331170</v>
      </c>
      <c r="X21" s="91">
        <v>11.190278775011725030292253350</v>
      </c>
      <c r="Y21" s="421">
        <v>6.9415416070201403617224921500</v>
      </c>
      <c r="Z21" s="420">
        <v>21.184810379129448091161030420</v>
      </c>
      <c r="AA21" s="91">
        <v>33.123530878562048231009396710</v>
      </c>
      <c r="AB21" s="421">
        <v>23.390561668715640389975382310</v>
      </c>
    </row>
    <row r="22" ht="18" customHeight="1">
      <c r="A22" s="58"/>
      <c r="B22" s="286"/>
      <c r="C22" s="287" t="s">
        <v>222</v>
      </c>
      <c r="D22" s="276">
        <v>112.87401927818874691773145035</v>
      </c>
      <c r="E22" s="94">
        <v>148.65842592890188066283074165</v>
      </c>
      <c r="F22" s="277">
        <v>156.46929074858922424895216241</v>
      </c>
      <c r="G22" s="276">
        <v>132.17602040816326530612244898</v>
      </c>
      <c r="H22" s="94">
        <v>105.69676173803892029616481781</v>
      </c>
      <c r="I22" s="277">
        <v>135.74058937405893740589374059</v>
      </c>
      <c r="J22" s="276">
        <v>97.89362912400455062571103527</v>
      </c>
      <c r="K22" s="94">
        <v>79.88276435763827792196927271</v>
      </c>
      <c r="L22" s="277">
        <v>86.38663529411764705882352941</v>
      </c>
      <c r="M22" s="276">
        <v>107.48452622774525032859361931</v>
      </c>
      <c r="N22" s="94">
        <v>124.07185445821671331467413035</v>
      </c>
      <c r="O22" s="277">
        <v>141.10444566655271332808157077</v>
      </c>
      <c r="P22" s="5"/>
      <c r="Q22" s="271">
        <v>21.902072141972688287425320810</v>
      </c>
      <c r="R22" s="92">
        <v>54.349832043495313276102302210</v>
      </c>
      <c r="S22" s="272">
        <v>24.210445516985925887580797910</v>
      </c>
      <c r="T22" s="271">
        <v>0</v>
      </c>
      <c r="U22" s="92">
        <v>-24.700563983055211362087188980</v>
      </c>
      <c r="V22" s="272">
        <v>-13.781280763969831110989803550</v>
      </c>
      <c r="W22" s="271">
        <v>20.026489713333083083388143820</v>
      </c>
      <c r="X22" s="92">
        <v>7.4433485979894966576211328900</v>
      </c>
      <c r="Y22" s="272">
        <v>-2.2095964726390410995257626900</v>
      </c>
      <c r="Z22" s="271">
        <v>21.488393792030092123763931840</v>
      </c>
      <c r="AA22" s="92">
        <v>27.370804803599156242920382130</v>
      </c>
      <c r="AB22" s="272">
        <v>9.454539473756104412726468220</v>
      </c>
    </row>
    <row r="23" ht="18" customHeight="1">
      <c r="A23" s="58"/>
      <c r="B23" s="288"/>
      <c r="C23" s="289" t="s">
        <v>224</v>
      </c>
      <c r="D23" s="439">
        <v>116.02555841924398625429553265</v>
      </c>
      <c r="E23" s="95">
        <v>147.4953907163410025295281693</v>
      </c>
      <c r="F23" s="440">
        <v>161.91694031113909292955634238</v>
      </c>
      <c r="G23" s="439">
        <v>140.31696428571428571428571429</v>
      </c>
      <c r="H23" s="95">
        <v>134.16973405582901989884076899</v>
      </c>
      <c r="I23" s="440">
        <v>145.98614000906906055598750469</v>
      </c>
      <c r="J23" s="439">
        <v>97.43785632839224629418472064</v>
      </c>
      <c r="K23" s="95">
        <v>78.9021268568399265714460461</v>
      </c>
      <c r="L23" s="440">
        <v>88.68095059155695603877560293</v>
      </c>
      <c r="M23" s="439">
        <v>110.4934359438660027161611589</v>
      </c>
      <c r="N23" s="95">
        <v>126.35224693348109714631136186</v>
      </c>
      <c r="O23" s="440">
        <v>146.19900324524802967083912842</v>
      </c>
      <c r="P23" s="5"/>
      <c r="Q23" s="420">
        <v>8.585978204083785630644539280</v>
      </c>
      <c r="R23" s="91">
        <v>58.832502120405633760369040890</v>
      </c>
      <c r="S23" s="421">
        <v>42.493103496258377534393445670</v>
      </c>
      <c r="T23" s="420">
        <v>9.230542364221093444741666920</v>
      </c>
      <c r="U23" s="91">
        <v>36.102047594948864794895801140</v>
      </c>
      <c r="V23" s="421">
        <v>-2.2356876565182990555379522400</v>
      </c>
      <c r="W23" s="420">
        <v>3.0714334159806140275335493100</v>
      </c>
      <c r="X23" s="91">
        <v>9.945138958199416382793492090</v>
      </c>
      <c r="Y23" s="421">
        <v>-0.0716981532527539508415292500</v>
      </c>
      <c r="Z23" s="420">
        <v>7.7327983690270549253395718800</v>
      </c>
      <c r="AA23" s="91">
        <v>42.988139909746628614356220990</v>
      </c>
      <c r="AB23" s="421">
        <v>29.488600237807187158344532520</v>
      </c>
    </row>
    <row r="24" ht="18" customHeight="1">
      <c r="A24" s="59"/>
      <c r="B24" s="286"/>
      <c r="C24" s="287" t="s">
        <v>225</v>
      </c>
      <c r="D24" s="276">
        <v>133.26756656804733727810650888</v>
      </c>
      <c r="E24" s="94">
        <v>150.82892249977256777951723689</v>
      </c>
      <c r="F24" s="277">
        <v>166.22654911644767983129911429</v>
      </c>
      <c r="G24" s="276">
        <v>142.59677419354838709677419355</v>
      </c>
      <c r="H24" s="94">
        <v>118.46954927656900556490174616</v>
      </c>
      <c r="I24" s="277">
        <v>145.74766304713631482583605801</v>
      </c>
      <c r="J24" s="276">
        <v>110.25403690888119953863898501</v>
      </c>
      <c r="K24" s="94">
        <v>82.98986639489337268926767247</v>
      </c>
      <c r="L24" s="277">
        <v>93.38015392119325979750758413</v>
      </c>
      <c r="M24" s="276">
        <v>125.5831763967357187696170747</v>
      </c>
      <c r="N24" s="94">
        <v>128.08461319099151798771570634</v>
      </c>
      <c r="O24" s="277">
        <v>150.88847690455341506129597198</v>
      </c>
      <c r="P24" s="93"/>
      <c r="Q24" s="271">
        <v>49.594530490473466733171670270</v>
      </c>
      <c r="R24" s="92">
        <v>60.312996557361010877920060740</v>
      </c>
      <c r="S24" s="272">
        <v>45.224815641544773631696507210</v>
      </c>
      <c r="T24" s="271">
        <v>18.780737288480036850875885710</v>
      </c>
      <c r="U24" s="92">
        <v>37.234322182300605216516787920</v>
      </c>
      <c r="V24" s="272">
        <v>6.9302850139428189018875366400</v>
      </c>
      <c r="W24" s="271">
        <v>39.495941492458351795645413370</v>
      </c>
      <c r="X24" s="92">
        <v>16.591204256432863333029828720</v>
      </c>
      <c r="Y24" s="272">
        <v>12.007410606807983602325337360</v>
      </c>
      <c r="Z24" s="271">
        <v>45.185804093062464485656502620</v>
      </c>
      <c r="AA24" s="92">
        <v>43.402893367496494770216093470</v>
      </c>
      <c r="AB24" s="272">
        <v>35.851799299007940516345379040</v>
      </c>
    </row>
    <row r="25" ht="18" customHeight="1">
      <c r="A25" s="60"/>
      <c r="B25" s="288"/>
      <c r="C25" s="289" t="s">
        <v>226</v>
      </c>
      <c r="D25" s="439">
        <v>115.44868677042801556420233463</v>
      </c>
      <c r="E25" s="95">
        <v>145.1448685707756156391991307</v>
      </c>
      <c r="F25" s="440">
        <v>160.74472966538245097614821869</v>
      </c>
      <c r="G25" s="439">
        <v>128.02829354553492484526967286</v>
      </c>
      <c r="H25" s="95">
        <v>110.06572124971291831886026015</v>
      </c>
      <c r="I25" s="440">
        <v>142.63500315059861373660995589</v>
      </c>
      <c r="J25" s="439">
        <v>97.39950508660984327742645037</v>
      </c>
      <c r="K25" s="95">
        <v>80.68480388229619250447792833</v>
      </c>
      <c r="L25" s="440">
        <v>89.60021905805038335158817087</v>
      </c>
      <c r="M25" s="439">
        <v>109.65844594594594594594594595</v>
      </c>
      <c r="N25" s="95">
        <v>124.42096732880292733925771041</v>
      </c>
      <c r="O25" s="440">
        <v>147.04569124323697074309917176</v>
      </c>
      <c r="P25" s="93"/>
      <c r="Q25" s="420">
        <v>18.717900766127178548156519990</v>
      </c>
      <c r="R25" s="91">
        <v>48.350628990369350652100912420</v>
      </c>
      <c r="S25" s="421">
        <v>45.744741106881356034398613010</v>
      </c>
      <c r="T25" s="420">
        <v>-16.238349390382099338464230650</v>
      </c>
      <c r="U25" s="91">
        <v>56.865903922423994007969381840</v>
      </c>
      <c r="V25" s="421">
        <v>28.254253505878077645890599940</v>
      </c>
      <c r="W25" s="420">
        <v>9.801696734119394565200766450</v>
      </c>
      <c r="X25" s="91">
        <v>3.9689111080027143188188765400</v>
      </c>
      <c r="Y25" s="421">
        <v>3.3181929020069112977173423900</v>
      </c>
      <c r="Z25" s="420">
        <v>14.927698381806621463592143860</v>
      </c>
      <c r="AA25" s="91">
        <v>36.587953771494952056060333330</v>
      </c>
      <c r="AB25" s="421">
        <v>39.270105977337912626993266340</v>
      </c>
    </row>
    <row r="26" ht="18" customHeight="1">
      <c r="A26" s="60"/>
      <c r="B26" s="290"/>
      <c r="C26" s="291" t="s">
        <v>227</v>
      </c>
      <c r="D26" s="443">
        <v>116.6900152273221666304111377</v>
      </c>
      <c r="E26" s="444">
        <v>149.03755462204418885201395575</v>
      </c>
      <c r="F26" s="445">
        <v>160.77828131316354971170826153</v>
      </c>
      <c r="G26" s="443">
        <v>123.27443609022556390977443609</v>
      </c>
      <c r="H26" s="444">
        <v>117.14015447307543008697325382</v>
      </c>
      <c r="I26" s="445">
        <v>136.17964644051600573339703774</v>
      </c>
      <c r="J26" s="443">
        <v>97.75254237288135593220338983</v>
      </c>
      <c r="K26" s="444">
        <v>80.02362620881007186214966517</v>
      </c>
      <c r="L26" s="445">
        <v>91.00516367887763055339049104</v>
      </c>
      <c r="M26" s="443">
        <v>109.39089924160346695557963164</v>
      </c>
      <c r="N26" s="444">
        <v>129.73000024356382590057724627</v>
      </c>
      <c r="O26" s="445">
        <v>146.40391259412372656134652296</v>
      </c>
      <c r="P26" s="184"/>
      <c r="Q26" s="273">
        <v>37.950730413461832337745820600</v>
      </c>
      <c r="R26" s="274">
        <v>50.442248642707286751519060790</v>
      </c>
      <c r="S26" s="275">
        <v>47.876392609737498419992761080</v>
      </c>
      <c r="T26" s="273">
        <v>-12.856158406835875033046101860</v>
      </c>
      <c r="U26" s="274">
        <v>41.638636086518286427703259980</v>
      </c>
      <c r="V26" s="275">
        <v>12.476929929088774949050092730</v>
      </c>
      <c r="W26" s="273">
        <v>22.211714814540811903937580130</v>
      </c>
      <c r="X26" s="274">
        <v>1.7222631848847124482632131700</v>
      </c>
      <c r="Y26" s="275">
        <v>9.507274020823653602382574620</v>
      </c>
      <c r="Z26" s="273">
        <v>26.859775226822761928514719580</v>
      </c>
      <c r="AA26" s="274">
        <v>41.140401522989558179652575680</v>
      </c>
      <c r="AB26" s="275">
        <v>39.004768715929495163242817440</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1037" t="s">
        <v>59</v>
      </c>
      <c r="C28" s="1037"/>
      <c r="D28" s="1037"/>
      <c r="E28" s="1037"/>
      <c r="F28" s="1037"/>
      <c r="G28" s="1037"/>
      <c r="H28" s="1037"/>
      <c r="I28" s="1037"/>
      <c r="J28" s="1037"/>
      <c r="K28" s="1037"/>
      <c r="L28" s="1037"/>
      <c r="M28" s="1037"/>
      <c r="N28" s="1037"/>
      <c r="O28" s="1037"/>
      <c r="P28" s="411"/>
      <c r="Q28" s="1038"/>
      <c r="R28" s="1038"/>
      <c r="S28" s="1038"/>
      <c r="T28" s="1038"/>
      <c r="U28" s="1038"/>
      <c r="V28" s="1038"/>
      <c r="W28" s="1038"/>
      <c r="X28" s="1038"/>
      <c r="Y28" s="1038"/>
      <c r="Z28" s="1038"/>
      <c r="AA28" s="1038"/>
      <c r="AB28" s="1038"/>
      <c r="AC28" s="9"/>
    </row>
    <row r="29" ht="18" customHeight="1">
      <c r="A29" s="58"/>
      <c r="B29" s="284">
        <v>2019</v>
      </c>
      <c r="C29" s="285"/>
      <c r="D29" s="454">
        <v>136.49746752208143027244130871</v>
      </c>
      <c r="E29" s="455">
        <v>144.77321830225494670700578815</v>
      </c>
      <c r="F29" s="456">
        <v>185.27556932032432133458310936</v>
      </c>
      <c r="G29" s="454">
        <v>148.66351644816214911927933725</v>
      </c>
      <c r="H29" s="455">
        <v>113.73034137931818456491199136</v>
      </c>
      <c r="I29" s="456">
        <v>151.60737404890717197440762668</v>
      </c>
      <c r="J29" s="454">
        <v>104.90773209206102922161882596</v>
      </c>
      <c r="K29" s="455">
        <v>91.35259496350012881014183083</v>
      </c>
      <c r="L29" s="456">
        <v>115.87488455104141045957172919</v>
      </c>
      <c r="M29" s="454">
        <v>128.82621760360585952172279955</v>
      </c>
      <c r="N29" s="455">
        <v>131.1470957239979457582353085</v>
      </c>
      <c r="O29" s="456">
        <v>169.5371726674955458425727726</v>
      </c>
      <c r="P29" s="5"/>
      <c r="Q29" s="427">
        <v>-0.5169315708412388740296753500</v>
      </c>
      <c r="R29" s="428">
        <v>-0.792223436346829958270018200</v>
      </c>
      <c r="S29" s="429">
        <v>-0.0052186495224887129477998200</v>
      </c>
      <c r="T29" s="427">
        <v>9.561536309682255306948378300</v>
      </c>
      <c r="U29" s="428">
        <v>0.0616117003337114255075365900</v>
      </c>
      <c r="V29" s="429">
        <v>1.4971415921293316339228319800</v>
      </c>
      <c r="W29" s="427">
        <v>2.397037755228678118119689100</v>
      </c>
      <c r="X29" s="428">
        <v>1.8804675754485077887600869600</v>
      </c>
      <c r="Y29" s="429">
        <v>0.5747268089622244160242845700</v>
      </c>
      <c r="Z29" s="427">
        <v>3.0235067220284967467476304400</v>
      </c>
      <c r="AA29" s="428">
        <v>0.2794444042287163644025540400</v>
      </c>
      <c r="AB29" s="429">
        <v>1.0939592016378714060002870100</v>
      </c>
    </row>
    <row r="30" ht="18" customHeight="1">
      <c r="A30" s="58"/>
      <c r="B30" s="286">
        <v>2020</v>
      </c>
      <c r="C30" s="287"/>
      <c r="D30" s="276">
        <v>105.21401807361692748512232753</v>
      </c>
      <c r="E30" s="94">
        <v>108.48633344356714340854022598</v>
      </c>
      <c r="F30" s="277">
        <v>140.79923557652415428420870077</v>
      </c>
      <c r="G30" s="276">
        <v>136.04404973357015985790408526</v>
      </c>
      <c r="H30" s="94">
        <v>97.82811173218477532335642569</v>
      </c>
      <c r="I30" s="277">
        <v>141.94792703626429510828637699</v>
      </c>
      <c r="J30" s="276">
        <v>97.37743880808797445902802412</v>
      </c>
      <c r="K30" s="94">
        <v>80.33688757461528119858630671</v>
      </c>
      <c r="L30" s="277">
        <v>99.08742975008931396658062612</v>
      </c>
      <c r="M30" s="276">
        <v>103.63955116759444035990617232</v>
      </c>
      <c r="N30" s="94">
        <v>102.00362100685247144809389325</v>
      </c>
      <c r="O30" s="277">
        <v>134.88478967439131710178938105</v>
      </c>
      <c r="P30" s="5"/>
      <c r="Q30" s="271">
        <v>-22.918703193818394705548799360</v>
      </c>
      <c r="R30" s="92">
        <v>-25.064639222793743089489842120</v>
      </c>
      <c r="S30" s="272">
        <v>-24.005503751498234543508432350</v>
      </c>
      <c r="T30" s="271">
        <v>-8.488610397556620733578572700</v>
      </c>
      <c r="U30" s="92">
        <v>-13.982398587985970040287926010</v>
      </c>
      <c r="V30" s="272">
        <v>-6.3713569826272608280414556800</v>
      </c>
      <c r="W30" s="271">
        <v>-7.1780155130652331742101573900</v>
      </c>
      <c r="X30" s="92">
        <v>-12.058450439515337784845092440</v>
      </c>
      <c r="Y30" s="272">
        <v>-14.487569818080324832192342090</v>
      </c>
      <c r="Z30" s="271">
        <v>-19.550885607392420789012853260</v>
      </c>
      <c r="AA30" s="92">
        <v>-22.221974917750814380383506660</v>
      </c>
      <c r="AB30" s="272">
        <v>-20.439401252176210527810467960</v>
      </c>
    </row>
    <row r="31" ht="18" customHeight="1">
      <c r="A31" s="58"/>
      <c r="B31" s="425">
        <v>2021</v>
      </c>
      <c r="C31" s="426"/>
      <c r="D31" s="457">
        <v>108.56191231199489110567924071</v>
      </c>
      <c r="E31" s="458">
        <v>130.88892041866712987382019872</v>
      </c>
      <c r="F31" s="459">
        <v>144.07325346396427177400702278</v>
      </c>
      <c r="G31" s="457">
        <v>108.3641001855287569573283859</v>
      </c>
      <c r="H31" s="458">
        <v>105.50057982027039920274730682</v>
      </c>
      <c r="I31" s="459">
        <v>131.77502688661248856046446566</v>
      </c>
      <c r="J31" s="457">
        <v>94.6187580615441311958724894</v>
      </c>
      <c r="K31" s="458">
        <v>77.37123110167686372935508246</v>
      </c>
      <c r="L31" s="459">
        <v>87.56438438481158070371953473</v>
      </c>
      <c r="M31" s="457">
        <v>103.37220341620948601221742345</v>
      </c>
      <c r="N31" s="458">
        <v>114.84749576435728295577370661</v>
      </c>
      <c r="O31" s="459">
        <v>133.16008467538199747948451393</v>
      </c>
      <c r="P31" s="93"/>
      <c r="Q31" s="430">
        <v>3.1819849670939133364756523600</v>
      </c>
      <c r="R31" s="431">
        <v>20.650146671933985235641300280</v>
      </c>
      <c r="S31" s="432">
        <v>2.3253094194965952936850354700</v>
      </c>
      <c r="T31" s="430">
        <v>-20.346314008036407903907571910</v>
      </c>
      <c r="U31" s="431">
        <v>7.8428050508527138367785601600</v>
      </c>
      <c r="V31" s="432">
        <v>-7.1666422765391101789760940700</v>
      </c>
      <c r="W31" s="430">
        <v>-2.8329773100529655560096654600</v>
      </c>
      <c r="X31" s="431">
        <v>-3.6915252289105369425257734300</v>
      </c>
      <c r="Y31" s="432">
        <v>-11.629169708347740032195328380</v>
      </c>
      <c r="Z31" s="430">
        <v>-0.2579591945092748224025091700</v>
      </c>
      <c r="AA31" s="431">
        <v>12.591587073798072912123304990</v>
      </c>
      <c r="AB31" s="432">
        <v>-1.278650471393191612694062600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1039" t="s">
        <v>44</v>
      </c>
      <c r="C33" s="1039"/>
      <c r="D33" s="1039"/>
      <c r="E33" s="1039"/>
      <c r="F33" s="1039"/>
      <c r="G33" s="1039"/>
      <c r="H33" s="1039"/>
      <c r="I33" s="1039"/>
      <c r="J33" s="1039"/>
      <c r="K33" s="1039"/>
      <c r="L33" s="1039"/>
      <c r="M33" s="1039"/>
      <c r="N33" s="1039"/>
      <c r="O33" s="1039"/>
      <c r="P33" s="411"/>
      <c r="Q33" s="1038"/>
      <c r="R33" s="1038"/>
      <c r="S33" s="1038"/>
      <c r="T33" s="1038"/>
      <c r="U33" s="1038"/>
      <c r="V33" s="1038"/>
      <c r="W33" s="1038"/>
      <c r="X33" s="1038"/>
      <c r="Y33" s="1038"/>
      <c r="Z33" s="1038"/>
      <c r="AA33" s="1038"/>
      <c r="AB33" s="1038"/>
      <c r="AC33" s="9"/>
    </row>
    <row r="34" ht="18" customHeight="1">
      <c r="A34" s="58"/>
      <c r="B34" s="284">
        <v>2019</v>
      </c>
      <c r="C34" s="285"/>
      <c r="D34" s="454">
        <v>133.12277203041256387884831111</v>
      </c>
      <c r="E34" s="455">
        <v>146.04279821940912592938462956</v>
      </c>
      <c r="F34" s="456">
        <v>183.04371290828231901392157301</v>
      </c>
      <c r="G34" s="454">
        <v>144.66199568832768709578072067</v>
      </c>
      <c r="H34" s="455">
        <v>117.43363917567290658640732081</v>
      </c>
      <c r="I34" s="456">
        <v>153.04105342952687599367602015</v>
      </c>
      <c r="J34" s="454">
        <v>109.51614597007088474665266474</v>
      </c>
      <c r="K34" s="455">
        <v>93.65468022544401031881315928</v>
      </c>
      <c r="L34" s="456">
        <v>114.21429090651710237640142956</v>
      </c>
      <c r="M34" s="454">
        <v>129.64443928642482923270773924</v>
      </c>
      <c r="N34" s="455">
        <v>133.17356368554999262787432769</v>
      </c>
      <c r="O34" s="456">
        <v>169.39435797868091180955225747</v>
      </c>
      <c r="P34" s="5"/>
      <c r="Q34" s="427">
        <v>3.5173760696335604734384735400</v>
      </c>
      <c r="R34" s="428">
        <v>-0.4325381809609146123867176700</v>
      </c>
      <c r="S34" s="429">
        <v>0.9245078235538457039768108600</v>
      </c>
      <c r="T34" s="427">
        <v>0.2268196322372435145309472600</v>
      </c>
      <c r="U34" s="428">
        <v>-0.3100897561670872857754312100</v>
      </c>
      <c r="V34" s="429">
        <v>0.55425916445837814964225400</v>
      </c>
      <c r="W34" s="427">
        <v>7.7703629139699286071093016300</v>
      </c>
      <c r="X34" s="428">
        <v>-0.1230170327422584137143254400</v>
      </c>
      <c r="Y34" s="429">
        <v>-3.2390287280732208257625881600</v>
      </c>
      <c r="Z34" s="427">
        <v>4.3842202101605993976486689700</v>
      </c>
      <c r="AA34" s="428">
        <v>-0.6276186023561801276658106100</v>
      </c>
      <c r="AB34" s="429">
        <v>1.1517830341900915898139710800</v>
      </c>
    </row>
    <row r="35" ht="18" customHeight="1">
      <c r="A35" s="58"/>
      <c r="B35" s="286">
        <v>2020</v>
      </c>
      <c r="C35" s="287"/>
      <c r="D35" s="276">
        <v>90.30303440801950690869683013</v>
      </c>
      <c r="E35" s="94">
        <v>96.65262673058610106822521225</v>
      </c>
      <c r="F35" s="277">
        <v>111.41007756857171177056166973</v>
      </c>
      <c r="G35" s="276">
        <v>138.06926952141057934508816121</v>
      </c>
      <c r="H35" s="94">
        <v>79.156052120763973199456404464</v>
      </c>
      <c r="I35" s="277">
        <v>123.07348610639334746373210753</v>
      </c>
      <c r="J35" s="276">
        <v>82.76051687006460875807609476</v>
      </c>
      <c r="K35" s="94">
        <v>75.983996999266522562311107141</v>
      </c>
      <c r="L35" s="277">
        <v>84.39788576221637975720864289</v>
      </c>
      <c r="M35" s="276">
        <v>89.33835281685489729872531537</v>
      </c>
      <c r="N35" s="94">
        <v>90.69500985110300054907787217</v>
      </c>
      <c r="O35" s="277">
        <v>107.46471885941324318688193522</v>
      </c>
      <c r="P35" s="5"/>
      <c r="Q35" s="271">
        <v>-32.165599445758741781380292560</v>
      </c>
      <c r="R35" s="92">
        <v>-33.818970939341436285572790390</v>
      </c>
      <c r="S35" s="272">
        <v>-39.134714982319037794897832330</v>
      </c>
      <c r="T35" s="271">
        <v>-4.5573311328574832460997813700</v>
      </c>
      <c r="U35" s="92">
        <v>-32.595078653441209730650641560</v>
      </c>
      <c r="V35" s="272">
        <v>-19.581391170267360065924927550</v>
      </c>
      <c r="W35" s="271">
        <v>-24.430762115494994627910102450</v>
      </c>
      <c r="X35" s="92">
        <v>-18.867912616476730143616531160</v>
      </c>
      <c r="Y35" s="272">
        <v>-26.105669358578830366883051660</v>
      </c>
      <c r="Z35" s="271">
        <v>-31.089714831903641711748706890</v>
      </c>
      <c r="AA35" s="92">
        <v>-31.897136833213790991081559180</v>
      </c>
      <c r="AB35" s="272">
        <v>-36.559446169430158466948708380</v>
      </c>
    </row>
    <row r="36" ht="18" customHeight="1">
      <c r="A36" s="58"/>
      <c r="B36" s="425">
        <v>2021</v>
      </c>
      <c r="C36" s="426"/>
      <c r="D36" s="457">
        <v>122.67903945597506552383650917</v>
      </c>
      <c r="E36" s="458">
        <v>148.37694081834190287002193839</v>
      </c>
      <c r="F36" s="459">
        <v>162.54713440947978172092953414</v>
      </c>
      <c r="G36" s="457">
        <v>130.38069705093833780160857909</v>
      </c>
      <c r="H36" s="458">
        <v>115.41543378285205908682527849</v>
      </c>
      <c r="I36" s="459">
        <v>142.3003396416036137549335687</v>
      </c>
      <c r="J36" s="457">
        <v>101.59817184643510054844606947</v>
      </c>
      <c r="K36" s="458">
        <v>81.29575021341181462084388044</v>
      </c>
      <c r="L36" s="459">
        <v>91.35741516660448252673349961</v>
      </c>
      <c r="M36" s="457">
        <v>115.07044238831863524649414486</v>
      </c>
      <c r="N36" s="458">
        <v>127.48121101832232332045369563</v>
      </c>
      <c r="O36" s="459">
        <v>148.17743696337225101187553335</v>
      </c>
      <c r="P36" s="93"/>
      <c r="Q36" s="430">
        <v>35.852621409896227323479765840</v>
      </c>
      <c r="R36" s="431">
        <v>53.515683781605327724635043300</v>
      </c>
      <c r="S36" s="432">
        <v>45.899848520825019729066536100</v>
      </c>
      <c r="T36" s="430">
        <v>-5.5686341335209025016855229100</v>
      </c>
      <c r="U36" s="431">
        <v>45.807465999907587513195289680</v>
      </c>
      <c r="V36" s="432">
        <v>15.622254754845594044690647480</v>
      </c>
      <c r="W36" s="430">
        <v>22.761644910876915085505514810</v>
      </c>
      <c r="X36" s="431">
        <v>6.9906209516677132501566198700</v>
      </c>
      <c r="Y36" s="432">
        <v>8.246094486295503619225147220</v>
      </c>
      <c r="Z36" s="430">
        <v>28.802959490662367245508729930</v>
      </c>
      <c r="AA36" s="431">
        <v>40.560336481149786255060326040</v>
      </c>
      <c r="AB36" s="432">
        <v>37.884729552235576431277413280</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9" t="s">
        <v>45</v>
      </c>
      <c r="C38" s="1039"/>
      <c r="D38" s="1039"/>
      <c r="E38" s="1039"/>
      <c r="F38" s="1039"/>
      <c r="G38" s="1039"/>
      <c r="H38" s="1039"/>
      <c r="I38" s="1039"/>
      <c r="J38" s="1039"/>
      <c r="K38" s="1039"/>
      <c r="L38" s="1039"/>
      <c r="M38" s="1039"/>
      <c r="N38" s="1039"/>
      <c r="O38" s="1039"/>
      <c r="P38" s="411"/>
      <c r="Q38" s="1038"/>
      <c r="R38" s="1038"/>
      <c r="S38" s="1038"/>
      <c r="T38" s="1038"/>
      <c r="U38" s="1038"/>
      <c r="V38" s="1038"/>
      <c r="W38" s="1038"/>
      <c r="X38" s="1038"/>
      <c r="Y38" s="1038"/>
      <c r="Z38" s="1038"/>
      <c r="AA38" s="1038"/>
      <c r="AB38" s="1038"/>
      <c r="AC38" s="9"/>
    </row>
    <row r="39" ht="18" customHeight="1">
      <c r="A39" s="58"/>
      <c r="B39" s="284">
        <v>2019</v>
      </c>
      <c r="C39" s="285"/>
      <c r="D39" s="454">
        <v>136.49746752208143027244130871</v>
      </c>
      <c r="E39" s="455">
        <v>144.77321830225494670700578815</v>
      </c>
      <c r="F39" s="456">
        <v>185.27556932032432133458310936</v>
      </c>
      <c r="G39" s="454">
        <v>148.66351644816214911927933725</v>
      </c>
      <c r="H39" s="455">
        <v>113.73034137931818456491199136</v>
      </c>
      <c r="I39" s="456">
        <v>151.60737404890717197440762668</v>
      </c>
      <c r="J39" s="454">
        <v>104.90773209206102922161882596</v>
      </c>
      <c r="K39" s="455">
        <v>91.35259496350012881014183083</v>
      </c>
      <c r="L39" s="456">
        <v>115.87488455104141045957172919</v>
      </c>
      <c r="M39" s="454">
        <v>128.82621760360585952172279955</v>
      </c>
      <c r="N39" s="455">
        <v>131.1470957239979457582353085</v>
      </c>
      <c r="O39" s="456">
        <v>169.5371726674955458425727726</v>
      </c>
      <c r="P39" s="5"/>
      <c r="Q39" s="427">
        <v>-0.5169315708412388740296753500</v>
      </c>
      <c r="R39" s="428">
        <v>-0.792223436346829958270018200</v>
      </c>
      <c r="S39" s="429">
        <v>-0.0052186495224887129477998200</v>
      </c>
      <c r="T39" s="427">
        <v>9.561536309682255306948378300</v>
      </c>
      <c r="U39" s="428">
        <v>0.0616117003337114255075365900</v>
      </c>
      <c r="V39" s="429">
        <v>1.4971415921293316339228319800</v>
      </c>
      <c r="W39" s="427">
        <v>2.397037755228678118119689100</v>
      </c>
      <c r="X39" s="428">
        <v>1.8804675754485077887600869600</v>
      </c>
      <c r="Y39" s="429">
        <v>0.5747268089622244160242845700</v>
      </c>
      <c r="Z39" s="427">
        <v>3.0235067220284967467476304400</v>
      </c>
      <c r="AA39" s="428">
        <v>0.2794444042287163644025540400</v>
      </c>
      <c r="AB39" s="429">
        <v>1.0939592016378714060002870100</v>
      </c>
    </row>
    <row r="40" ht="18" customHeight="1">
      <c r="A40" s="58"/>
      <c r="B40" s="286">
        <v>2020</v>
      </c>
      <c r="C40" s="287"/>
      <c r="D40" s="276">
        <v>105.21401807361692748512232753</v>
      </c>
      <c r="E40" s="94">
        <v>108.48633344356714340854022598</v>
      </c>
      <c r="F40" s="277">
        <v>140.79923557652415428420870077</v>
      </c>
      <c r="G40" s="276">
        <v>136.04404973357015985790408526</v>
      </c>
      <c r="H40" s="94">
        <v>97.82811173218477532335642569</v>
      </c>
      <c r="I40" s="277">
        <v>141.94792703626429510828637699</v>
      </c>
      <c r="J40" s="276">
        <v>97.37743880808797445902802412</v>
      </c>
      <c r="K40" s="94">
        <v>80.33688757461528119858630671</v>
      </c>
      <c r="L40" s="277">
        <v>99.08742975008931396658062612</v>
      </c>
      <c r="M40" s="276">
        <v>103.63955116759444035990617232</v>
      </c>
      <c r="N40" s="94">
        <v>102.00362100685247144809389325</v>
      </c>
      <c r="O40" s="277">
        <v>134.88478967439131710178938105</v>
      </c>
      <c r="P40" s="5"/>
      <c r="Q40" s="271">
        <v>-22.918703193818394705548799360</v>
      </c>
      <c r="R40" s="92">
        <v>-25.064639222793743089489842120</v>
      </c>
      <c r="S40" s="272">
        <v>-24.005503751498234543508432350</v>
      </c>
      <c r="T40" s="271">
        <v>-8.488610397556620733578572700</v>
      </c>
      <c r="U40" s="92">
        <v>-13.982398587985970040287926010</v>
      </c>
      <c r="V40" s="272">
        <v>-6.3713569826272608280414556800</v>
      </c>
      <c r="W40" s="271">
        <v>-7.1780155130652331742101573900</v>
      </c>
      <c r="X40" s="92">
        <v>-12.058450439515337784845092440</v>
      </c>
      <c r="Y40" s="272">
        <v>-14.487569818080324832192342090</v>
      </c>
      <c r="Z40" s="271">
        <v>-19.550885607392420789012853260</v>
      </c>
      <c r="AA40" s="92">
        <v>-22.221974917750814380383506660</v>
      </c>
      <c r="AB40" s="272">
        <v>-20.439401252176210527810467960</v>
      </c>
    </row>
    <row r="41" ht="18" customHeight="1">
      <c r="A41" s="58"/>
      <c r="B41" s="425">
        <v>2021</v>
      </c>
      <c r="C41" s="426"/>
      <c r="D41" s="457">
        <v>108.56191231199489110567924071</v>
      </c>
      <c r="E41" s="458">
        <v>130.88892041866712987382019872</v>
      </c>
      <c r="F41" s="459">
        <v>144.07325346396427177400702278</v>
      </c>
      <c r="G41" s="457">
        <v>108.3641001855287569573283859</v>
      </c>
      <c r="H41" s="458">
        <v>105.50057982027039920274730682</v>
      </c>
      <c r="I41" s="459">
        <v>131.77502688661248856046446566</v>
      </c>
      <c r="J41" s="457">
        <v>94.6187580615441311958724894</v>
      </c>
      <c r="K41" s="458">
        <v>77.37123110167686372935508246</v>
      </c>
      <c r="L41" s="459">
        <v>87.56438438481158070371953473</v>
      </c>
      <c r="M41" s="457">
        <v>103.37220341620948601221742345</v>
      </c>
      <c r="N41" s="458">
        <v>114.84749576435728295577370661</v>
      </c>
      <c r="O41" s="459">
        <v>133.16008467538199747948451393</v>
      </c>
      <c r="P41" s="93"/>
      <c r="Q41" s="430">
        <v>3.1819849670939133364756523600</v>
      </c>
      <c r="R41" s="431">
        <v>20.650146671933985235641300280</v>
      </c>
      <c r="S41" s="432">
        <v>2.3253094194965952936850354700</v>
      </c>
      <c r="T41" s="430">
        <v>-20.346314008036407903907571910</v>
      </c>
      <c r="U41" s="431">
        <v>7.8428050508527138367785601600</v>
      </c>
      <c r="V41" s="432">
        <v>-7.1666422765391101789760940700</v>
      </c>
      <c r="W41" s="430">
        <v>-2.8329773100529655560096654600</v>
      </c>
      <c r="X41" s="431">
        <v>-3.6915252289105369425257734300</v>
      </c>
      <c r="Y41" s="432">
        <v>-11.629169708347740032195328380</v>
      </c>
      <c r="Z41" s="430">
        <v>-0.2579591945092748224025091700</v>
      </c>
      <c r="AA41" s="431">
        <v>12.591587073798072912123304990</v>
      </c>
      <c r="AB41" s="432">
        <v>-1.278650471393191612694062600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sheetData>
  <mergeCells count="22">
    <mergeCell ref="B2:AB2"/>
    <mergeCell ref="Q6:AB6"/>
    <mergeCell ref="D6:O6"/>
    <mergeCell ref="B3:Q3"/>
    <mergeCell ref="R3:AB3"/>
    <mergeCell ref="B4:AB4"/>
    <mergeCell ref="D7:F7"/>
    <mergeCell ref="Z7:AB7"/>
    <mergeCell ref="T7:V7"/>
    <mergeCell ref="B8:C8"/>
    <mergeCell ref="Q7:S7"/>
    <mergeCell ref="J7:L7"/>
    <mergeCell ref="M7:O7"/>
    <mergeCell ref="W7:Y7"/>
    <mergeCell ref="G7:I7"/>
    <mergeCell ref="B43:AB43"/>
    <mergeCell ref="Q38:AB38"/>
    <mergeCell ref="B28:O28"/>
    <mergeCell ref="B33:O33"/>
    <mergeCell ref="B38:O38"/>
    <mergeCell ref="Q33:AB33"/>
    <mergeCell ref="Q28:AB28"/>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43"/>
</worksheet>
</file>

<file path=xl/worksheets/sheet44.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9">
    <pageSetUpPr fitToPage="1"/>
  </sheetPr>
  <dimension ref="A1:AD8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145</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303</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ustomHeight="1">
      <c r="D6" s="960" t="s">
        <v>10</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3" t="s">
        <v>42</v>
      </c>
      <c r="C8" s="943"/>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2020</v>
      </c>
      <c r="C9" s="285" t="s">
        <v>218</v>
      </c>
      <c r="D9" s="434">
        <v>22.898501140436624307592049528</v>
      </c>
      <c r="E9" s="435">
        <v>22.560199976353057302318355902</v>
      </c>
      <c r="F9" s="436">
        <v>22.13819195539625647152528873</v>
      </c>
      <c r="G9" s="434">
        <v>0</v>
      </c>
      <c r="H9" s="435">
        <v>2.6743216561927038333866701481</v>
      </c>
      <c r="I9" s="436">
        <v>1.5680339838045931235895393601</v>
      </c>
      <c r="J9" s="434">
        <v>9.236070381231671554252199413</v>
      </c>
      <c r="K9" s="435">
        <v>4.6186784096413386518527928763</v>
      </c>
      <c r="L9" s="436">
        <v>3.2273551927076419310588964113</v>
      </c>
      <c r="M9" s="434">
        <v>32.134571521668295861844248941</v>
      </c>
      <c r="N9" s="435">
        <v>29.853200042187099787557818927</v>
      </c>
      <c r="O9" s="436">
        <v>26.933581131908491526173724501</v>
      </c>
      <c r="P9" s="5"/>
      <c r="Q9" s="415">
        <v>-53.528025988411020276581498960</v>
      </c>
      <c r="R9" s="416">
        <v>-75.638944387984138720715438420</v>
      </c>
      <c r="S9" s="417">
        <v>-78.014846846919702664663506070</v>
      </c>
      <c r="T9" s="415">
        <v>-100</v>
      </c>
      <c r="U9" s="416">
        <v>-83.86204968918484408525215635</v>
      </c>
      <c r="V9" s="417">
        <v>-95.05872213254714601094507706</v>
      </c>
      <c r="W9" s="415">
        <v>-70.703536804679909874527151330</v>
      </c>
      <c r="X9" s="416">
        <v>-63.577523708174642682197684020</v>
      </c>
      <c r="Y9" s="417">
        <v>-67.557121563561181007745342650</v>
      </c>
      <c r="Z9" s="415">
        <v>-72.184098671833794482567994830</v>
      </c>
      <c r="AA9" s="416">
        <v>-75.502076344264595903099346110</v>
      </c>
      <c r="AB9" s="417">
        <v>-81.08294986744465078235809034</v>
      </c>
    </row>
    <row r="10" ht="18" customHeight="1">
      <c r="A10" s="58"/>
      <c r="B10" s="286"/>
      <c r="C10" s="287" t="s">
        <v>222</v>
      </c>
      <c r="D10" s="276">
        <v>25.192570869990224828934506354</v>
      </c>
      <c r="E10" s="94">
        <v>23.766837071513044716991067133</v>
      </c>
      <c r="F10" s="277">
        <v>26.150516020015185293967134988</v>
      </c>
      <c r="G10" s="276">
        <v>0</v>
      </c>
      <c r="H10" s="94">
        <v>8.711457014669654863633208719</v>
      </c>
      <c r="I10" s="277">
        <v>14.574940838016170631748086451</v>
      </c>
      <c r="J10" s="276">
        <v>13.227924405343760182469859889</v>
      </c>
      <c r="K10" s="94">
        <v>7.7223403776644625835739432489</v>
      </c>
      <c r="L10" s="277">
        <v>4.4173494808214400912508377712</v>
      </c>
      <c r="M10" s="276">
        <v>38.420495275333985011404366243</v>
      </c>
      <c r="N10" s="94">
        <v>40.200634463847162164198219102</v>
      </c>
      <c r="O10" s="277">
        <v>45.142806338852796016966059208</v>
      </c>
      <c r="P10" s="5"/>
      <c r="Q10" s="271">
        <v>-48.556828615912810890654317540</v>
      </c>
      <c r="R10" s="92">
        <v>-72.610755550168653352456293070</v>
      </c>
      <c r="S10" s="272">
        <v>-71.765778766554671403252922680</v>
      </c>
      <c r="T10" s="271">
        <v>-100</v>
      </c>
      <c r="U10" s="92">
        <v>-61.579963759919538923644807010</v>
      </c>
      <c r="V10" s="272">
        <v>-53.347891538978742402780642190</v>
      </c>
      <c r="W10" s="271">
        <v>-60.271469079290207198236527470</v>
      </c>
      <c r="X10" s="92">
        <v>-36.001748582395086666331264980</v>
      </c>
      <c r="Y10" s="272">
        <v>-54.588793658425961685448461540</v>
      </c>
      <c r="Z10" s="271">
        <v>-64.156466731212638445789743270</v>
      </c>
      <c r="AA10" s="92">
        <v>-66.917165532956629667002743910</v>
      </c>
      <c r="AB10" s="272">
        <v>-66.207726443033390881039159800</v>
      </c>
    </row>
    <row r="11" ht="18" customHeight="1">
      <c r="A11" s="58"/>
      <c r="B11" s="288"/>
      <c r="C11" s="289" t="s">
        <v>224</v>
      </c>
      <c r="D11" s="439">
        <v>24.743097643097643097643097643</v>
      </c>
      <c r="E11" s="95">
        <v>24.205889161034418581382644886</v>
      </c>
      <c r="F11" s="440">
        <v>22.597956439903199784888410863</v>
      </c>
      <c r="G11" s="439">
        <v>0.4000841750841750841750841751</v>
      </c>
      <c r="H11" s="95">
        <v>0.2293567739577230422403863376</v>
      </c>
      <c r="I11" s="440">
        <v>3.6658599982074034238594604284</v>
      </c>
      <c r="J11" s="439">
        <v>12.644360269360269360269360269</v>
      </c>
      <c r="K11" s="95">
        <v>5.1698938750654638566821221316</v>
      </c>
      <c r="L11" s="440">
        <v>3.8148158107018015595590212423</v>
      </c>
      <c r="M11" s="439">
        <v>37.787542087542087542087542088</v>
      </c>
      <c r="N11" s="95">
        <v>29.605139810057605480305153355</v>
      </c>
      <c r="O11" s="440">
        <v>30.078632248812404768306892534</v>
      </c>
      <c r="P11" s="5"/>
      <c r="Q11" s="420">
        <v>-57.305469497785737213703592350</v>
      </c>
      <c r="R11" s="91">
        <v>-72.356164158189796488212757320</v>
      </c>
      <c r="S11" s="421">
        <v>-76.578287896649958726617536200</v>
      </c>
      <c r="T11" s="420">
        <v>-98.32624343245108672686039469</v>
      </c>
      <c r="U11" s="91">
        <v>-98.85107568456313434731212366</v>
      </c>
      <c r="V11" s="421">
        <v>-89.82953591548863324993139798</v>
      </c>
      <c r="W11" s="420">
        <v>-56.000421791383153534992574710</v>
      </c>
      <c r="X11" s="91">
        <v>-54.072760277104791940570281610</v>
      </c>
      <c r="Y11" s="421">
        <v>-58.540681317836295772573885230</v>
      </c>
      <c r="Z11" s="420">
        <v>-65.832384478149945504253103820</v>
      </c>
      <c r="AA11" s="91">
        <v>-75.076254606116205151900645170</v>
      </c>
      <c r="AB11" s="421">
        <v>-78.777281894393240544663101860</v>
      </c>
    </row>
    <row r="12" ht="18" customHeight="1">
      <c r="A12" s="58"/>
      <c r="B12" s="286"/>
      <c r="C12" s="287" t="s">
        <v>225</v>
      </c>
      <c r="D12" s="276">
        <v>20.62414467253176930596285435</v>
      </c>
      <c r="E12" s="94">
        <v>25.173072057737063211809281341</v>
      </c>
      <c r="F12" s="277">
        <v>24.389681582804951036091908161</v>
      </c>
      <c r="G12" s="276">
        <v>2.3274682306940371456500488759</v>
      </c>
      <c r="H12" s="94">
        <v>0.7718407250587219515698043003</v>
      </c>
      <c r="I12" s="277">
        <v>3.1519052121191093686301381745</v>
      </c>
      <c r="J12" s="276">
        <v>13.237292277614858260019550342</v>
      </c>
      <c r="K12" s="94">
        <v>4.8994142576284965259129244235</v>
      </c>
      <c r="L12" s="277">
        <v>3.9324133265099012047983762545</v>
      </c>
      <c r="M12" s="276">
        <v>36.188905180840664711632453568</v>
      </c>
      <c r="N12" s="94">
        <v>30.844327040424281689292010065</v>
      </c>
      <c r="O12" s="277">
        <v>31.47400012143396160952042259</v>
      </c>
      <c r="P12" s="5"/>
      <c r="Q12" s="271">
        <v>-64.065130195101042071766980150</v>
      </c>
      <c r="R12" s="92">
        <v>-70.952092674635312104223428320</v>
      </c>
      <c r="S12" s="272">
        <v>-76.051892732441808440196538120</v>
      </c>
      <c r="T12" s="271">
        <v>-91.59928729778838859911676673</v>
      </c>
      <c r="U12" s="92">
        <v>-96.85337590769806807009446427</v>
      </c>
      <c r="V12" s="272">
        <v>-91.18885965637463816781989130</v>
      </c>
      <c r="W12" s="271">
        <v>-49.722780854552767550508957020</v>
      </c>
      <c r="X12" s="92">
        <v>-55.123201284783340539612290650</v>
      </c>
      <c r="Y12" s="272">
        <v>-55.208462191574651163031587300</v>
      </c>
      <c r="Z12" s="271">
        <v>-67.522417869377621753923218520</v>
      </c>
      <c r="AA12" s="92">
        <v>-74.739956542926376552650506440</v>
      </c>
      <c r="AB12" s="272">
        <v>-78.500641441891750999882635510</v>
      </c>
    </row>
    <row r="13" ht="18" customHeight="1">
      <c r="A13" s="58"/>
      <c r="B13" s="288"/>
      <c r="C13" s="289" t="s">
        <v>226</v>
      </c>
      <c r="D13" s="439">
        <v>19.01540404040404040404040404</v>
      </c>
      <c r="E13" s="95">
        <v>20.479997542031768154819636102</v>
      </c>
      <c r="F13" s="440">
        <v>20.314598469424227986080161834</v>
      </c>
      <c r="G13" s="439">
        <v>2.7147306397306397306397306397</v>
      </c>
      <c r="H13" s="95">
        <v>1.3574414441323941653760681719</v>
      </c>
      <c r="I13" s="440">
        <v>2.2218614516842849470277152373</v>
      </c>
      <c r="J13" s="439">
        <v>18.218855218855218855218855219</v>
      </c>
      <c r="K13" s="95">
        <v>5.7965552532878071644687827263</v>
      </c>
      <c r="L13" s="440">
        <v>4.5051910603381125038375383642</v>
      </c>
      <c r="M13" s="439">
        <v>39.949074074074074074074074074</v>
      </c>
      <c r="N13" s="95">
        <v>27.633994239451969484664487</v>
      </c>
      <c r="O13" s="440">
        <v>27.041650981446625436945415434</v>
      </c>
      <c r="P13" s="5"/>
      <c r="Q13" s="420">
        <v>-69.453909685375391455321358450</v>
      </c>
      <c r="R13" s="91">
        <v>-71.732545816976340459854766270</v>
      </c>
      <c r="S13" s="421">
        <v>-76.906928175481801796894514280</v>
      </c>
      <c r="T13" s="420">
        <v>-89.82274774135118162913033737</v>
      </c>
      <c r="U13" s="91">
        <v>-91.99615652363544355803568877</v>
      </c>
      <c r="V13" s="421">
        <v>-91.39389405052149022659246460</v>
      </c>
      <c r="W13" s="420">
        <v>-9.254041725363922989199704840</v>
      </c>
      <c r="X13" s="91">
        <v>-44.599020482809184617393143470</v>
      </c>
      <c r="Y13" s="421">
        <v>-37.953047150382589205838580960</v>
      </c>
      <c r="Z13" s="420">
        <v>-63.350407312080052326223422780</v>
      </c>
      <c r="AA13" s="91">
        <v>-72.331027772586541504141825300</v>
      </c>
      <c r="AB13" s="421">
        <v>-77.660127101096914045206840240</v>
      </c>
    </row>
    <row r="14" ht="18" customHeight="1">
      <c r="A14" s="58"/>
      <c r="B14" s="286"/>
      <c r="C14" s="287" t="s">
        <v>227</v>
      </c>
      <c r="D14" s="276">
        <v>15.276311502117953730856956663</v>
      </c>
      <c r="E14" s="94">
        <v>22.687884182149507934659597192</v>
      </c>
      <c r="F14" s="277">
        <v>18.256754764114529573506579119</v>
      </c>
      <c r="G14" s="276">
        <v>3.9755620723362658846529814272</v>
      </c>
      <c r="H14" s="94">
        <v>3.0050061227731147645817551654</v>
      </c>
      <c r="I14" s="277">
        <v>4.6354639211026203714144454371</v>
      </c>
      <c r="J14" s="276">
        <v>16.08716194200065167807103291</v>
      </c>
      <c r="K14" s="94">
        <v>7.7376480749063033364270101405</v>
      </c>
      <c r="L14" s="277">
        <v>4.3920408712019360043022317827</v>
      </c>
      <c r="M14" s="276">
        <v>35.339035516454871293580971</v>
      </c>
      <c r="N14" s="94">
        <v>33.430538379828926035668362498</v>
      </c>
      <c r="O14" s="277">
        <v>27.284259556419085949223256338</v>
      </c>
      <c r="P14" s="5"/>
      <c r="Q14" s="271">
        <v>-72.899295068368830403102970890</v>
      </c>
      <c r="R14" s="92">
        <v>-68.463008178517514166173919370</v>
      </c>
      <c r="S14" s="272">
        <v>-78.715778233299283090471740430</v>
      </c>
      <c r="T14" s="271">
        <v>-82.71984364156528389536448228</v>
      </c>
      <c r="U14" s="92">
        <v>-75.537687479416673703089270050</v>
      </c>
      <c r="V14" s="272">
        <v>-79.66225425617741265823227531</v>
      </c>
      <c r="W14" s="271">
        <v>-27.547216882144901163729216500</v>
      </c>
      <c r="X14" s="92">
        <v>-21.142170719903173264127928530</v>
      </c>
      <c r="Y14" s="272">
        <v>-43.785622003554995456167400500</v>
      </c>
      <c r="Z14" s="271">
        <v>-65.210243612177240730018556800</v>
      </c>
      <c r="AA14" s="92">
        <v>-64.449561682106805428043487500</v>
      </c>
      <c r="AB14" s="272">
        <v>-76.556176608831280729495627650</v>
      </c>
    </row>
    <row r="15" ht="18" customHeight="1">
      <c r="A15" s="58"/>
      <c r="B15" s="288">
        <v>2021</v>
      </c>
      <c r="C15" s="289" t="s">
        <v>230</v>
      </c>
      <c r="D15" s="439">
        <v>17.497393287715868361029651352</v>
      </c>
      <c r="E15" s="95">
        <v>21.976373422377702203087253659</v>
      </c>
      <c r="F15" s="440">
        <v>19.357040009125945650630046658</v>
      </c>
      <c r="G15" s="439">
        <v>2.3596448354512870641902899967</v>
      </c>
      <c r="H15" s="95">
        <v>1.8413539332733639146794853734</v>
      </c>
      <c r="I15" s="440">
        <v>1.2469624214660411240816677761</v>
      </c>
      <c r="J15" s="439">
        <v>17.4229390681003584229390681</v>
      </c>
      <c r="K15" s="95">
        <v>5.8787822136823417575989828134</v>
      </c>
      <c r="L15" s="440">
        <v>4.0354341158261450505274671006</v>
      </c>
      <c r="M15" s="439">
        <v>37.279977191267513848159009449</v>
      </c>
      <c r="N15" s="95">
        <v>29.696509569333407875365721846</v>
      </c>
      <c r="O15" s="440">
        <v>24.639436546418131825239181535</v>
      </c>
      <c r="P15" s="5"/>
      <c r="Q15" s="420">
        <v>-61.972693732163469368967446340</v>
      </c>
      <c r="R15" s="91">
        <v>-62.756961651853276630502879480</v>
      </c>
      <c r="S15" s="421">
        <v>-76.004481698445297405819133050</v>
      </c>
      <c r="T15" s="420">
        <v>-69.572159371421968718158804190</v>
      </c>
      <c r="U15" s="91">
        <v>-73.929534027337390191044579450</v>
      </c>
      <c r="V15" s="421">
        <v>-91.44028832938518733730117033</v>
      </c>
      <c r="W15" s="420">
        <v>-34.962978729873960439694099400</v>
      </c>
      <c r="X15" s="91">
        <v>-27.233243459060487489701232520</v>
      </c>
      <c r="Y15" s="421">
        <v>-54.938615660971373900909036980</v>
      </c>
      <c r="Z15" s="420">
        <v>-53.722156381330669136711308140</v>
      </c>
      <c r="AA15" s="91">
        <v>-59.950725441578563204682296850</v>
      </c>
      <c r="AB15" s="421">
        <v>-76.352033168423208996502743200</v>
      </c>
    </row>
    <row r="16" ht="18" customHeight="1">
      <c r="A16" s="58"/>
      <c r="B16" s="286"/>
      <c r="C16" s="287" t="s">
        <v>232</v>
      </c>
      <c r="D16" s="276">
        <v>20.457521645021645021645021645</v>
      </c>
      <c r="E16" s="94">
        <v>31.417873586041421363159410632</v>
      </c>
      <c r="F16" s="277">
        <v>24.705837559115967836230601067</v>
      </c>
      <c r="G16" s="276">
        <v>5.8687770562770562770562770563</v>
      </c>
      <c r="H16" s="94">
        <v>8.001207699295568758196293696</v>
      </c>
      <c r="I16" s="277">
        <v>5.3234245395279324679421391422</v>
      </c>
      <c r="J16" s="276">
        <v>17.615800865800865800865800866</v>
      </c>
      <c r="K16" s="94">
        <v>5.5417522543180400016120269578</v>
      </c>
      <c r="L16" s="277">
        <v>4.1281246796759245335332483428</v>
      </c>
      <c r="M16" s="276">
        <v>43.942099567099567099567099567</v>
      </c>
      <c r="N16" s="94">
        <v>44.960833539655030122967731287</v>
      </c>
      <c r="O16" s="277">
        <v>34.157386778319824837705988553</v>
      </c>
      <c r="P16" s="5"/>
      <c r="Q16" s="271">
        <v>-55.754108756468570696762660960</v>
      </c>
      <c r="R16" s="92">
        <v>-51.901704280300640801318412620</v>
      </c>
      <c r="S16" s="272">
        <v>-70.736075101131063389365450150</v>
      </c>
      <c r="T16" s="271">
        <v>-39.640842097182774238120825970</v>
      </c>
      <c r="U16" s="92">
        <v>-1.6990709726651285559783469700</v>
      </c>
      <c r="V16" s="272">
        <v>-70.991586660926343181558707920</v>
      </c>
      <c r="W16" s="271">
        <v>-40.939521460059807065908721240</v>
      </c>
      <c r="X16" s="92">
        <v>-30.701625735078958136900760360</v>
      </c>
      <c r="Y16" s="272">
        <v>-48.892427951840183777048977020</v>
      </c>
      <c r="Z16" s="271">
        <v>-48.776947652515578261951454640</v>
      </c>
      <c r="AA16" s="92">
        <v>-44.803931301943837470776340750</v>
      </c>
      <c r="AB16" s="272">
        <v>-69.186730474245590150455273350</v>
      </c>
    </row>
    <row r="17" ht="18" customHeight="1">
      <c r="A17" s="58"/>
      <c r="B17" s="288"/>
      <c r="C17" s="289" t="s">
        <v>233</v>
      </c>
      <c r="D17" s="439">
        <v>18.644835451287064190289996742</v>
      </c>
      <c r="E17" s="95">
        <v>35.205080743766664034759834127</v>
      </c>
      <c r="F17" s="440">
        <v>26.691774583871835127375551874</v>
      </c>
      <c r="G17" s="439">
        <v>13.029325513196480938416422287</v>
      </c>
      <c r="H17" s="95">
        <v>1.7375499997984669679080361969</v>
      </c>
      <c r="I17" s="440">
        <v>5.0198197573055538689727554233</v>
      </c>
      <c r="J17" s="439">
        <v>16.081541218637992831541218638</v>
      </c>
      <c r="K17" s="95">
        <v>6.6988746327789550188375060202</v>
      </c>
      <c r="L17" s="440">
        <v>4.3383323647529252573966293402</v>
      </c>
      <c r="M17" s="439">
        <v>47.755702183121537960247637667</v>
      </c>
      <c r="N17" s="95">
        <v>43.641505376344086021505376344</v>
      </c>
      <c r="O17" s="440">
        <v>36.049926705930314253744936637</v>
      </c>
      <c r="P17" s="5"/>
      <c r="Q17" s="420">
        <v>-23.413282651176486334555772680</v>
      </c>
      <c r="R17" s="91">
        <v>-0.8580967379553295385959918600</v>
      </c>
      <c r="S17" s="421">
        <v>-28.840452852399545077154655370</v>
      </c>
      <c r="T17" s="420">
        <v>159.13001215066828675577156742</v>
      </c>
      <c r="U17" s="91">
        <v>-57.564023506831993506508117100</v>
      </c>
      <c r="V17" s="421">
        <v>-23.171613668043528876076132250</v>
      </c>
      <c r="W17" s="420">
        <v>-50.184583784383934271518583280</v>
      </c>
      <c r="X17" s="91">
        <v>-21.152397831832758515388631760</v>
      </c>
      <c r="Y17" s="421">
        <v>-44.412408352039044874525890090</v>
      </c>
      <c r="Z17" s="420">
        <v>-22.543791733938626832858135660</v>
      </c>
      <c r="AA17" s="91">
        <v>-9.269762419471036407132354580</v>
      </c>
      <c r="AB17" s="421">
        <v>-30.470063932820871532153799660</v>
      </c>
    </row>
    <row r="18" ht="18" customHeight="1">
      <c r="A18" s="58"/>
      <c r="B18" s="286"/>
      <c r="C18" s="287" t="s">
        <v>234</v>
      </c>
      <c r="D18" s="276">
        <v>15.064983164983164983164983165</v>
      </c>
      <c r="E18" s="94">
        <v>41.430426142660184402916714781</v>
      </c>
      <c r="F18" s="277">
        <v>34.09536688107988125413419466</v>
      </c>
      <c r="G18" s="276">
        <v>52.149579124579124579124579125</v>
      </c>
      <c r="H18" s="94">
        <v>1.7357244727872300849671786318</v>
      </c>
      <c r="I18" s="277">
        <v>12.133229730926207883011300479</v>
      </c>
      <c r="J18" s="276">
        <v>16.227272727272727272727272727</v>
      </c>
      <c r="K18" s="94">
        <v>10.557996698244093311076245237</v>
      </c>
      <c r="L18" s="277">
        <v>5.0214082007766618494749688156</v>
      </c>
      <c r="M18" s="276">
        <v>83.44191919191919191919191919</v>
      </c>
      <c r="N18" s="94">
        <v>53.724147313691507798960138648</v>
      </c>
      <c r="O18" s="277">
        <v>51.250004812782750986620463952</v>
      </c>
      <c r="P18" s="5"/>
      <c r="Q18" s="271">
        <v>245.54581611769703054407846468</v>
      </c>
      <c r="R18" s="92">
        <v>657.43331313732808477942781996</v>
      </c>
      <c r="S18" s="272">
        <v>495.86131927761906349496352362</v>
      </c>
      <c r="T18" s="271">
        <v>0</v>
      </c>
      <c r="U18" s="92">
        <v>-41.065510244453646629541142760</v>
      </c>
      <c r="V18" s="272">
        <v>622.15651714311032678767067117</v>
      </c>
      <c r="W18" s="271">
        <v>328.32385353714895129754710271</v>
      </c>
      <c r="X18" s="92">
        <v>491.37182967324444550006963894</v>
      </c>
      <c r="Y18" s="272">
        <v>215.58801468800592214793532300</v>
      </c>
      <c r="Z18" s="271">
        <v>924.0387595297617817813681536</v>
      </c>
      <c r="AA18" s="92">
        <v>426.68870768557017334686658714</v>
      </c>
      <c r="AB18" s="272">
        <v>469.86893970163237468068818863</v>
      </c>
    </row>
    <row r="19" ht="18" customHeight="1">
      <c r="A19" s="58"/>
      <c r="B19" s="288"/>
      <c r="C19" s="289" t="s">
        <v>235</v>
      </c>
      <c r="D19" s="439">
        <v>19.352802215705441511893124796</v>
      </c>
      <c r="E19" s="95">
        <v>48.341304411686018316966119903</v>
      </c>
      <c r="F19" s="440">
        <v>41.838979814257636023213137965</v>
      </c>
      <c r="G19" s="439">
        <v>41.527696318018898664059954383</v>
      </c>
      <c r="H19" s="95">
        <v>3.8373030023977359168763310417</v>
      </c>
      <c r="I19" s="440">
        <v>15.466013991225210287556006819</v>
      </c>
      <c r="J19" s="439">
        <v>21.215949820788530465949820789</v>
      </c>
      <c r="K19" s="95">
        <v>11.855872748417876373116047777</v>
      </c>
      <c r="L19" s="440">
        <v>6.034856967201661807308598735</v>
      </c>
      <c r="M19" s="439">
        <v>82.09644835451287064190289997</v>
      </c>
      <c r="N19" s="95">
        <v>64.034480162501630606958498723</v>
      </c>
      <c r="O19" s="440">
        <v>63.339850772684508118077743519</v>
      </c>
      <c r="P19" s="5"/>
      <c r="Q19" s="420">
        <v>70.392604068049459219095160230</v>
      </c>
      <c r="R19" s="91">
        <v>288.11854387622172762120028140</v>
      </c>
      <c r="S19" s="421">
        <v>260.95588795478736797557520098</v>
      </c>
      <c r="T19" s="420">
        <v>0</v>
      </c>
      <c r="U19" s="91">
        <v>-65.240484384794975891958827220</v>
      </c>
      <c r="V19" s="421">
        <v>153.95487575773680254853923882</v>
      </c>
      <c r="W19" s="420">
        <v>2473.3326746368935875901590752</v>
      </c>
      <c r="X19" s="91">
        <v>2957.4996446483309243655528512</v>
      </c>
      <c r="Y19" s="421">
        <v>1335.6170936289948330860272120</v>
      </c>
      <c r="Z19" s="420">
        <v>573.90353663347799049141084195</v>
      </c>
      <c r="AA19" s="91">
        <v>168.12152729619970196182280938</v>
      </c>
      <c r="AB19" s="421">
        <v>249.91314928442936366292693465</v>
      </c>
    </row>
    <row r="20" ht="18" customHeight="1">
      <c r="A20" s="58"/>
      <c r="B20" s="286"/>
      <c r="C20" s="287" t="s">
        <v>237</v>
      </c>
      <c r="D20" s="276">
        <v>39.837289562289562289562289562</v>
      </c>
      <c r="E20" s="94">
        <v>62.188319756563168104020163331</v>
      </c>
      <c r="F20" s="277">
        <v>58.825183051211243145306442225</v>
      </c>
      <c r="G20" s="276">
        <v>10.623484848484848484848484848</v>
      </c>
      <c r="H20" s="94">
        <v>5.780413259283779857845722514</v>
      </c>
      <c r="I20" s="277">
        <v>14.346018108438848194352815384</v>
      </c>
      <c r="J20" s="276">
        <v>29.504208754208754208754208754</v>
      </c>
      <c r="K20" s="94">
        <v>12.967035326151896636632092204</v>
      </c>
      <c r="L20" s="277">
        <v>7.1022804073919723815843654543</v>
      </c>
      <c r="M20" s="276">
        <v>79.96498316498316498316498316</v>
      </c>
      <c r="N20" s="94">
        <v>80.93576834199884459849797805</v>
      </c>
      <c r="O20" s="277">
        <v>80.27348156704206372124362306</v>
      </c>
      <c r="P20" s="5"/>
      <c r="Q20" s="271">
        <v>131.24887006063804316490518282</v>
      </c>
      <c r="R20" s="92">
        <v>214.15407131636157154231657522</v>
      </c>
      <c r="S20" s="272">
        <v>294.21859278030354138748033635</v>
      </c>
      <c r="T20" s="271">
        <v>0</v>
      </c>
      <c r="U20" s="92">
        <v>207.68913543846443047912286779</v>
      </c>
      <c r="V20" s="272">
        <v>711.89692002343874497298029422</v>
      </c>
      <c r="W20" s="271">
        <v>394.89587010236498411577832685</v>
      </c>
      <c r="X20" s="92">
        <v>240.11017469745737419354191643</v>
      </c>
      <c r="Y20" s="272">
        <v>173.01818782732774264665829852</v>
      </c>
      <c r="Z20" s="271">
        <v>244.84430924706514400214896071</v>
      </c>
      <c r="AA20" s="92">
        <v>217.56034598126642876680772338</v>
      </c>
      <c r="AB20" s="272">
        <v>316.13304309372752154698063520</v>
      </c>
    </row>
    <row r="21" ht="18" customHeight="1">
      <c r="A21" s="58"/>
      <c r="B21" s="288"/>
      <c r="C21" s="289" t="s">
        <v>218</v>
      </c>
      <c r="D21" s="439">
        <v>48.384652981427174975562072336</v>
      </c>
      <c r="E21" s="95">
        <v>70.073718142127918554574671777</v>
      </c>
      <c r="F21" s="440">
        <v>61.299594930999488242590359878</v>
      </c>
      <c r="G21" s="439">
        <v>8.686950146627565982404692082</v>
      </c>
      <c r="H21" s="95">
        <v>5.1665780120657577546451650471</v>
      </c>
      <c r="I21" s="440">
        <v>16.482214261551405598105630199</v>
      </c>
      <c r="J21" s="439">
        <v>31.493971977842945584881068752</v>
      </c>
      <c r="K21" s="95">
        <v>15.648891337653288898286545834</v>
      </c>
      <c r="L21" s="440">
        <v>9.218633174023540840843445602</v>
      </c>
      <c r="M21" s="439">
        <v>88.56557510589768654284783317</v>
      </c>
      <c r="N21" s="95">
        <v>90.88918749184696520750638266</v>
      </c>
      <c r="O21" s="440">
        <v>87.00044236657443468153943568</v>
      </c>
      <c r="P21" s="5"/>
      <c r="Q21" s="420">
        <v>111.30052436482131041401341861</v>
      </c>
      <c r="R21" s="91">
        <v>210.60769946887502443491973124</v>
      </c>
      <c r="S21" s="421">
        <v>176.89521824774634365997660266</v>
      </c>
      <c r="T21" s="420">
        <v>0</v>
      </c>
      <c r="U21" s="91">
        <v>93.19209415598694098921783013</v>
      </c>
      <c r="V21" s="421">
        <v>951.1388421289090617213825965</v>
      </c>
      <c r="W21" s="420">
        <v>240.98886948545624525938861549</v>
      </c>
      <c r="X21" s="91">
        <v>238.81751336024489220636696758</v>
      </c>
      <c r="Y21" s="421">
        <v>185.64048961370809551274563264</v>
      </c>
      <c r="Z21" s="420">
        <v>175.60838969387858569675829691</v>
      </c>
      <c r="AA21" s="91">
        <v>204.45375156903366214045654325</v>
      </c>
      <c r="AB21" s="421">
        <v>223.01847251758182557569753610</v>
      </c>
    </row>
    <row r="22" ht="18" customHeight="1">
      <c r="A22" s="58"/>
      <c r="B22" s="286"/>
      <c r="C22" s="287" t="s">
        <v>222</v>
      </c>
      <c r="D22" s="276">
        <v>41.017513848159009449332029977</v>
      </c>
      <c r="E22" s="94">
        <v>62.848568492100226527611237359</v>
      </c>
      <c r="F22" s="277">
        <v>57.961592172713788826340761044</v>
      </c>
      <c r="G22" s="276">
        <v>4.2206744868035190615835777126</v>
      </c>
      <c r="H22" s="94">
        <v>7.4385020342862680008459805084</v>
      </c>
      <c r="I22" s="277">
        <v>16.421115631153015465482396412</v>
      </c>
      <c r="J22" s="276">
        <v>28.037960247637666992505702183</v>
      </c>
      <c r="K22" s="94">
        <v>16.452938418657392093111519202</v>
      </c>
      <c r="L22" s="277">
        <v>7.961366652499371145555950698</v>
      </c>
      <c r="M22" s="276">
        <v>73.276148582600195503421309873</v>
      </c>
      <c r="N22" s="94">
        <v>86.74000894504388662156873707</v>
      </c>
      <c r="O22" s="277">
        <v>82.34407445636617543737910815</v>
      </c>
      <c r="P22" s="5"/>
      <c r="Q22" s="271">
        <v>62.815911324952144446168968910</v>
      </c>
      <c r="R22" s="92">
        <v>164.43808363305769939158689270</v>
      </c>
      <c r="S22" s="272">
        <v>121.64607431972247260606330741</v>
      </c>
      <c r="T22" s="271">
        <v>0</v>
      </c>
      <c r="U22" s="92">
        <v>-14.612423366605549309298109250</v>
      </c>
      <c r="V22" s="272">
        <v>12.666773839118595099318393130</v>
      </c>
      <c r="W22" s="271">
        <v>111.96039067407288805685219169</v>
      </c>
      <c r="X22" s="92">
        <v>113.05637428576287947354445777</v>
      </c>
      <c r="Y22" s="272">
        <v>80.22949479240419571856700285</v>
      </c>
      <c r="Z22" s="271">
        <v>90.72150959397858581575320683</v>
      </c>
      <c r="AA22" s="92">
        <v>115.76776113583494660251515205</v>
      </c>
      <c r="AB22" s="272">
        <v>82.40796515456235785053191785</v>
      </c>
    </row>
    <row r="23" ht="18" customHeight="1">
      <c r="A23" s="58"/>
      <c r="B23" s="288"/>
      <c r="C23" s="289" t="s">
        <v>224</v>
      </c>
      <c r="D23" s="439">
        <v>45.472643097643097643097643098</v>
      </c>
      <c r="E23" s="95">
        <v>64.043756168184275699132101714</v>
      </c>
      <c r="F23" s="440">
        <v>60.093722904039146365753061084</v>
      </c>
      <c r="G23" s="439">
        <v>7.937121212121212121212121212</v>
      </c>
      <c r="H23" s="95">
        <v>15.765407449599844583019740062</v>
      </c>
      <c r="I23" s="440">
        <v>21.407898509351787216604029436</v>
      </c>
      <c r="J23" s="439">
        <v>28.772053872053872053872053872</v>
      </c>
      <c r="K23" s="95">
        <v>16.793248475418267547619003597</v>
      </c>
      <c r="L23" s="440">
        <v>8.945989951671359148663793233</v>
      </c>
      <c r="M23" s="439">
        <v>82.18181818181818181818181818</v>
      </c>
      <c r="N23" s="95">
        <v>96.60241209320238782977084537</v>
      </c>
      <c r="O23" s="440">
        <v>90.44761136506229273102088375</v>
      </c>
      <c r="P23" s="5"/>
      <c r="Q23" s="420">
        <v>83.77910378706437873365357138</v>
      </c>
      <c r="R23" s="91">
        <v>164.57923417776824579294803934</v>
      </c>
      <c r="S23" s="421">
        <v>165.92547456161289421958553264</v>
      </c>
      <c r="T23" s="420">
        <v>1883.8628234799074268882810855</v>
      </c>
      <c r="U23" s="91">
        <v>6773.7483430534544693738119230</v>
      </c>
      <c r="V23" s="421">
        <v>483.98025346904129578398815752</v>
      </c>
      <c r="W23" s="420">
        <v>127.54851379689112272409546318</v>
      </c>
      <c r="X23" s="91">
        <v>224.82772144342368717558013345</v>
      </c>
      <c r="Y23" s="421">
        <v>134.50647149398253842437001426</v>
      </c>
      <c r="Z23" s="420">
        <v>117.48389453706261305010291457</v>
      </c>
      <c r="AA23" s="91">
        <v>226.30284036147039398606124181</v>
      </c>
      <c r="AB23" s="421">
        <v>200.70387049807903934386074801</v>
      </c>
    </row>
    <row r="24" ht="18" customHeight="1">
      <c r="A24" s="59"/>
      <c r="B24" s="286"/>
      <c r="C24" s="287" t="s">
        <v>225</v>
      </c>
      <c r="D24" s="276">
        <v>58.708944281524926686217008798</v>
      </c>
      <c r="E24" s="94">
        <v>66.555177473693305943424342591</v>
      </c>
      <c r="F24" s="277">
        <v>65.210855879040460611246487877</v>
      </c>
      <c r="G24" s="276">
        <v>7.9220430107526881720430107527</v>
      </c>
      <c r="H24" s="94">
        <v>15.171415018142727725181498956</v>
      </c>
      <c r="I24" s="277">
        <v>21.931237659635531486946750638</v>
      </c>
      <c r="J24" s="276">
        <v>31.147034864776800260671228413</v>
      </c>
      <c r="K24" s="94">
        <v>16.204037015627487324294029863</v>
      </c>
      <c r="L24" s="277">
        <v>8.514361110076273946268939139</v>
      </c>
      <c r="M24" s="276">
        <v>97.77810361681329423264907136</v>
      </c>
      <c r="N24" s="94">
        <v>97.93062950746352099289987141</v>
      </c>
      <c r="O24" s="277">
        <v>95.65645464875226604446217766</v>
      </c>
      <c r="P24" s="93"/>
      <c r="Q24" s="271">
        <v>184.66123184112614640851245349</v>
      </c>
      <c r="R24" s="92">
        <v>164.39036650370710777470758123</v>
      </c>
      <c r="S24" s="272">
        <v>167.37067336301339338168076317</v>
      </c>
      <c r="T24" s="271">
        <v>240.37169256614867702645947080</v>
      </c>
      <c r="U24" s="92">
        <v>1865.6147344374035708955664942</v>
      </c>
      <c r="V24" s="272">
        <v>595.80892138855214640283007715</v>
      </c>
      <c r="W24" s="271">
        <v>135.29762893766807588876376145</v>
      </c>
      <c r="X24" s="92">
        <v>230.73416868960290009771436637</v>
      </c>
      <c r="Y24" s="272">
        <v>116.51745132378917315697755543</v>
      </c>
      <c r="Z24" s="271">
        <v>170.18806766384171252996589797</v>
      </c>
      <c r="AA24" s="92">
        <v>217.49964711214664946905025734</v>
      </c>
      <c r="AB24" s="272">
        <v>203.92213979693579297394095695</v>
      </c>
    </row>
    <row r="25" ht="18" customHeight="1">
      <c r="A25" s="60"/>
      <c r="B25" s="288"/>
      <c r="C25" s="289" t="s">
        <v>226</v>
      </c>
      <c r="D25" s="439">
        <v>39.960016835016835016835016835</v>
      </c>
      <c r="E25" s="95">
        <v>65.743541603365109626787222417</v>
      </c>
      <c r="F25" s="440">
        <v>66.565635923635385856413014251</v>
      </c>
      <c r="G25" s="439">
        <v>12.188552188552188552188552189</v>
      </c>
      <c r="H25" s="95">
        <v>11.335281296558965277725688296</v>
      </c>
      <c r="I25" s="440">
        <v>16.231011920767231334588150937</v>
      </c>
      <c r="J25" s="439">
        <v>29.818350168350168350168350168</v>
      </c>
      <c r="K25" s="95">
        <v>14.589696453051083963193617305</v>
      </c>
      <c r="L25" s="440">
        <v>8.065384960114726180872994533</v>
      </c>
      <c r="M25" s="439">
        <v>81.96691919191919191919191919</v>
      </c>
      <c r="N25" s="95">
        <v>91.66851935297515886770652802</v>
      </c>
      <c r="O25" s="440">
        <v>90.86203280451734337187415972</v>
      </c>
      <c r="P25" s="93"/>
      <c r="Q25" s="420">
        <v>110.14550492910674050366750331</v>
      </c>
      <c r="R25" s="91">
        <v>221.01342526256407489591286706</v>
      </c>
      <c r="S25" s="421">
        <v>227.67389433674610274945424420</v>
      </c>
      <c r="T25" s="420">
        <v>348.97832625344950544169173050</v>
      </c>
      <c r="U25" s="91">
        <v>735.04753339867904205443303555</v>
      </c>
      <c r="V25" s="421">
        <v>630.51413302405925248641859887</v>
      </c>
      <c r="W25" s="420">
        <v>63.667529107373868046571798190</v>
      </c>
      <c r="X25" s="91">
        <v>151.69597831014904163352438858</v>
      </c>
      <c r="Y25" s="421">
        <v>79.024260061224190849374615190</v>
      </c>
      <c r="Z25" s="420">
        <v>105.17852063338214688313193354</v>
      </c>
      <c r="AA25" s="91">
        <v>231.72374054454860519107880446</v>
      </c>
      <c r="AB25" s="421">
        <v>236.00771220240255588512835607</v>
      </c>
    </row>
    <row r="26" ht="18" customHeight="1">
      <c r="A26" s="60"/>
      <c r="B26" s="290"/>
      <c r="C26" s="291" t="s">
        <v>227</v>
      </c>
      <c r="D26" s="443">
        <v>43.696969696969696969696969697</v>
      </c>
      <c r="E26" s="444">
        <v>75.527491343185193432517125329</v>
      </c>
      <c r="F26" s="445">
        <v>65.546062503794811300297513206</v>
      </c>
      <c r="G26" s="443">
        <v>8.013440860215053763440860215</v>
      </c>
      <c r="H26" s="444">
        <v>9.648495126978194714240366614</v>
      </c>
      <c r="I26" s="445">
        <v>12.36128338349712461726617457</v>
      </c>
      <c r="J26" s="443">
        <v>30.537715868361029651352231997</v>
      </c>
      <c r="K26" s="444">
        <v>14.082779113780258076756792176</v>
      </c>
      <c r="L26" s="445">
        <v>8.102047897024000555126681644</v>
      </c>
      <c r="M26" s="443">
        <v>82.24812642554578038449006191</v>
      </c>
      <c r="N26" s="444">
        <v>99.25876558394364622351428412</v>
      </c>
      <c r="O26" s="445">
        <v>86.00939378431593647269036942</v>
      </c>
      <c r="P26" s="184"/>
      <c r="Q26" s="273">
        <v>186.04398182710150800929974618</v>
      </c>
      <c r="R26" s="274">
        <v>232.89790593434493868322779318</v>
      </c>
      <c r="S26" s="275">
        <v>259.02362358852586204029545757</v>
      </c>
      <c r="T26" s="273">
        <v>101.56749446766658470617162527</v>
      </c>
      <c r="U26" s="274">
        <v>221.08071440713931114361283449</v>
      </c>
      <c r="V26" s="275">
        <v>166.66766463704441092927259187</v>
      </c>
      <c r="W26" s="273">
        <v>89.82662062120859200145833122</v>
      </c>
      <c r="X26" s="274">
        <v>82.00335525017773760946222392</v>
      </c>
      <c r="Y26" s="275">
        <v>84.47114074343246029457652158</v>
      </c>
      <c r="Z26" s="273">
        <v>132.74015610088930483009160439</v>
      </c>
      <c r="AA26" s="274">
        <v>196.91046089713492289706388279</v>
      </c>
      <c r="AB26" s="275">
        <v>215.23448018247856115336623670</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974" t="s">
        <v>59</v>
      </c>
      <c r="C28" s="974"/>
      <c r="D28" s="974"/>
      <c r="E28" s="974"/>
      <c r="F28" s="974"/>
      <c r="G28" s="974"/>
      <c r="H28" s="974"/>
      <c r="I28" s="974"/>
      <c r="J28" s="974"/>
      <c r="K28" s="974"/>
      <c r="L28" s="974"/>
      <c r="M28" s="974"/>
      <c r="N28" s="974"/>
      <c r="O28" s="974"/>
      <c r="P28" s="411"/>
      <c r="Q28" s="972"/>
      <c r="R28" s="972"/>
      <c r="S28" s="972"/>
      <c r="T28" s="972"/>
      <c r="U28" s="972"/>
      <c r="V28" s="972"/>
      <c r="W28" s="972"/>
      <c r="X28" s="972"/>
      <c r="Y28" s="972"/>
      <c r="Z28" s="972"/>
      <c r="AA28" s="972"/>
      <c r="AB28" s="972"/>
      <c r="AC28" s="9"/>
    </row>
    <row r="29" ht="18" customHeight="1">
      <c r="A29" s="58"/>
      <c r="B29" s="284">
        <v>2019</v>
      </c>
      <c r="C29" s="285"/>
      <c r="D29" s="454">
        <v>53.138065587380655873806558738</v>
      </c>
      <c r="E29" s="455">
        <v>80.26057301274623074312987605</v>
      </c>
      <c r="F29" s="456">
        <v>92.75046494976748425285648936</v>
      </c>
      <c r="G29" s="454">
        <v>25.575390895253908952539089525</v>
      </c>
      <c r="H29" s="455">
        <v>18.67710097895019929025521975</v>
      </c>
      <c r="I29" s="456">
        <v>28.352361337558612901235288718</v>
      </c>
      <c r="J29" s="454">
        <v>28.066846547668465476684654767</v>
      </c>
      <c r="K29" s="455">
        <v>10.775440445044850203523432037</v>
      </c>
      <c r="L29" s="456">
        <v>9.772476491111328635506892073</v>
      </c>
      <c r="M29" s="454">
        <v>106.78030303030303030303030303</v>
      </c>
      <c r="N29" s="455">
        <v>109.71311443674128023690852784</v>
      </c>
      <c r="O29" s="456">
        <v>130.87530277843742578959867015</v>
      </c>
      <c r="P29" s="5"/>
      <c r="Q29" s="427">
        <v>-2.768485071904149069040085500</v>
      </c>
      <c r="R29" s="428">
        <v>3.8289687575609253685739808400</v>
      </c>
      <c r="S29" s="429">
        <v>1.5746779934090337159898347200</v>
      </c>
      <c r="T29" s="427">
        <v>56.788510697315778111336232430</v>
      </c>
      <c r="U29" s="428">
        <v>-1.621702107739764071133846400</v>
      </c>
      <c r="V29" s="429">
        <v>-0.7360247197375150913589502900</v>
      </c>
      <c r="W29" s="427">
        <v>1.0770504146698910740954276400</v>
      </c>
      <c r="X29" s="428">
        <v>-4.3220410508667461060624279500</v>
      </c>
      <c r="Y29" s="429">
        <v>-13.712539336359262170600675140</v>
      </c>
      <c r="Z29" s="427">
        <v>8.152880863915460097825152380</v>
      </c>
      <c r="AA29" s="428">
        <v>2.0132279718155904189820640200</v>
      </c>
      <c r="AB29" s="429">
        <v>-0.2479870064268035327604300700</v>
      </c>
    </row>
    <row r="30" ht="18" customHeight="1">
      <c r="A30" s="58"/>
      <c r="B30" s="286">
        <v>2020</v>
      </c>
      <c r="C30" s="287"/>
      <c r="D30" s="276">
        <v>23.054948391013964784456587735</v>
      </c>
      <c r="E30" s="94">
        <v>27.930455455538068479996400757</v>
      </c>
      <c r="F30" s="277">
        <v>33.203056237123108402972116798</v>
      </c>
      <c r="G30" s="276">
        <v>2.64229728983827344483082188</v>
      </c>
      <c r="H30" s="94">
        <v>4.3461301799202105953531095889</v>
      </c>
      <c r="I30" s="277">
        <v>7.0406807636984700817173452388</v>
      </c>
      <c r="J30" s="276">
        <v>15.151901528950709278578131037</v>
      </c>
      <c r="K30" s="94">
        <v>5.5006292092335053537249021803</v>
      </c>
      <c r="L30" s="277">
        <v>4.830370735787412845189206454</v>
      </c>
      <c r="M30" s="276">
        <v>40.84915410940001103935530165</v>
      </c>
      <c r="N30" s="94">
        <v>37.777214844691784429074412524</v>
      </c>
      <c r="O30" s="277">
        <v>45.07410773660899132987866849</v>
      </c>
      <c r="P30" s="5"/>
      <c r="Q30" s="271">
        <v>-56.613120676923729809517473800</v>
      </c>
      <c r="R30" s="92">
        <v>-65.200279032268538940677635510</v>
      </c>
      <c r="S30" s="272">
        <v>-64.201736072045054471925202890</v>
      </c>
      <c r="T30" s="271">
        <v>-89.66859470238395712365092678</v>
      </c>
      <c r="U30" s="92">
        <v>-76.730167145219892333531650590</v>
      </c>
      <c r="V30" s="272">
        <v>-75.167215598470732256968560490</v>
      </c>
      <c r="W30" s="271">
        <v>-46.01494862197338878141139800</v>
      </c>
      <c r="X30" s="92">
        <v>-48.952163604941066562524074750</v>
      </c>
      <c r="Y30" s="272">
        <v>-50.571682211966090945679637090</v>
      </c>
      <c r="Z30" s="271">
        <v>-61.744672987294775046506563900</v>
      </c>
      <c r="AA30" s="92">
        <v>-65.567275126007396897013907530</v>
      </c>
      <c r="AB30" s="272">
        <v>-65.559500700513183798522402820</v>
      </c>
    </row>
    <row r="31" ht="18" customHeight="1">
      <c r="A31" s="58"/>
      <c r="B31" s="425">
        <v>2021</v>
      </c>
      <c r="C31" s="426"/>
      <c r="D31" s="457">
        <v>34.107548083575480835754808358</v>
      </c>
      <c r="E31" s="458">
        <v>53.912988781998328308370706006</v>
      </c>
      <c r="F31" s="459">
        <v>48.70734460399257742119284837</v>
      </c>
      <c r="G31" s="457">
        <v>14.547509339975093399750933998</v>
      </c>
      <c r="H31" s="458">
        <v>7.2674403311298314634573394096</v>
      </c>
      <c r="I31" s="459">
        <v>13.217811373492759333276724332</v>
      </c>
      <c r="J31" s="457">
        <v>24.868354780683547806835478068</v>
      </c>
      <c r="K31" s="458">
        <v>12.312043319466824519459752437</v>
      </c>
      <c r="L31" s="459">
        <v>6.8186121006534478849120809331</v>
      </c>
      <c r="M31" s="457">
        <v>73.523426041234260412342604123</v>
      </c>
      <c r="N31" s="458">
        <v>73.492472432594984291287797852</v>
      </c>
      <c r="O31" s="459">
        <v>68.743768078138784639381653636</v>
      </c>
      <c r="P31" s="93"/>
      <c r="Q31" s="430">
        <v>47.940249117492901087626692040</v>
      </c>
      <c r="R31" s="431">
        <v>93.02581323036902567803604032</v>
      </c>
      <c r="S31" s="432">
        <v>46.695365198143109418193706770</v>
      </c>
      <c r="T31" s="430">
        <v>450.56292855167330009773800408</v>
      </c>
      <c r="U31" s="431">
        <v>67.216351795133122198077508450</v>
      </c>
      <c r="V31" s="432">
        <v>87.73484861923269652886597348</v>
      </c>
      <c r="W31" s="430">
        <v>64.126956165651089267828636850</v>
      </c>
      <c r="X31" s="431">
        <v>123.82972658472406633101982449</v>
      </c>
      <c r="Y31" s="432">
        <v>41.161258081817316375099406600</v>
      </c>
      <c r="Z31" s="430">
        <v>79.98763412414310663828096773</v>
      </c>
      <c r="AA31" s="431">
        <v>94.54179651605968571267410452</v>
      </c>
      <c r="AB31" s="432">
        <v>52.512765155205500977125847310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973" t="s">
        <v>44</v>
      </c>
      <c r="C33" s="973"/>
      <c r="D33" s="973"/>
      <c r="E33" s="973"/>
      <c r="F33" s="973"/>
      <c r="G33" s="973"/>
      <c r="H33" s="973"/>
      <c r="I33" s="973"/>
      <c r="J33" s="973"/>
      <c r="K33" s="973"/>
      <c r="L33" s="973"/>
      <c r="M33" s="973"/>
      <c r="N33" s="973"/>
      <c r="O33" s="973"/>
      <c r="P33" s="411"/>
      <c r="Q33" s="972"/>
      <c r="R33" s="972"/>
      <c r="S33" s="972"/>
      <c r="T33" s="972"/>
      <c r="U33" s="972"/>
      <c r="V33" s="972"/>
      <c r="W33" s="972"/>
      <c r="X33" s="972"/>
      <c r="Y33" s="972"/>
      <c r="Z33" s="972"/>
      <c r="AA33" s="972"/>
      <c r="AB33" s="972"/>
      <c r="AC33" s="9"/>
    </row>
    <row r="34" ht="18" customHeight="1">
      <c r="A34" s="58"/>
      <c r="B34" s="284">
        <v>2019</v>
      </c>
      <c r="C34" s="285"/>
      <c r="D34" s="454">
        <v>58.632191480017566974088713219</v>
      </c>
      <c r="E34" s="455">
        <v>77.068543322902542380399512319</v>
      </c>
      <c r="F34" s="456">
        <v>91.90508070326080649859060913</v>
      </c>
      <c r="G34" s="454">
        <v>25.785984848484848484848484848</v>
      </c>
      <c r="H34" s="455">
        <v>17.936683775614905282044676445</v>
      </c>
      <c r="I34" s="456">
        <v>28.15227597313315351598559066</v>
      </c>
      <c r="J34" s="454">
        <v>22.900032938076416337285902503</v>
      </c>
      <c r="K34" s="455">
        <v>10.396985652758593211453545312</v>
      </c>
      <c r="L34" s="456">
        <v>7.958610376302826100938851181</v>
      </c>
      <c r="M34" s="454">
        <v>107.31820926657883179622310057</v>
      </c>
      <c r="N34" s="455">
        <v>105.40221275127604087389773408</v>
      </c>
      <c r="O34" s="456">
        <v>128.01596705269678611551505097</v>
      </c>
      <c r="P34" s="5"/>
      <c r="Q34" s="427">
        <v>-11.500888890546107338867614350</v>
      </c>
      <c r="R34" s="428">
        <v>-2.1211695356687380009536628900</v>
      </c>
      <c r="S34" s="429">
        <v>0.1821884510264699494283863400</v>
      </c>
      <c r="T34" s="427">
        <v>78.958748059320500242882587690</v>
      </c>
      <c r="U34" s="428">
        <v>7.3376855541710703972505090600</v>
      </c>
      <c r="V34" s="429">
        <v>-2.3562393860776887968503908300</v>
      </c>
      <c r="W34" s="427">
        <v>18.967486549575846417759550760</v>
      </c>
      <c r="X34" s="428">
        <v>-0.7770231434299248290785479600</v>
      </c>
      <c r="Y34" s="429">
        <v>-19.486342020463020408803298880</v>
      </c>
      <c r="Z34" s="427">
        <v>7.4152698364903728335990909700</v>
      </c>
      <c r="AA34" s="428">
        <v>-0.4960330852105039524449974600</v>
      </c>
      <c r="AB34" s="429">
        <v>-1.8691526105050668481395478900</v>
      </c>
    </row>
    <row r="35" ht="18" customHeight="1">
      <c r="A35" s="58"/>
      <c r="B35" s="286">
        <v>2020</v>
      </c>
      <c r="C35" s="287"/>
      <c r="D35" s="276">
        <v>18.297568072024593763724198507</v>
      </c>
      <c r="E35" s="94">
        <v>22.81342197939397073893058625</v>
      </c>
      <c r="F35" s="277">
        <v>20.994320443882942809564760442</v>
      </c>
      <c r="G35" s="276">
        <v>3.0090854194115063680281071585</v>
      </c>
      <c r="H35" s="94">
        <v>1.6263143690702598651483534523</v>
      </c>
      <c r="I35" s="277">
        <v>3.3485248552217627212197124899</v>
      </c>
      <c r="J35" s="276">
        <v>15.82199714536671058410188845</v>
      </c>
      <c r="K35" s="94">
        <v>6.038693278914176229668658826</v>
      </c>
      <c r="L35" s="277">
        <v>4.2740631732522861804048369574</v>
      </c>
      <c r="M35" s="276">
        <v>37.128678085199824330259112868</v>
      </c>
      <c r="N35" s="94">
        <v>30.478429627378406833747598528</v>
      </c>
      <c r="O35" s="277">
        <v>28.616908472356991711189309889</v>
      </c>
      <c r="P35" s="5"/>
      <c r="Q35" s="271">
        <v>-68.792624648422724157431716300</v>
      </c>
      <c r="R35" s="92">
        <v>-70.398529677912724408282459470</v>
      </c>
      <c r="S35" s="272">
        <v>-77.156518134543065508247169830</v>
      </c>
      <c r="T35" s="271">
        <v>-88.33053910062963376923363511</v>
      </c>
      <c r="U35" s="92">
        <v>-90.93302647571202684022390114</v>
      </c>
      <c r="V35" s="272">
        <v>-88.10566911741915879290390841</v>
      </c>
      <c r="W35" s="271">
        <v>-30.90840878635109445830846200</v>
      </c>
      <c r="X35" s="92">
        <v>-41.918807233210402777917141710</v>
      </c>
      <c r="Y35" s="272">
        <v>-46.296363671998188638926170240</v>
      </c>
      <c r="Z35" s="271">
        <v>-65.403188947206480507911239840</v>
      </c>
      <c r="AA35" s="92">
        <v>-71.083690909506619527273352360</v>
      </c>
      <c r="AB35" s="272">
        <v>-77.645828773392726930689772590</v>
      </c>
    </row>
    <row r="36" ht="18" customHeight="1">
      <c r="A36" s="58"/>
      <c r="B36" s="425">
        <v>2021</v>
      </c>
      <c r="C36" s="426"/>
      <c r="D36" s="457">
        <v>47.536780851998243302591128678</v>
      </c>
      <c r="E36" s="458">
        <v>69.313793276349856189758719325</v>
      </c>
      <c r="F36" s="459">
        <v>65.765582038879945705981026752</v>
      </c>
      <c r="G36" s="457">
        <v>9.344093104962670180061484409</v>
      </c>
      <c r="H36" s="458">
        <v>12.059517971690408195150526974</v>
      </c>
      <c r="I36" s="459">
        <v>16.847809890870970426828752278</v>
      </c>
      <c r="J36" s="457">
        <v>30.508454106280193236714975845</v>
      </c>
      <c r="K36" s="458">
        <v>14.962849930469267677482434808</v>
      </c>
      <c r="L36" s="459">
        <v>8.229024217647285814885370437</v>
      </c>
      <c r="M36" s="457">
        <v>87.38935551163812033377250769</v>
      </c>
      <c r="N36" s="458">
        <v>96.33616117850953206239168111</v>
      </c>
      <c r="O36" s="459">
        <v>90.84241614739820194769514947</v>
      </c>
      <c r="P36" s="93"/>
      <c r="Q36" s="430">
        <v>159.79835497744581971356866086</v>
      </c>
      <c r="R36" s="431">
        <v>203.82900618310111524463508138</v>
      </c>
      <c r="S36" s="432">
        <v>213.25415945073793417781170470</v>
      </c>
      <c r="T36" s="430">
        <v>210.52934039971904731498627162</v>
      </c>
      <c r="U36" s="431">
        <v>641.52440641501914610220148193</v>
      </c>
      <c r="V36" s="432">
        <v>403.14125232184339554800445145</v>
      </c>
      <c r="W36" s="430">
        <v>92.82302876166452994047815247</v>
      </c>
      <c r="X36" s="431">
        <v>147.78290996690186941771219156</v>
      </c>
      <c r="Y36" s="432">
        <v>92.53398660894217845217866983</v>
      </c>
      <c r="Z36" s="430">
        <v>135.36888469636393745120768377</v>
      </c>
      <c r="AA36" s="431">
        <v>216.07980580460063109645505923</v>
      </c>
      <c r="AB36" s="432">
        <v>217.44315160790005901206571033</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973" t="s">
        <v>45</v>
      </c>
      <c r="C38" s="973"/>
      <c r="D38" s="973"/>
      <c r="E38" s="973"/>
      <c r="F38" s="973"/>
      <c r="G38" s="973"/>
      <c r="H38" s="973"/>
      <c r="I38" s="973"/>
      <c r="J38" s="973"/>
      <c r="K38" s="973"/>
      <c r="L38" s="973"/>
      <c r="M38" s="973"/>
      <c r="N38" s="973"/>
      <c r="O38" s="973"/>
      <c r="P38" s="467"/>
      <c r="Q38" s="972"/>
      <c r="R38" s="972"/>
      <c r="S38" s="972"/>
      <c r="T38" s="972"/>
      <c r="U38" s="972"/>
      <c r="V38" s="972"/>
      <c r="W38" s="972"/>
      <c r="X38" s="972"/>
      <c r="Y38" s="972"/>
      <c r="Z38" s="972"/>
      <c r="AA38" s="972"/>
      <c r="AB38" s="972"/>
      <c r="AC38" s="9"/>
    </row>
    <row r="39" ht="18" customHeight="1">
      <c r="A39" s="58"/>
      <c r="B39" s="284">
        <v>2019</v>
      </c>
      <c r="C39" s="285"/>
      <c r="D39" s="454">
        <v>53.138065587380655873806558738</v>
      </c>
      <c r="E39" s="455">
        <v>80.26057301274623074312987605</v>
      </c>
      <c r="F39" s="456">
        <v>92.75046494976748425285648936</v>
      </c>
      <c r="G39" s="454">
        <v>25.575390895253908952539089525</v>
      </c>
      <c r="H39" s="455">
        <v>18.67710097895019929025521975</v>
      </c>
      <c r="I39" s="456">
        <v>28.352361337558612901235288718</v>
      </c>
      <c r="J39" s="454">
        <v>28.066846547668465476684654767</v>
      </c>
      <c r="K39" s="455">
        <v>10.775440445044850203523432037</v>
      </c>
      <c r="L39" s="456">
        <v>9.772476491111328635506892073</v>
      </c>
      <c r="M39" s="454">
        <v>106.78030303030303030303030303</v>
      </c>
      <c r="N39" s="455">
        <v>109.71311443674128023690852784</v>
      </c>
      <c r="O39" s="456">
        <v>130.87530277843742578959867015</v>
      </c>
      <c r="P39" s="5"/>
      <c r="Q39" s="427">
        <v>-2.768485071904149069040085500</v>
      </c>
      <c r="R39" s="428">
        <v>3.8289687575609253685739808400</v>
      </c>
      <c r="S39" s="429">
        <v>1.5746779934090337159898347200</v>
      </c>
      <c r="T39" s="427">
        <v>56.788510697315778111336232430</v>
      </c>
      <c r="U39" s="428">
        <v>-1.621702107739764071133846400</v>
      </c>
      <c r="V39" s="429">
        <v>-0.7360247197375150913589502900</v>
      </c>
      <c r="W39" s="427">
        <v>1.0770504146698910740954276400</v>
      </c>
      <c r="X39" s="428">
        <v>-4.3220410508667461060624279500</v>
      </c>
      <c r="Y39" s="429">
        <v>-13.712539336359262170600675140</v>
      </c>
      <c r="Z39" s="427">
        <v>8.152880863915460097825152380</v>
      </c>
      <c r="AA39" s="428">
        <v>2.0132279718155904189820640200</v>
      </c>
      <c r="AB39" s="429">
        <v>-0.2479870064268035327604300700</v>
      </c>
    </row>
    <row r="40" ht="18" customHeight="1">
      <c r="A40" s="58"/>
      <c r="B40" s="286">
        <v>2020</v>
      </c>
      <c r="C40" s="287"/>
      <c r="D40" s="276">
        <v>23.054948391013964784456587735</v>
      </c>
      <c r="E40" s="94">
        <v>27.930455455538068479996400757</v>
      </c>
      <c r="F40" s="277">
        <v>33.203056237123108402972116798</v>
      </c>
      <c r="G40" s="276">
        <v>2.64229728983827344483082188</v>
      </c>
      <c r="H40" s="94">
        <v>4.3461301799202105953531095889</v>
      </c>
      <c r="I40" s="277">
        <v>7.0406807636984700817173452388</v>
      </c>
      <c r="J40" s="276">
        <v>15.151901528950709278578131037</v>
      </c>
      <c r="K40" s="94">
        <v>5.5006292092335053537249021803</v>
      </c>
      <c r="L40" s="277">
        <v>4.830370735787412845189206454</v>
      </c>
      <c r="M40" s="276">
        <v>40.84915410940001103935530165</v>
      </c>
      <c r="N40" s="94">
        <v>37.777214844691784429074412524</v>
      </c>
      <c r="O40" s="277">
        <v>45.07410773660899132987866849</v>
      </c>
      <c r="P40" s="5"/>
      <c r="Q40" s="271">
        <v>-56.613120676923729809517473800</v>
      </c>
      <c r="R40" s="92">
        <v>-65.200279032268538940677635510</v>
      </c>
      <c r="S40" s="272">
        <v>-64.201736072045054471925202890</v>
      </c>
      <c r="T40" s="271">
        <v>-89.66859470238395712365092678</v>
      </c>
      <c r="U40" s="92">
        <v>-76.730167145219892333531650590</v>
      </c>
      <c r="V40" s="272">
        <v>-75.167215598470732256968560490</v>
      </c>
      <c r="W40" s="271">
        <v>-46.01494862197338878141139800</v>
      </c>
      <c r="X40" s="92">
        <v>-48.952163604941066562524074750</v>
      </c>
      <c r="Y40" s="272">
        <v>-50.571682211966090945679637090</v>
      </c>
      <c r="Z40" s="271">
        <v>-61.744672987294775046506563900</v>
      </c>
      <c r="AA40" s="92">
        <v>-65.567275126007396897013907530</v>
      </c>
      <c r="AB40" s="272">
        <v>-65.559500700513183798522402820</v>
      </c>
    </row>
    <row r="41" ht="18" customHeight="1">
      <c r="A41" s="58"/>
      <c r="B41" s="425">
        <v>2021</v>
      </c>
      <c r="C41" s="426"/>
      <c r="D41" s="457">
        <v>34.107548083575480835754808358</v>
      </c>
      <c r="E41" s="458">
        <v>53.912988781998328308370706006</v>
      </c>
      <c r="F41" s="459">
        <v>48.70734460399257742119284837</v>
      </c>
      <c r="G41" s="457">
        <v>14.547509339975093399750933998</v>
      </c>
      <c r="H41" s="458">
        <v>7.2674403311298314634573394096</v>
      </c>
      <c r="I41" s="459">
        <v>13.217811373492759333276724332</v>
      </c>
      <c r="J41" s="457">
        <v>24.868354780683547806835478068</v>
      </c>
      <c r="K41" s="458">
        <v>12.312043319466824519459752437</v>
      </c>
      <c r="L41" s="459">
        <v>6.8186121006534478849120809331</v>
      </c>
      <c r="M41" s="457">
        <v>73.523426041234260412342604123</v>
      </c>
      <c r="N41" s="458">
        <v>73.492472432594984291287797852</v>
      </c>
      <c r="O41" s="459">
        <v>68.743768078138784639381653636</v>
      </c>
      <c r="P41" s="93"/>
      <c r="Q41" s="430">
        <v>47.940249117492901087626692040</v>
      </c>
      <c r="R41" s="431">
        <v>93.02581323036902567803604032</v>
      </c>
      <c r="S41" s="432">
        <v>46.695365198143109418193706770</v>
      </c>
      <c r="T41" s="430">
        <v>450.56292855167330009773800408</v>
      </c>
      <c r="U41" s="431">
        <v>67.216351795133122198077508450</v>
      </c>
      <c r="V41" s="432">
        <v>87.73484861923269652886597348</v>
      </c>
      <c r="W41" s="430">
        <v>64.126956165651089267828636850</v>
      </c>
      <c r="X41" s="431">
        <v>123.82972658472406633101982449</v>
      </c>
      <c r="Y41" s="432">
        <v>41.161258081817316375099406600</v>
      </c>
      <c r="Z41" s="430">
        <v>79.98763412414310663828096773</v>
      </c>
      <c r="AA41" s="431">
        <v>94.54179651605968571267410452</v>
      </c>
      <c r="AB41" s="432">
        <v>52.512765155205500977125847310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sheetData>
  <mergeCells count="22">
    <mergeCell ref="B4:AB4"/>
    <mergeCell ref="B2:AB2"/>
    <mergeCell ref="Q6:AB6"/>
    <mergeCell ref="D6:O6"/>
    <mergeCell ref="B3:Q3"/>
    <mergeCell ref="R3:AB3"/>
    <mergeCell ref="Q7:S7"/>
    <mergeCell ref="T7:V7"/>
    <mergeCell ref="W7:Y7"/>
    <mergeCell ref="Z7:AB7"/>
    <mergeCell ref="D7:F7"/>
    <mergeCell ref="M7:O7"/>
    <mergeCell ref="J7:L7"/>
    <mergeCell ref="G7:I7"/>
    <mergeCell ref="B43:AB43"/>
    <mergeCell ref="B33:O33"/>
    <mergeCell ref="B38:O38"/>
    <mergeCell ref="B8:C8"/>
    <mergeCell ref="Q28:AB28"/>
    <mergeCell ref="Q33:AB33"/>
    <mergeCell ref="Q38:AB38"/>
    <mergeCell ref="B28:O28"/>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47"/>
</worksheet>
</file>

<file path=xl/worksheets/sheet48.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2">
    <pageSetUpPr fitToPage="1"/>
  </sheetPr>
  <dimension ref="A1:AP81"/>
  <sheetViews>
    <sheetView showGridLines="0" zoomScale="85" workbookViewId="0"/>
  </sheetViews>
  <sheetFormatPr defaultRowHeight="12.75"/>
  <cols>
    <col min="1" max="1" width="2.7109375" customWidth="1"/>
    <col min="2" max="2" width="6.7109375" customWidth="1"/>
    <col min="3" max="3" width="6.140625" style="26" customWidth="1"/>
    <col min="4" max="5" width="7.42578125" customWidth="1"/>
    <col min="6" max="6" width="8.7109375" customWidth="1"/>
    <col min="7" max="8" width="7.42578125" customWidth="1"/>
    <col min="9" max="9" width="8.7109375" customWidth="1"/>
    <col min="10" max="11" width="7.42578125" customWidth="1"/>
    <col min="12" max="12" width="8.7109375" customWidth="1"/>
    <col min="13" max="14" width="7.42578125" customWidth="1"/>
    <col min="15" max="15" width="8.7109375" bestFit="1" customWidth="1"/>
    <col min="16" max="16" width="1.42578125" customWidth="1"/>
    <col min="17" max="18" width="7.42578125" customWidth="1"/>
    <col min="19" max="19" width="8.7109375" bestFit="1" customWidth="1"/>
    <col min="20" max="21" width="7.42578125" customWidth="1"/>
    <col min="22" max="22" width="8.7109375" bestFit="1" customWidth="1"/>
    <col min="23" max="24" width="7.42578125" customWidth="1"/>
    <col min="25" max="25" width="8.7109375" bestFit="1" customWidth="1"/>
    <col min="26" max="27" width="7.42578125" customWidth="1"/>
    <col min="28" max="28" width="8.7109375" bestFit="1" customWidth="1"/>
    <col min="29" max="29" width="2.7109375" customWidth="1"/>
    <col min="30" max="41" width="9.140625" style="236" customWidth="1"/>
  </cols>
  <sheetData>
    <row r="1" ht="30">
      <c r="A1" s="89"/>
      <c r="B1" s="656" t="s">
        <v>147</v>
      </c>
      <c r="Y1" s="21"/>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5" customHeight="1"/>
    <row r="6" ht="15.75" customHeight="1">
      <c r="D6" s="960" t="s">
        <v>54</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3" t="s">
        <v>42</v>
      </c>
      <c r="C8" s="943"/>
      <c r="D8" s="412" t="s">
        <v>53</v>
      </c>
      <c r="E8" s="413" t="s">
        <v>9</v>
      </c>
      <c r="F8" s="414" t="s">
        <v>10</v>
      </c>
      <c r="G8" s="412" t="s">
        <v>53</v>
      </c>
      <c r="H8" s="413" t="s">
        <v>9</v>
      </c>
      <c r="I8" s="414" t="s">
        <v>10</v>
      </c>
      <c r="J8" s="412" t="s">
        <v>53</v>
      </c>
      <c r="K8" s="413" t="s">
        <v>9</v>
      </c>
      <c r="L8" s="414" t="s">
        <v>10</v>
      </c>
      <c r="M8" s="412" t="s">
        <v>53</v>
      </c>
      <c r="N8" s="413" t="s">
        <v>9</v>
      </c>
      <c r="O8" s="414" t="s">
        <v>10</v>
      </c>
      <c r="P8" s="63"/>
      <c r="Q8" s="412" t="s">
        <v>53</v>
      </c>
      <c r="R8" s="413" t="s">
        <v>9</v>
      </c>
      <c r="S8" s="414" t="s">
        <v>10</v>
      </c>
      <c r="T8" s="412" t="s">
        <v>53</v>
      </c>
      <c r="U8" s="413" t="s">
        <v>9</v>
      </c>
      <c r="V8" s="414" t="s">
        <v>10</v>
      </c>
      <c r="W8" s="412" t="s">
        <v>53</v>
      </c>
      <c r="X8" s="413" t="s">
        <v>9</v>
      </c>
      <c r="Y8" s="414" t="s">
        <v>10</v>
      </c>
      <c r="Z8" s="412" t="s">
        <v>53</v>
      </c>
      <c r="AA8" s="413" t="s">
        <v>9</v>
      </c>
      <c r="AB8" s="414" t="s">
        <v>10</v>
      </c>
    </row>
    <row r="9" ht="18.95" customHeight="1">
      <c r="A9" s="57"/>
      <c r="B9" s="284">
        <v>2020</v>
      </c>
      <c r="C9" s="285" t="s">
        <v>218</v>
      </c>
      <c r="D9" s="415">
        <v>103.31538397192998814747192420</v>
      </c>
      <c r="E9" s="416">
        <v>98.24243467246986948910526380</v>
      </c>
      <c r="F9" s="417">
        <v>101.49954860523472489019349717</v>
      </c>
      <c r="G9" s="415">
        <v>0</v>
      </c>
      <c r="H9" s="416">
        <v>0</v>
      </c>
      <c r="I9" s="417">
        <v>0</v>
      </c>
      <c r="J9" s="415">
        <v>162.80303319158588303555935112</v>
      </c>
      <c r="K9" s="416">
        <v>122.83072565217005981943553578</v>
      </c>
      <c r="L9" s="417">
        <v>199.97214705296821808365070267</v>
      </c>
      <c r="M9" s="415">
        <v>106.07579546101653915100311222</v>
      </c>
      <c r="N9" s="416">
        <v>101.47646388887371169615147903</v>
      </c>
      <c r="O9" s="417">
        <v>107.64196627583398810100367617</v>
      </c>
      <c r="P9" s="5"/>
      <c r="Q9" s="415">
        <v>79.35350028235958190359264283</v>
      </c>
      <c r="R9" s="416">
        <v>6.3616731684428332922201396600</v>
      </c>
      <c r="S9" s="417">
        <v>90.76338378648549267284290997</v>
      </c>
      <c r="T9" s="415">
        <v>-100</v>
      </c>
      <c r="U9" s="416">
        <v>-100</v>
      </c>
      <c r="V9" s="417">
        <v>-100</v>
      </c>
      <c r="W9" s="415">
        <v>-24.691789863970748702526600130</v>
      </c>
      <c r="X9" s="416">
        <v>6.8079054461357896435621263400</v>
      </c>
      <c r="Y9" s="417">
        <v>-19.564878124732628545176151590</v>
      </c>
      <c r="Z9" s="415">
        <v>9.565633449395809751399436820</v>
      </c>
      <c r="AA9" s="416">
        <v>3.6309564094020669502686389800</v>
      </c>
      <c r="AB9" s="417">
        <v>13.543913839628621878297823170</v>
      </c>
    </row>
    <row r="10" ht="18.95" customHeight="1">
      <c r="A10" s="58"/>
      <c r="B10" s="286"/>
      <c r="C10" s="287" t="s">
        <v>222</v>
      </c>
      <c r="D10" s="271">
        <v>110.25583097842234054858639578</v>
      </c>
      <c r="E10" s="92">
        <v>96.13898510920389154776892546</v>
      </c>
      <c r="F10" s="272">
        <v>105.99883692637446530342213964</v>
      </c>
      <c r="G10" s="271">
        <v>0</v>
      </c>
      <c r="H10" s="92">
        <v>0</v>
      </c>
      <c r="I10" s="272">
        <v>0</v>
      </c>
      <c r="J10" s="271">
        <v>156.14892197607981982138862871</v>
      </c>
      <c r="K10" s="92">
        <v>109.69927919619740044089080466</v>
      </c>
      <c r="L10" s="272">
        <v>171.29424188039224054210588055</v>
      </c>
      <c r="M10" s="271">
        <v>105.22580962780298328471085947</v>
      </c>
      <c r="N10" s="92">
        <v>90.82549546478389877381514552</v>
      </c>
      <c r="O10" s="272">
        <v>95.57186295128233769752114680</v>
      </c>
      <c r="P10" s="5"/>
      <c r="Q10" s="271">
        <v>71.027023323053325649106126580</v>
      </c>
      <c r="R10" s="92">
        <v>9.820380758268216412450287870</v>
      </c>
      <c r="S10" s="272">
        <v>87.82252821290934916550763400</v>
      </c>
      <c r="T10" s="271">
        <v>-100</v>
      </c>
      <c r="U10" s="92">
        <v>-100</v>
      </c>
      <c r="V10" s="272">
        <v>-100</v>
      </c>
      <c r="W10" s="271">
        <v>-34.762265018478579618050958370</v>
      </c>
      <c r="X10" s="92">
        <v>-4.8441432883717667280617879600</v>
      </c>
      <c r="Y10" s="272">
        <v>-37.922474379071709736567829460</v>
      </c>
      <c r="Z10" s="271">
        <v>15.591917513828324265750772980</v>
      </c>
      <c r="AA10" s="92">
        <v>-6.2695647940281866049761359500</v>
      </c>
      <c r="AB10" s="272">
        <v>8.344807348639242128811139820</v>
      </c>
    </row>
    <row r="11" ht="18.95" customHeight="1">
      <c r="A11" s="58"/>
      <c r="B11" s="288"/>
      <c r="C11" s="289" t="s">
        <v>224</v>
      </c>
      <c r="D11" s="420">
        <v>88.83665153935957362333952241</v>
      </c>
      <c r="E11" s="91">
        <v>115.06436578496792283599132375</v>
      </c>
      <c r="F11" s="421">
        <v>102.21932967836603676196166960</v>
      </c>
      <c r="G11" s="420">
        <v>133.86394264687865691629806752</v>
      </c>
      <c r="H11" s="91">
        <v>130.30953358003752157896292888</v>
      </c>
      <c r="I11" s="421">
        <v>174.43747929499651212113956519</v>
      </c>
      <c r="J11" s="420">
        <v>185.66861846151775981229022743</v>
      </c>
      <c r="K11" s="91">
        <v>131.72758424950260614022835568</v>
      </c>
      <c r="L11" s="421">
        <v>244.57678580878335657769681998</v>
      </c>
      <c r="M11" s="420">
        <v>109.97043486587610385184621904</v>
      </c>
      <c r="N11" s="91">
        <v>116.06615168038635736719322675</v>
      </c>
      <c r="O11" s="421">
        <v>127.63845173500824213439689628</v>
      </c>
      <c r="P11" s="5"/>
      <c r="Q11" s="420">
        <v>31.069909677223197529595575870</v>
      </c>
      <c r="R11" s="91">
        <v>17.834085775138663484764791040</v>
      </c>
      <c r="S11" s="421">
        <v>54.445029794455954319457833610</v>
      </c>
      <c r="T11" s="420">
        <v>33.955319206365632280721664450</v>
      </c>
      <c r="U11" s="91">
        <v>8.752915793109852271036899930</v>
      </c>
      <c r="V11" s="421">
        <v>45.680315496890324930268181640</v>
      </c>
      <c r="W11" s="420">
        <v>-13.483305811575847438963015730</v>
      </c>
      <c r="X11" s="91">
        <v>10.733302372313557580514872780</v>
      </c>
      <c r="Y11" s="421">
        <v>-4.1972074218024520696696601200</v>
      </c>
      <c r="Z11" s="420">
        <v>15.167410047800263119847569810</v>
      </c>
      <c r="AA11" s="91">
        <v>19.034202072894588946763778740</v>
      </c>
      <c r="AB11" s="421">
        <v>37.088607598417671913588786490</v>
      </c>
    </row>
    <row r="12" ht="18.95" customHeight="1">
      <c r="A12" s="58"/>
      <c r="B12" s="286"/>
      <c r="C12" s="287" t="s">
        <v>225</v>
      </c>
      <c r="D12" s="271">
        <v>86.52604864384264906436572455</v>
      </c>
      <c r="E12" s="92">
        <v>94.68754489725180824657826509</v>
      </c>
      <c r="F12" s="272">
        <v>81.92939115745644768477896275</v>
      </c>
      <c r="G12" s="271">
        <v>216.83849387528852333971589263</v>
      </c>
      <c r="H12" s="92">
        <v>139.06559229835393072745716345</v>
      </c>
      <c r="I12" s="272">
        <v>301.54773583849989649757384353</v>
      </c>
      <c r="J12" s="271">
        <v>243.32198245411393789436645796</v>
      </c>
      <c r="K12" s="92">
        <v>111.03851633874214327072023505</v>
      </c>
      <c r="L12" s="272">
        <v>270.18111924306259600093755039</v>
      </c>
      <c r="M12" s="271">
        <v>121.15236130942937225659738750</v>
      </c>
      <c r="N12" s="92">
        <v>96.84300617495226961037314617</v>
      </c>
      <c r="O12" s="272">
        <v>117.32758874399117133762522047</v>
      </c>
      <c r="P12" s="5"/>
      <c r="Q12" s="271">
        <v>19.950764719355015400743333540</v>
      </c>
      <c r="R12" s="92">
        <v>3.1331314039664429781000775300</v>
      </c>
      <c r="S12" s="272">
        <v>23.708979798075027950127060910</v>
      </c>
      <c r="T12" s="271">
        <v>133.28125776735068359160729700</v>
      </c>
      <c r="U12" s="92">
        <v>14.443576267784678383434781150</v>
      </c>
      <c r="V12" s="272">
        <v>166.97541415142534860381212508</v>
      </c>
      <c r="W12" s="271">
        <v>14.951388763620556963616504720</v>
      </c>
      <c r="X12" s="92">
        <v>-2.5380363567553876675494156500</v>
      </c>
      <c r="Y12" s="272">
        <v>12.033880724204639711593053830</v>
      </c>
      <c r="Z12" s="271">
        <v>25.947118615109349152283434530</v>
      </c>
      <c r="AA12" s="92">
        <v>2.0848652971980996546598967100</v>
      </c>
      <c r="AB12" s="272">
        <v>28.572946383936691778392577660</v>
      </c>
    </row>
    <row r="13" ht="18.95" customHeight="1">
      <c r="A13" s="58"/>
      <c r="B13" s="288"/>
      <c r="C13" s="289" t="s">
        <v>226</v>
      </c>
      <c r="D13" s="420">
        <v>93.41468709569530236822647252</v>
      </c>
      <c r="E13" s="91">
        <v>99.39407449861600572304954612</v>
      </c>
      <c r="F13" s="421">
        <v>92.84866368454442120563968731</v>
      </c>
      <c r="G13" s="420">
        <v>91.80544446489760549008403526</v>
      </c>
      <c r="H13" s="91">
        <v>217.83978643122745029360192515</v>
      </c>
      <c r="I13" s="421">
        <v>199.98878415457206631540995433</v>
      </c>
      <c r="J13" s="420">
        <v>274.97401684861255185488960174</v>
      </c>
      <c r="K13" s="91">
        <v>114.30347840031242181324039666</v>
      </c>
      <c r="L13" s="421">
        <v>314.30486595502528771852092451</v>
      </c>
      <c r="M13" s="420">
        <v>138.01517873111406598704520183</v>
      </c>
      <c r="N13" s="91">
        <v>104.74569988168034872272597063</v>
      </c>
      <c r="O13" s="421">
        <v>144.56496490485746803223176747</v>
      </c>
      <c r="P13" s="5"/>
      <c r="Q13" s="420">
        <v>2.3786221104204469289269955300</v>
      </c>
      <c r="R13" s="91">
        <v>5.5503443209446347692925860500</v>
      </c>
      <c r="S13" s="421">
        <v>8.060988148587536393943008160</v>
      </c>
      <c r="T13" s="420">
        <v>-35.671609640142211808265133930</v>
      </c>
      <c r="U13" s="91">
        <v>97.66476834991139118162811149</v>
      </c>
      <c r="V13" s="421">
        <v>27.154563788039627792050850430</v>
      </c>
      <c r="W13" s="420">
        <v>81.93749649461734377811764606</v>
      </c>
      <c r="X13" s="91">
        <v>-9.969920553998472112251746900</v>
      </c>
      <c r="Y13" s="421">
        <v>63.798472636170239517852674440</v>
      </c>
      <c r="Z13" s="420">
        <v>25.852784765911510792835838070</v>
      </c>
      <c r="AA13" s="91">
        <v>5.2478651252389936955136920800</v>
      </c>
      <c r="AB13" s="421">
        <v>32.457369166783874077312625800</v>
      </c>
    </row>
    <row r="14" ht="18.95" customHeight="1">
      <c r="A14" s="58"/>
      <c r="B14" s="286"/>
      <c r="C14" s="287" t="s">
        <v>227</v>
      </c>
      <c r="D14" s="271">
        <v>78.857084592366122019415222390</v>
      </c>
      <c r="E14" s="92">
        <v>85.38543439797364225595086741</v>
      </c>
      <c r="F14" s="272">
        <v>67.332464232769355884342953690</v>
      </c>
      <c r="G14" s="271">
        <v>77.346543486779053521366668080</v>
      </c>
      <c r="H14" s="92">
        <v>171.04574187184966888989102930</v>
      </c>
      <c r="I14" s="272">
        <v>132.29796911919405241566696486</v>
      </c>
      <c r="J14" s="271">
        <v>204.48311394178025418286096901</v>
      </c>
      <c r="K14" s="92">
        <v>101.67472592347191173286158075</v>
      </c>
      <c r="L14" s="272">
        <v>207.90764566008585503376860941</v>
      </c>
      <c r="M14" s="271">
        <v>112.67903971828755350813044108</v>
      </c>
      <c r="N14" s="92">
        <v>93.81411469432095761668115959</v>
      </c>
      <c r="O14" s="272">
        <v>105.70884355777375190122314553</v>
      </c>
      <c r="P14" s="5"/>
      <c r="Q14" s="271">
        <v>-10.482796651082729998907853570</v>
      </c>
      <c r="R14" s="92">
        <v>-4.0038498179439280974898043500</v>
      </c>
      <c r="S14" s="272">
        <v>-14.066931034396850019825491590</v>
      </c>
      <c r="T14" s="271">
        <v>-38.432907671184490401509011380</v>
      </c>
      <c r="U14" s="92">
        <v>14.736477944818662311589840160</v>
      </c>
      <c r="V14" s="272">
        <v>-29.360086688882450291838451590</v>
      </c>
      <c r="W14" s="271">
        <v>1.5481714316069758064946378100</v>
      </c>
      <c r="X14" s="92">
        <v>-9.523009367489202030185232420</v>
      </c>
      <c r="Y14" s="272">
        <v>-8.122270446338950214442671800</v>
      </c>
      <c r="Z14" s="271">
        <v>2.9388446313929803037081131500</v>
      </c>
      <c r="AA14" s="92">
        <v>-4.9335802555311348065652890700</v>
      </c>
      <c r="AB14" s="272">
        <v>-2.1397258826132953373251619200</v>
      </c>
    </row>
    <row r="15" ht="18.95" customHeight="1">
      <c r="A15" s="58"/>
      <c r="B15" s="288">
        <v>2021</v>
      </c>
      <c r="C15" s="289" t="s">
        <v>230</v>
      </c>
      <c r="D15" s="420">
        <v>88.01427492423796019092082216</v>
      </c>
      <c r="E15" s="91">
        <v>90.46158898658761500572492848</v>
      </c>
      <c r="F15" s="421">
        <v>79.61911163148939152713591022</v>
      </c>
      <c r="G15" s="420">
        <v>76.735260356970628603087741960</v>
      </c>
      <c r="H15" s="91">
        <v>166.99920156357462099622942517</v>
      </c>
      <c r="I15" s="421">
        <v>128.14727211387115029910109698</v>
      </c>
      <c r="J15" s="420">
        <v>245.90152032299041958303231798</v>
      </c>
      <c r="K15" s="91">
        <v>120.52380452726381615608366516</v>
      </c>
      <c r="L15" s="421">
        <v>296.36986768365088027785840534</v>
      </c>
      <c r="M15" s="420">
        <v>124.84902081809710040439771713</v>
      </c>
      <c r="N15" s="91">
        <v>100.55069821558217194612619277</v>
      </c>
      <c r="O15" s="421">
        <v>125.53656214791417550750770459</v>
      </c>
      <c r="P15" s="5"/>
      <c r="Q15" s="420">
        <v>12.941260039203514473300338220</v>
      </c>
      <c r="R15" s="91">
        <v>-9.593880258139480860602823750</v>
      </c>
      <c r="S15" s="421">
        <v>2.1058107890083939963258502600</v>
      </c>
      <c r="T15" s="420">
        <v>-16.319491955406864516745345750</v>
      </c>
      <c r="U15" s="91">
        <v>39.475533415236448069131419480</v>
      </c>
      <c r="V15" s="421">
        <v>16.713834959776122727253869450</v>
      </c>
      <c r="W15" s="420">
        <v>-14.522892662179241845383164790</v>
      </c>
      <c r="X15" s="91">
        <v>4.562945368661182898145933400</v>
      </c>
      <c r="Y15" s="421">
        <v>-10.622618951642601433477080010</v>
      </c>
      <c r="Z15" s="420">
        <v>15.618571598492115219838503040</v>
      </c>
      <c r="AA15" s="91">
        <v>-0.0573499749615841656065723500</v>
      </c>
      <c r="AB15" s="421">
        <v>15.552264376629438730376277780</v>
      </c>
    </row>
    <row r="16" ht="18.95" customHeight="1">
      <c r="A16" s="58"/>
      <c r="B16" s="286"/>
      <c r="C16" s="287" t="s">
        <v>232</v>
      </c>
      <c r="D16" s="271">
        <v>74.551939755576422426670750880</v>
      </c>
      <c r="E16" s="92">
        <v>87.34082375413579901998729477</v>
      </c>
      <c r="F16" s="272">
        <v>65.114278307207502302026621590</v>
      </c>
      <c r="G16" s="271">
        <v>44.349595131945791393414801640</v>
      </c>
      <c r="H16" s="92">
        <v>165.38739552770764784270615188</v>
      </c>
      <c r="I16" s="272">
        <v>73.348640315808162496257389500</v>
      </c>
      <c r="J16" s="271">
        <v>274.24664985478005236489942579</v>
      </c>
      <c r="K16" s="92">
        <v>115.90814478993490374948026507</v>
      </c>
      <c r="L16" s="272">
        <v>317.87420399522426354491399748</v>
      </c>
      <c r="M16" s="271">
        <v>99.00192606205969234922464320</v>
      </c>
      <c r="N16" s="92">
        <v>98.71946791167715934065733179</v>
      </c>
      <c r="O16" s="272">
        <v>97.73417463077736472411804625</v>
      </c>
      <c r="P16" s="5"/>
      <c r="Q16" s="271">
        <v>8.195676852246823781333005070</v>
      </c>
      <c r="R16" s="92">
        <v>-14.977601720790665206207180290</v>
      </c>
      <c r="S16" s="272">
        <v>-8.009440705796403927476367920</v>
      </c>
      <c r="T16" s="271">
        <v>-56.553878951406868668116608090</v>
      </c>
      <c r="U16" s="92">
        <v>41.330059540822584650063723890</v>
      </c>
      <c r="V16" s="272">
        <v>-38.597571253845474033504975550</v>
      </c>
      <c r="W16" s="271">
        <v>-12.268801127246484266587584120</v>
      </c>
      <c r="X16" s="92">
        <v>-2.8551345358806394884827574400</v>
      </c>
      <c r="Y16" s="272">
        <v>-14.773644885004596180711707760</v>
      </c>
      <c r="Z16" s="271">
        <v>-3.8815491380725439766304121400</v>
      </c>
      <c r="AA16" s="92">
        <v>-3.4503852875380415414553911100</v>
      </c>
      <c r="AB16" s="272">
        <v>-7.1980060252219707985147088300</v>
      </c>
    </row>
    <row r="17" ht="18.95" customHeight="1">
      <c r="A17" s="58"/>
      <c r="B17" s="288"/>
      <c r="C17" s="289" t="s">
        <v>233</v>
      </c>
      <c r="D17" s="420">
        <v>61.214604033551364319517876920</v>
      </c>
      <c r="E17" s="91">
        <v>86.51634534951265081938673636</v>
      </c>
      <c r="F17" s="421">
        <v>52.960638230003999353137597430</v>
      </c>
      <c r="G17" s="420">
        <v>466.04837580017369404011391378</v>
      </c>
      <c r="H17" s="91">
        <v>160.89910367000813669709555127</v>
      </c>
      <c r="I17" s="421">
        <v>749.86765933111058495832909475</v>
      </c>
      <c r="J17" s="420">
        <v>209.88809453510109099288342831</v>
      </c>
      <c r="K17" s="91">
        <v>114.37681879628940660871477558</v>
      </c>
      <c r="L17" s="421">
        <v>240.06332556139718347683945435</v>
      </c>
      <c r="M17" s="420">
        <v>112.30773657017910465841707097</v>
      </c>
      <c r="N17" s="91">
        <v>97.43519030464531989623752261</v>
      </c>
      <c r="O17" s="421">
        <v>109.42725685399375730667339228</v>
      </c>
      <c r="P17" s="5"/>
      <c r="Q17" s="420">
        <v>-1.2023801749667845815851008300</v>
      </c>
      <c r="R17" s="91">
        <v>-21.810268579018278748934662340</v>
      </c>
      <c r="S17" s="421">
        <v>-22.750406408483937709182268980</v>
      </c>
      <c r="T17" s="420">
        <v>388.92254021853724422323881278</v>
      </c>
      <c r="U17" s="91">
        <v>24.894540850733401347759403570</v>
      </c>
      <c r="V17" s="421">
        <v>510.63756172168444225831952794</v>
      </c>
      <c r="W17" s="420">
        <v>-22.898462160952515064070757210</v>
      </c>
      <c r="X17" s="91">
        <v>-18.056929712991932443948880800</v>
      </c>
      <c r="Y17" s="421">
        <v>-36.820632656185198277864323660</v>
      </c>
      <c r="Z17" s="420">
        <v>-0.602083886993527244994639600</v>
      </c>
      <c r="AA17" s="91">
        <v>-14.113104376534873572777400880</v>
      </c>
      <c r="AB17" s="421">
        <v>-14.630215536122706041724470430</v>
      </c>
    </row>
    <row r="18" ht="18.95" customHeight="1">
      <c r="A18" s="58"/>
      <c r="B18" s="286"/>
      <c r="C18" s="287" t="s">
        <v>234</v>
      </c>
      <c r="D18" s="271">
        <v>43.276925336015668470867995060</v>
      </c>
      <c r="E18" s="92">
        <v>84.02196849786695346076577734</v>
      </c>
      <c r="F18" s="272">
        <v>36.362124572672487159490277780</v>
      </c>
      <c r="G18" s="271">
        <v>2457.0712626982781638918526072</v>
      </c>
      <c r="H18" s="92">
        <v>122.27910980882346997508506798</v>
      </c>
      <c r="I18" s="272">
        <v>3004.4848673958729438653685297</v>
      </c>
      <c r="J18" s="271">
        <v>144.17709195395783499038268961</v>
      </c>
      <c r="K18" s="92">
        <v>106.60258889442370560261524414</v>
      </c>
      <c r="L18" s="272">
        <v>153.69651261561290901319719473</v>
      </c>
      <c r="M18" s="271">
        <v>162.83868992959902050811141719</v>
      </c>
      <c r="N18" s="92">
        <v>95.37996383602296903568977704</v>
      </c>
      <c r="O18" s="272">
        <v>155.31548356590512209725358814</v>
      </c>
      <c r="P18" s="5"/>
      <c r="Q18" s="271">
        <v>-54.163144079703474207678439190</v>
      </c>
      <c r="R18" s="92">
        <v>-0.4717389415449814476735405700</v>
      </c>
      <c r="S18" s="272">
        <v>-54.379374378659379203473395780</v>
      </c>
      <c r="T18" s="271">
        <v>0</v>
      </c>
      <c r="U18" s="92">
        <v>0</v>
      </c>
      <c r="V18" s="272">
        <v>0</v>
      </c>
      <c r="W18" s="271">
        <v>-34.871796640692430980317397780</v>
      </c>
      <c r="X18" s="92">
        <v>11.209664482567838623733955150</v>
      </c>
      <c r="Y18" s="272">
        <v>-27.571143560589576481162257950</v>
      </c>
      <c r="Z18" s="271">
        <v>98.62344999348053912747443603</v>
      </c>
      <c r="AA18" s="92">
        <v>-2.1114564912808732898112005700</v>
      </c>
      <c r="AB18" s="272">
        <v>94.42960226538717498891238865</v>
      </c>
    </row>
    <row r="19" ht="18.95" customHeight="1">
      <c r="A19" s="58"/>
      <c r="B19" s="288"/>
      <c r="C19" s="289" t="s">
        <v>235</v>
      </c>
      <c r="D19" s="420">
        <v>53.124106789641705970057352860</v>
      </c>
      <c r="E19" s="91">
        <v>75.358778823617007616618750120</v>
      </c>
      <c r="F19" s="421">
        <v>40.033678137628198861292275050</v>
      </c>
      <c r="G19" s="420">
        <v>925.2799142049226249518680254</v>
      </c>
      <c r="H19" s="91">
        <v>116.96033723904081511835351106</v>
      </c>
      <c r="I19" s="421">
        <v>1082.2105080591850217748000082</v>
      </c>
      <c r="J19" s="420">
        <v>151.37545936257594080955758083</v>
      </c>
      <c r="K19" s="91">
        <v>118.21524216072873599967431311</v>
      </c>
      <c r="L19" s="421">
        <v>178.94886585738466830896420991</v>
      </c>
      <c r="M19" s="420">
        <v>141.88816099392882772223176118</v>
      </c>
      <c r="N19" s="91">
        <v>90.35752384764541743545521505</v>
      </c>
      <c r="O19" s="421">
        <v>128.20662890707476366122469273</v>
      </c>
      <c r="P19" s="5"/>
      <c r="Q19" s="420">
        <v>-47.123110331603073148891633960</v>
      </c>
      <c r="R19" s="91">
        <v>-16.972789740566383246658379520</v>
      </c>
      <c r="S19" s="421">
        <v>-56.097793636371352616387695560</v>
      </c>
      <c r="T19" s="420">
        <v>0</v>
      </c>
      <c r="U19" s="91">
        <v>0</v>
      </c>
      <c r="V19" s="421">
        <v>0</v>
      </c>
      <c r="W19" s="420">
        <v>120.38426762503992383531814407</v>
      </c>
      <c r="X19" s="91">
        <v>-61.810064004035802741430637040</v>
      </c>
      <c r="Y19" s="421">
        <v>-15.835389248822807427336449190</v>
      </c>
      <c r="Z19" s="420">
        <v>179.57394819001621183469221760</v>
      </c>
      <c r="AA19" s="91">
        <v>-10.098000428753928668076458110</v>
      </c>
      <c r="AB19" s="421">
        <v>151.34256970310408836647785444</v>
      </c>
    </row>
    <row r="20" ht="18.95" customHeight="1">
      <c r="A20" s="58"/>
      <c r="B20" s="286"/>
      <c r="C20" s="287" t="s">
        <v>237</v>
      </c>
      <c r="D20" s="271">
        <v>82.60495317324555439997546533</v>
      </c>
      <c r="E20" s="92">
        <v>77.548762182118521345499080500</v>
      </c>
      <c r="F20" s="272">
        <v>64.059118686970561934474226710</v>
      </c>
      <c r="G20" s="271">
        <v>143.29214305921154170082442189</v>
      </c>
      <c r="H20" s="92">
        <v>128.25837590689023123136648740</v>
      </c>
      <c r="I20" s="272">
        <v>183.78417548992245872398878075</v>
      </c>
      <c r="J20" s="271">
        <v>175.32333788739869459420861170</v>
      </c>
      <c r="K20" s="92">
        <v>129.77873835169186753313560154</v>
      </c>
      <c r="L20" s="272">
        <v>227.53241594633980811046011611</v>
      </c>
      <c r="M20" s="271">
        <v>110.86997413205817383616752089</v>
      </c>
      <c r="N20" s="92">
        <v>89.11389166441131148337519255</v>
      </c>
      <c r="O20" s="272">
        <v>98.80054863640316626103937814</v>
      </c>
      <c r="P20" s="5"/>
      <c r="Q20" s="271">
        <v>-19.628818022541265243648637410</v>
      </c>
      <c r="R20" s="92">
        <v>-8.412422582837247351950924180</v>
      </c>
      <c r="S20" s="272">
        <v>-26.389981485306223588861353800</v>
      </c>
      <c r="T20" s="271">
        <v>0</v>
      </c>
      <c r="U20" s="92">
        <v>0</v>
      </c>
      <c r="V20" s="272">
        <v>0</v>
      </c>
      <c r="W20" s="271">
        <v>14.868652287072565846564631290</v>
      </c>
      <c r="X20" s="92">
        <v>26.675515276145169380083234530</v>
      </c>
      <c r="Y20" s="272">
        <v>45.510457175412685632605247660</v>
      </c>
      <c r="Z20" s="271">
        <v>9.993789402013501265988525530</v>
      </c>
      <c r="AA20" s="92">
        <v>-1.2746611888690432578087414800</v>
      </c>
      <c r="AB20" s="272">
        <v>8.591741258339684264024536790</v>
      </c>
    </row>
    <row r="21" ht="18.95" customHeight="1">
      <c r="A21" s="58"/>
      <c r="B21" s="288"/>
      <c r="C21" s="289" t="s">
        <v>218</v>
      </c>
      <c r="D21" s="420">
        <v>83.96531085695581751316577360</v>
      </c>
      <c r="E21" s="91">
        <v>82.23421830033145320381817199</v>
      </c>
      <c r="F21" s="421">
        <v>69.048217026660953421257640950</v>
      </c>
      <c r="G21" s="420">
        <v>118.47312752041936305201987671</v>
      </c>
      <c r="H21" s="91">
        <v>141.92028821063911009853573936</v>
      </c>
      <c r="I21" s="421">
        <v>168.13740402913716036610698559</v>
      </c>
      <c r="J21" s="420">
        <v>154.63652555790543307951875165</v>
      </c>
      <c r="K21" s="91">
        <v>130.14628584931399754788355175</v>
      </c>
      <c r="L21" s="421">
        <v>201.25369458003910185115602287</v>
      </c>
      <c r="M21" s="420">
        <v>105.48580981920194740836780850</v>
      </c>
      <c r="N21" s="91">
        <v>92.37590043743414345178706889</v>
      </c>
      <c r="O21" s="421">
        <v>97.44346665420712038181357477</v>
      </c>
      <c r="P21" s="5"/>
      <c r="Q21" s="420">
        <v>-18.729130523515684549101087310</v>
      </c>
      <c r="R21" s="91">
        <v>-16.294604694507171272211250060</v>
      </c>
      <c r="S21" s="421">
        <v>-31.971897436497693543398058810</v>
      </c>
      <c r="T21" s="420">
        <v>0</v>
      </c>
      <c r="U21" s="91">
        <v>0</v>
      </c>
      <c r="V21" s="421">
        <v>0</v>
      </c>
      <c r="W21" s="420">
        <v>-5.0161888716594980214774556600</v>
      </c>
      <c r="X21" s="91">
        <v>5.9558063817517577021936641600</v>
      </c>
      <c r="Y21" s="421">
        <v>0.6408630131532418107612036500</v>
      </c>
      <c r="Z21" s="420">
        <v>-0.5561925218193766330263428300</v>
      </c>
      <c r="AA21" s="91">
        <v>-8.968151926741892198769116820</v>
      </c>
      <c r="AB21" s="421">
        <v>-9.474464258199330087109998560</v>
      </c>
    </row>
    <row r="22" ht="18.95" customHeight="1">
      <c r="A22" s="58"/>
      <c r="B22" s="286"/>
      <c r="C22" s="287" t="s">
        <v>222</v>
      </c>
      <c r="D22" s="271">
        <v>85.95467118218812967697993744</v>
      </c>
      <c r="E22" s="92">
        <v>75.928437001056662383597479600</v>
      </c>
      <c r="F22" s="272">
        <v>65.264038358033119940591100280</v>
      </c>
      <c r="G22" s="271">
        <v>45.373824095666735188560740770</v>
      </c>
      <c r="H22" s="92">
        <v>125.05210021074353934372008096</v>
      </c>
      <c r="I22" s="272">
        <v>56.740919977559664189535934320</v>
      </c>
      <c r="J22" s="271">
        <v>139.05979977851099024533171087</v>
      </c>
      <c r="K22" s="92">
        <v>122.54662180408645193352064684</v>
      </c>
      <c r="L22" s="272">
        <v>170.41308691609171276418044637</v>
      </c>
      <c r="M22" s="271">
        <v>97.51479206297279068170711514</v>
      </c>
      <c r="N22" s="92">
        <v>86.63086942409043693148927563</v>
      </c>
      <c r="O22" s="272">
        <v>84.47791218124726353380843066</v>
      </c>
      <c r="P22" s="5"/>
      <c r="Q22" s="271">
        <v>-22.040702591947339835111076130</v>
      </c>
      <c r="R22" s="92">
        <v>-21.022219118695862866511926850</v>
      </c>
      <c r="S22" s="272">
        <v>-38.429476916463954433458159340</v>
      </c>
      <c r="T22" s="271">
        <v>0</v>
      </c>
      <c r="U22" s="92">
        <v>0</v>
      </c>
      <c r="V22" s="272">
        <v>0</v>
      </c>
      <c r="W22" s="271">
        <v>-10.944117949265562210209166950</v>
      </c>
      <c r="X22" s="92">
        <v>11.711419347534226891350994120</v>
      </c>
      <c r="Y22" s="272">
        <v>-0.5144101486585884370590776700</v>
      </c>
      <c r="Z22" s="271">
        <v>-7.3280667472220346121063698200</v>
      </c>
      <c r="AA22" s="92">
        <v>-4.61833543459155642474463200</v>
      </c>
      <c r="AB22" s="272">
        <v>-11.607967478556114952051581970</v>
      </c>
    </row>
    <row r="23" ht="18.95" customHeight="1">
      <c r="A23" s="58"/>
      <c r="B23" s="288"/>
      <c r="C23" s="289" t="s">
        <v>224</v>
      </c>
      <c r="D23" s="420">
        <v>90.26059338173376688776560652</v>
      </c>
      <c r="E23" s="91">
        <v>78.663853735186264315990184980</v>
      </c>
      <c r="F23" s="421">
        <v>71.002461158318263868568966900</v>
      </c>
      <c r="G23" s="420">
        <v>48.139568370623578181202979300</v>
      </c>
      <c r="H23" s="91">
        <v>104.58168175791967940781220445</v>
      </c>
      <c r="I23" s="421">
        <v>50.345170193001710507186090800</v>
      </c>
      <c r="J23" s="420">
        <v>138.73854646794112955360216276</v>
      </c>
      <c r="K23" s="91">
        <v>123.49205301548278929106519402</v>
      </c>
      <c r="L23" s="421">
        <v>171.33107935710008453225094339</v>
      </c>
      <c r="M23" s="420">
        <v>97.28239755945470878851227943</v>
      </c>
      <c r="N23" s="91">
        <v>87.44873053348702126881474812</v>
      </c>
      <c r="O23" s="421">
        <v>85.07222169828310271957343598</v>
      </c>
      <c r="P23" s="5"/>
      <c r="Q23" s="420">
        <v>1.6028765354165874817755355900</v>
      </c>
      <c r="R23" s="91">
        <v>-31.634913034507024639695422880</v>
      </c>
      <c r="S23" s="421">
        <v>-30.539105097119993796368566990</v>
      </c>
      <c r="T23" s="420">
        <v>-64.038435280804825455096834360</v>
      </c>
      <c r="U23" s="91">
        <v>-19.743645085119975489493998010</v>
      </c>
      <c r="V23" s="421">
        <v>-71.138558986018442648990335310</v>
      </c>
      <c r="W23" s="420">
        <v>-25.276254211641855413960647690</v>
      </c>
      <c r="X23" s="91">
        <v>-6.2519412930408413082784327700</v>
      </c>
      <c r="Y23" s="421">
        <v>-29.947938930291084797438501590</v>
      </c>
      <c r="Z23" s="420">
        <v>-11.537680397368785107930822890</v>
      </c>
      <c r="AA23" s="91">
        <v>-24.656129916070355339606800050</v>
      </c>
      <c r="AB23" s="421">
        <v>-33.349064845362910371469022420</v>
      </c>
    </row>
    <row r="24" ht="18.95" customHeight="1">
      <c r="A24" s="59"/>
      <c r="B24" s="286"/>
      <c r="C24" s="287" t="s">
        <v>225</v>
      </c>
      <c r="D24" s="271">
        <v>99.83494565123068785784944436</v>
      </c>
      <c r="E24" s="92">
        <v>88.35677160542487402952547792</v>
      </c>
      <c r="F24" s="272">
        <v>88.21093491145795149869345532</v>
      </c>
      <c r="G24" s="271">
        <v>43.381857385124614923572142250</v>
      </c>
      <c r="H24" s="92">
        <v>120.36576070755025805599479488</v>
      </c>
      <c r="I24" s="272">
        <v>52.216902650669813577763876690</v>
      </c>
      <c r="J24" s="271">
        <v>144.68517964987303973138951467</v>
      </c>
      <c r="K24" s="92">
        <v>132.85240921374163936539821518</v>
      </c>
      <c r="L24" s="272">
        <v>192.21774694008657362708825996</v>
      </c>
      <c r="M24" s="271">
        <v>101.83300539764418091414289133</v>
      </c>
      <c r="N24" s="92">
        <v>98.04704348794353781583268834</v>
      </c>
      <c r="O24" s="272">
        <v>99.84425108730808024934035033</v>
      </c>
      <c r="P24" s="93"/>
      <c r="Q24" s="271">
        <v>15.381376147395728906440497670</v>
      </c>
      <c r="R24" s="92">
        <v>-6.6859620224567436999740527100</v>
      </c>
      <c r="S24" s="272">
        <v>7.6670211571928865632092157200</v>
      </c>
      <c r="T24" s="271">
        <v>-79.99347043515481463712486161</v>
      </c>
      <c r="U24" s="92">
        <v>-13.446770895481251141460186100</v>
      </c>
      <c r="V24" s="272">
        <v>-82.68370262987626882620614300</v>
      </c>
      <c r="W24" s="271">
        <v>-40.537563359217652955831108380</v>
      </c>
      <c r="X24" s="92">
        <v>19.645338927667633777003566790</v>
      </c>
      <c r="Y24" s="272">
        <v>-28.855966146486336062975555290</v>
      </c>
      <c r="Z24" s="271">
        <v>-15.946330474271616595200603620</v>
      </c>
      <c r="AA24" s="92">
        <v>1.2432878331101245697017613300</v>
      </c>
      <c r="AB24" s="272">
        <v>-14.901301427775643057817392700</v>
      </c>
    </row>
    <row r="25" ht="18.95" customHeight="1">
      <c r="A25" s="60"/>
      <c r="B25" s="288"/>
      <c r="C25" s="289" t="s">
        <v>226</v>
      </c>
      <c r="D25" s="420">
        <v>76.416168073978167864145777410</v>
      </c>
      <c r="E25" s="91">
        <v>79.54031575985951401636967521</v>
      </c>
      <c r="F25" s="421">
        <v>60.781661377627191107233068740</v>
      </c>
      <c r="G25" s="420">
        <v>92.44127908097022697890551898</v>
      </c>
      <c r="H25" s="91">
        <v>116.31986061770240555856110842</v>
      </c>
      <c r="I25" s="421">
        <v>107.52756698020585927580115171</v>
      </c>
      <c r="J25" s="420">
        <v>169.30600102437009687037907486</v>
      </c>
      <c r="K25" s="91">
        <v>120.71604614506744770455441861</v>
      </c>
      <c r="L25" s="421">
        <v>204.37951032294697184499182299</v>
      </c>
      <c r="M25" s="420">
        <v>101.45416528061588176590790287</v>
      </c>
      <c r="N25" s="91">
        <v>88.13502121081844364197813024</v>
      </c>
      <c r="O25" s="421">
        <v>89.41665008932960857827263710</v>
      </c>
      <c r="P25" s="93"/>
      <c r="Q25" s="420">
        <v>-18.196837724568531308250636450</v>
      </c>
      <c r="R25" s="91">
        <v>-19.974791091830068473773663580</v>
      </c>
      <c r="S25" s="421">
        <v>-34.536848495596711458898909900</v>
      </c>
      <c r="T25" s="420">
        <v>0.6925892247226545380070550700</v>
      </c>
      <c r="U25" s="91">
        <v>-46.603023018283729315431610040</v>
      </c>
      <c r="V25" s="421">
        <v>-46.233201309380726297098662810</v>
      </c>
      <c r="W25" s="420">
        <v>-38.428363899712813395093466710</v>
      </c>
      <c r="X25" s="91">
        <v>5.6101247612929149825502966900</v>
      </c>
      <c r="Y25" s="421">
        <v>-34.974118296917434600122241650</v>
      </c>
      <c r="Z25" s="420">
        <v>-26.490574288011909415306972910</v>
      </c>
      <c r="AA25" s="91">
        <v>-15.858100799961387098907885300</v>
      </c>
      <c r="AB25" s="421">
        <v>-38.147773114891714382379351020</v>
      </c>
    </row>
    <row r="26" ht="18.95" customHeight="1">
      <c r="A26" s="60"/>
      <c r="B26" s="290"/>
      <c r="C26" s="291" t="s">
        <v>227</v>
      </c>
      <c r="D26" s="273">
        <v>73.893847564010087576381988860</v>
      </c>
      <c r="E26" s="274">
        <v>78.295712462033721474017394130</v>
      </c>
      <c r="F26" s="275">
        <v>57.855714415850847660085177110</v>
      </c>
      <c r="G26" s="273">
        <v>78.920935058388180731184293240</v>
      </c>
      <c r="H26" s="274">
        <v>105.23670268725835895919823931</v>
      </c>
      <c r="I26" s="275">
        <v>83.05378978540021891683100745</v>
      </c>
      <c r="J26" s="273">
        <v>177.51634536518033180917421793</v>
      </c>
      <c r="K26" s="274">
        <v>122.15460233932694202651057852</v>
      </c>
      <c r="L26" s="275">
        <v>216.84438576814226722866192822</v>
      </c>
      <c r="M26" s="273">
        <v>98.26896236643660956202057598</v>
      </c>
      <c r="N26" s="274">
        <v>84.32197566964128338830450286</v>
      </c>
      <c r="O26" s="275">
        <v>82.86233053743562706871067900</v>
      </c>
      <c r="P26" s="184"/>
      <c r="Q26" s="273">
        <v>-6.2939646501165578527668155500</v>
      </c>
      <c r="R26" s="274">
        <v>-8.303198298313246367526941510</v>
      </c>
      <c r="S26" s="275">
        <v>-14.074562582704888918006717580</v>
      </c>
      <c r="T26" s="273">
        <v>2.0355034635493957571668584100</v>
      </c>
      <c r="U26" s="274">
        <v>-38.474526442111925217820184380</v>
      </c>
      <c r="V26" s="275">
        <v>-37.222173296875945804661030130</v>
      </c>
      <c r="W26" s="273">
        <v>-13.187772846748514502769855250</v>
      </c>
      <c r="X26" s="274">
        <v>20.142544009678210642655423520</v>
      </c>
      <c r="Y26" s="275">
        <v>4.2984182133769836016355320500</v>
      </c>
      <c r="Z26" s="273">
        <v>-12.788605039480311577922896520</v>
      </c>
      <c r="AA26" s="274">
        <v>-10.118028673625890289521885930</v>
      </c>
      <c r="AB26" s="275">
        <v>-21.612678988254818334693391220</v>
      </c>
    </row>
    <row r="27" ht="21.95"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95" customHeight="1">
      <c r="A28" s="112"/>
      <c r="B28" s="974" t="s">
        <v>59</v>
      </c>
      <c r="C28" s="974"/>
      <c r="D28" s="974"/>
      <c r="E28" s="974"/>
      <c r="F28" s="974"/>
      <c r="G28" s="974"/>
      <c r="H28" s="974"/>
      <c r="I28" s="974"/>
      <c r="J28" s="974"/>
      <c r="K28" s="974"/>
      <c r="L28" s="974"/>
      <c r="M28" s="974"/>
      <c r="N28" s="974"/>
      <c r="O28" s="974"/>
      <c r="P28" s="411"/>
      <c r="Q28" s="972"/>
      <c r="R28" s="972"/>
      <c r="S28" s="972"/>
      <c r="T28" s="972"/>
      <c r="U28" s="972"/>
      <c r="V28" s="972"/>
      <c r="W28" s="972"/>
      <c r="X28" s="972"/>
      <c r="Y28" s="972"/>
      <c r="Z28" s="972"/>
      <c r="AA28" s="972"/>
      <c r="AB28" s="972"/>
      <c r="AC28" s="9"/>
    </row>
    <row r="29" ht="18.95" customHeight="1">
      <c r="A29" s="58"/>
      <c r="B29" s="284">
        <v>2019</v>
      </c>
      <c r="C29" s="285"/>
      <c r="D29" s="427">
        <v>70.221017728357761914421666730</v>
      </c>
      <c r="E29" s="428">
        <v>94.28364522304425715680816094</v>
      </c>
      <c r="F29" s="429">
        <v>66.206935227015843933504662920</v>
      </c>
      <c r="G29" s="427">
        <v>104.75741057122528962992892745</v>
      </c>
      <c r="H29" s="428">
        <v>130.71579197351864096290846784</v>
      </c>
      <c r="I29" s="429">
        <v>136.93447887912767543272921828</v>
      </c>
      <c r="J29" s="427">
        <v>226.81510797326345212650351953</v>
      </c>
      <c r="K29" s="428">
        <v>114.83826171985245391883741698</v>
      </c>
      <c r="L29" s="429">
        <v>260.47052731450221397484178558</v>
      </c>
      <c r="M29" s="427">
        <v>99.08023478018219300003180504</v>
      </c>
      <c r="N29" s="428">
        <v>98.23032442496749819224592224</v>
      </c>
      <c r="O29" s="429">
        <v>97.32683606559245092258033873</v>
      </c>
      <c r="P29" s="5"/>
      <c r="Q29" s="427">
        <v>-6.6132941758105268205223466800</v>
      </c>
      <c r="R29" s="428">
        <v>0.2774902079666706070306573700</v>
      </c>
      <c r="S29" s="429">
        <v>-6.3541552116057605592477780200</v>
      </c>
      <c r="T29" s="427">
        <v>45.554055659788846959215693820</v>
      </c>
      <c r="U29" s="428">
        <v>9.494075148218765966493985720</v>
      </c>
      <c r="V29" s="429">
        <v>59.373067085409370044281675720</v>
      </c>
      <c r="W29" s="427">
        <v>5.1100382791413728900381136700</v>
      </c>
      <c r="X29" s="428">
        <v>0.5070355408386986247762700800</v>
      </c>
      <c r="Y29" s="429">
        <v>5.6429835302057805029835017500</v>
      </c>
      <c r="Z29" s="427">
        <v>3.1946525020502116004807367800</v>
      </c>
      <c r="AA29" s="428">
        <v>2.7364155576474904460687055400</v>
      </c>
      <c r="AB29" s="429">
        <v>6.0184870277765788504722858600</v>
      </c>
    </row>
    <row r="30" ht="18.95" customHeight="1">
      <c r="A30" s="58"/>
      <c r="B30" s="286">
        <v>2020</v>
      </c>
      <c r="C30" s="287"/>
      <c r="D30" s="271">
        <v>85.11136617142908366944225880</v>
      </c>
      <c r="E30" s="92">
        <v>96.98366119853020742602209611</v>
      </c>
      <c r="F30" s="272">
        <v>82.54411900913923316463760174</v>
      </c>
      <c r="G30" s="271">
        <v>43.718280089540504893638818870</v>
      </c>
      <c r="H30" s="92">
        <v>139.06437252515485689973467183</v>
      </c>
      <c r="I30" s="272">
        <v>60.796551885309212059219724710</v>
      </c>
      <c r="J30" s="271">
        <v>227.25394082322515166293800070</v>
      </c>
      <c r="K30" s="92">
        <v>121.21136597138614922669327248</v>
      </c>
      <c r="L30" s="272">
        <v>275.45760589563674808260244334</v>
      </c>
      <c r="M30" s="271">
        <v>106.42488685539349912433852222</v>
      </c>
      <c r="N30" s="92">
        <v>101.60379616389507313431132415</v>
      </c>
      <c r="O30" s="272">
        <v>108.13172510820997199230995304</v>
      </c>
      <c r="P30" s="5"/>
      <c r="Q30" s="271">
        <v>21.204973845114275178053565110</v>
      </c>
      <c r="R30" s="92">
        <v>2.8637161504506914792715614400</v>
      </c>
      <c r="S30" s="272">
        <v>24.675940256266349151856181010</v>
      </c>
      <c r="T30" s="271">
        <v>-58.267124157468417755613520710</v>
      </c>
      <c r="U30" s="92">
        <v>6.3868186281023583659898057900</v>
      </c>
      <c r="V30" s="272">
        <v>-55.601721069114781624252934940</v>
      </c>
      <c r="W30" s="271">
        <v>0.1934760227759732591921152900</v>
      </c>
      <c r="X30" s="92">
        <v>5.5496349005010728027853466600</v>
      </c>
      <c r="Y30" s="272">
        <v>5.7538481361611228785142962300</v>
      </c>
      <c r="Z30" s="271">
        <v>7.4128327324880007333830599800</v>
      </c>
      <c r="AA30" s="92">
        <v>3.4342467651161797884358362700</v>
      </c>
      <c r="AB30" s="272">
        <v>11.101654465923123004403987240</v>
      </c>
    </row>
    <row r="31" ht="18.95" customHeight="1">
      <c r="A31" s="58"/>
      <c r="B31" s="425">
        <v>2021</v>
      </c>
      <c r="C31" s="426"/>
      <c r="D31" s="430">
        <v>76.275048480559758502117072360</v>
      </c>
      <c r="E31" s="431">
        <v>82.94201828905297994320840852</v>
      </c>
      <c r="F31" s="432">
        <v>63.264064660729901983767361230</v>
      </c>
      <c r="G31" s="430">
        <v>194.88418056696847254873925874</v>
      </c>
      <c r="H31" s="431">
        <v>102.71422239587367086648666328</v>
      </c>
      <c r="I31" s="432">
        <v>200.17377064193201511225143392</v>
      </c>
      <c r="J31" s="430">
        <v>165.16544187298258466602476223</v>
      </c>
      <c r="K31" s="431">
        <v>122.29191227059777581214175334</v>
      </c>
      <c r="L31" s="432">
        <v>201.98397727665302633368721191</v>
      </c>
      <c r="M31" s="430">
        <v>111.14773944282213988155265452</v>
      </c>
      <c r="N31" s="431">
        <v>90.00823459686690563964572870</v>
      </c>
      <c r="O31" s="432">
        <v>100.04211806680972096918375496</v>
      </c>
      <c r="P31" s="184"/>
      <c r="Q31" s="430">
        <v>-10.382065390739288101683769080</v>
      </c>
      <c r="R31" s="431">
        <v>-14.478359278201831106287972300</v>
      </c>
      <c r="S31" s="432">
        <v>-23.357271941172036298876789550</v>
      </c>
      <c r="T31" s="430">
        <v>345.77275265134241133561416237</v>
      </c>
      <c r="U31" s="431">
        <v>-26.139081828960855811051358150</v>
      </c>
      <c r="V31" s="432">
        <v>229.25184806459674549819560874</v>
      </c>
      <c r="W31" s="430">
        <v>-27.321197918648888549516221940</v>
      </c>
      <c r="X31" s="431">
        <v>0.8914562512782064900568327200</v>
      </c>
      <c r="Y31" s="432">
        <v>-26.673298194140568816947028310</v>
      </c>
      <c r="Z31" s="430">
        <v>4.4377332473426929966035709100</v>
      </c>
      <c r="AA31" s="431">
        <v>-11.41252788264288528642607700</v>
      </c>
      <c r="AB31" s="432">
        <v>-7.4812521795104906862475542500</v>
      </c>
    </row>
    <row r="32" ht="21.95"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95" customHeight="1">
      <c r="A33" s="112"/>
      <c r="B33" s="973" t="s">
        <v>44</v>
      </c>
      <c r="C33" s="973"/>
      <c r="D33" s="973"/>
      <c r="E33" s="973"/>
      <c r="F33" s="973"/>
      <c r="G33" s="973"/>
      <c r="H33" s="973"/>
      <c r="I33" s="973"/>
      <c r="J33" s="973"/>
      <c r="K33" s="973"/>
      <c r="L33" s="973"/>
      <c r="M33" s="973"/>
      <c r="N33" s="973"/>
      <c r="O33" s="973"/>
      <c r="P33" s="411"/>
      <c r="Q33" s="972"/>
      <c r="R33" s="972"/>
      <c r="S33" s="972"/>
      <c r="T33" s="972"/>
      <c r="U33" s="972"/>
      <c r="V33" s="972"/>
      <c r="W33" s="972"/>
      <c r="X33" s="972"/>
      <c r="Y33" s="972"/>
      <c r="Z33" s="972"/>
      <c r="AA33" s="972"/>
      <c r="AB33" s="972"/>
      <c r="AC33" s="9"/>
    </row>
    <row r="34" ht="18.95" customHeight="1">
      <c r="A34" s="58"/>
      <c r="B34" s="284">
        <v>2019</v>
      </c>
      <c r="C34" s="285"/>
      <c r="D34" s="427">
        <v>83.46161222625931244914097138</v>
      </c>
      <c r="E34" s="428">
        <v>91.15326031374309342411252925</v>
      </c>
      <c r="F34" s="429">
        <v>76.077980654648983371281117050</v>
      </c>
      <c r="G34" s="427">
        <v>116.70236009881086969690711529</v>
      </c>
      <c r="H34" s="428">
        <v>123.18616429141140024857044565</v>
      </c>
      <c r="I34" s="429">
        <v>143.76116104327570168173201725</v>
      </c>
      <c r="J34" s="427">
        <v>188.35623277116379467198784077</v>
      </c>
      <c r="K34" s="428">
        <v>116.93611649353285304327886534</v>
      </c>
      <c r="L34" s="429">
        <v>220.25646377611799896800159841</v>
      </c>
      <c r="M34" s="427">
        <v>104.58943497405507545873376113</v>
      </c>
      <c r="N34" s="428">
        <v>97.34998125644655156211549675</v>
      </c>
      <c r="O34" s="429">
        <v>101.81779534346597017787838710</v>
      </c>
      <c r="P34" s="5"/>
      <c r="Q34" s="427">
        <v>-13.033034168477058053063171010</v>
      </c>
      <c r="R34" s="428">
        <v>3.9670733575325313775301193900</v>
      </c>
      <c r="S34" s="429">
        <v>-9.582990837120291534604905620</v>
      </c>
      <c r="T34" s="427">
        <v>65.831856050018782176202917970</v>
      </c>
      <c r="U34" s="428">
        <v>0.5385794681639263149114058800</v>
      </c>
      <c r="V34" s="429">
        <v>66.724992378379341197719573500</v>
      </c>
      <c r="W34" s="427">
        <v>11.117408304155600057636588970</v>
      </c>
      <c r="X34" s="428">
        <v>7.9031021084205568522853669800</v>
      </c>
      <c r="Y34" s="429">
        <v>19.899130542663600212096751190</v>
      </c>
      <c r="Z34" s="427">
        <v>2.7676617015530163616896041900</v>
      </c>
      <c r="AA34" s="428">
        <v>5.0434927109793640291193112200</v>
      </c>
      <c r="AB34" s="429">
        <v>7.950741228714774210948559530</v>
      </c>
    </row>
    <row r="35" ht="18.95" customHeight="1">
      <c r="A35" s="58"/>
      <c r="B35" s="286">
        <v>2020</v>
      </c>
      <c r="C35" s="287"/>
      <c r="D35" s="271">
        <v>85.84485180848981392742661308</v>
      </c>
      <c r="E35" s="92">
        <v>93.43050205943627926280394756</v>
      </c>
      <c r="F35" s="272">
        <v>80.20527603685109762489481112</v>
      </c>
      <c r="G35" s="271">
        <v>106.07599539511243564158204140</v>
      </c>
      <c r="H35" s="92">
        <v>174.42667467898221690371706054</v>
      </c>
      <c r="I35" s="272">
        <v>185.02483140032492518642135489</v>
      </c>
      <c r="J35" s="271">
        <v>240.55659695239550583152112673</v>
      </c>
      <c r="K35" s="92">
        <v>108.91835141400037206676622802</v>
      </c>
      <c r="L35" s="272">
        <v>262.01027961817064636387027267</v>
      </c>
      <c r="M35" s="271">
        <v>123.66942793941240795136930948</v>
      </c>
      <c r="N35" s="92">
        <v>98.50415470875920074826827389</v>
      </c>
      <c r="O35" s="272">
        <v>121.81952462487627405686003081</v>
      </c>
      <c r="P35" s="5"/>
      <c r="Q35" s="271">
        <v>2.8554919065901640186315474500</v>
      </c>
      <c r="R35" s="92">
        <v>2.49825594592566448231518500</v>
      </c>
      <c r="S35" s="272">
        <v>5.4250853488576433947021358700</v>
      </c>
      <c r="T35" s="271">
        <v>-9.105526824565659005941761950</v>
      </c>
      <c r="U35" s="92">
        <v>41.595994714435093547104817110</v>
      </c>
      <c r="V35" s="272">
        <v>28.702933433201633407948671850</v>
      </c>
      <c r="W35" s="271">
        <v>27.713637830424517105852922930</v>
      </c>
      <c r="X35" s="92">
        <v>-6.8565344223449588679848593700</v>
      </c>
      <c r="Y35" s="272">
        <v>18.956908290552486582440723660</v>
      </c>
      <c r="Z35" s="271">
        <v>18.242753649152422671713675090</v>
      </c>
      <c r="AA35" s="92">
        <v>1.1855918587926994548439753500</v>
      </c>
      <c r="AB35" s="272">
        <v>19.644630110029081344488594550</v>
      </c>
    </row>
    <row r="36" ht="18.95" customHeight="1">
      <c r="A36" s="58"/>
      <c r="B36" s="425">
        <v>2021</v>
      </c>
      <c r="C36" s="426"/>
      <c r="D36" s="430">
        <v>82.94804362273031160136642508</v>
      </c>
      <c r="E36" s="431">
        <v>82.68066370647928771321897851</v>
      </c>
      <c r="F36" s="432">
        <v>68.581992998813388091890942070</v>
      </c>
      <c r="G36" s="430">
        <v>68.589525379602493512929960450</v>
      </c>
      <c r="H36" s="431">
        <v>112.96643159201967557195981785</v>
      </c>
      <c r="I36" s="432">
        <v>77.483139267239624537233222600</v>
      </c>
      <c r="J36" s="430">
        <v>163.15028308743224385817315456</v>
      </c>
      <c r="K36" s="431">
        <v>124.97353376987950087717144433</v>
      </c>
      <c r="L36" s="432">
        <v>203.89467412992613924395011699</v>
      </c>
      <c r="M36" s="430">
        <v>100.49665293090445776473446921</v>
      </c>
      <c r="N36" s="431">
        <v>90.26462917094508777908065503</v>
      </c>
      <c r="O36" s="432">
        <v>90.71293109729262671357191862</v>
      </c>
      <c r="P36" s="184"/>
      <c r="Q36" s="430">
        <v>-3.3744693184653108806280007200</v>
      </c>
      <c r="R36" s="431">
        <v>-11.505705434525470425455704010</v>
      </c>
      <c r="S36" s="432">
        <v>-14.491918253229723428401683750</v>
      </c>
      <c r="T36" s="430">
        <v>-35.339258308046168117546981580</v>
      </c>
      <c r="U36" s="431">
        <v>-35.235575751286324451089859680</v>
      </c>
      <c r="V36" s="432">
        <v>-58.122842928258139136156023130</v>
      </c>
      <c r="W36" s="430">
        <v>-32.178005029012543979792450770</v>
      </c>
      <c r="X36" s="431">
        <v>14.740566807564987264943007120</v>
      </c>
      <c r="Y36" s="432">
        <v>-22.180658550090772123127647720</v>
      </c>
      <c r="Z36" s="430">
        <v>-18.737674617416889842197060200</v>
      </c>
      <c r="AA36" s="431">
        <v>-8.364647726966826794055150050</v>
      </c>
      <c r="AB36" s="432">
        <v>-25.534981870411514701342891550</v>
      </c>
    </row>
    <row r="37" ht="21.9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95" customHeight="1">
      <c r="A38" s="112"/>
      <c r="B38" s="973" t="s">
        <v>45</v>
      </c>
      <c r="C38" s="973"/>
      <c r="D38" s="973"/>
      <c r="E38" s="973"/>
      <c r="F38" s="973"/>
      <c r="G38" s="973"/>
      <c r="H38" s="973"/>
      <c r="I38" s="973"/>
      <c r="J38" s="973"/>
      <c r="K38" s="973"/>
      <c r="L38" s="973"/>
      <c r="M38" s="973"/>
      <c r="N38" s="973"/>
      <c r="O38" s="973"/>
      <c r="P38" s="411"/>
      <c r="Q38" s="972"/>
      <c r="R38" s="972"/>
      <c r="S38" s="972"/>
      <c r="T38" s="972"/>
      <c r="U38" s="972"/>
      <c r="V38" s="972"/>
      <c r="W38" s="972"/>
      <c r="X38" s="972"/>
      <c r="Y38" s="972"/>
      <c r="Z38" s="972"/>
      <c r="AA38" s="972"/>
      <c r="AB38" s="972"/>
      <c r="AC38" s="9"/>
    </row>
    <row r="39" ht="18.95" customHeight="1">
      <c r="A39" s="58"/>
      <c r="B39" s="284">
        <v>2019</v>
      </c>
      <c r="C39" s="285"/>
      <c r="D39" s="427">
        <v>70.221017728357761914421666730</v>
      </c>
      <c r="E39" s="428">
        <v>94.28364522304425715680816094</v>
      </c>
      <c r="F39" s="429">
        <v>66.206935227015843933504662920</v>
      </c>
      <c r="G39" s="427">
        <v>104.75741057122528962992892745</v>
      </c>
      <c r="H39" s="428">
        <v>130.71579197351864096290846784</v>
      </c>
      <c r="I39" s="429">
        <v>136.93447887912767543272921828</v>
      </c>
      <c r="J39" s="427">
        <v>226.81510797326345212650351953</v>
      </c>
      <c r="K39" s="428">
        <v>114.83826171985245391883741698</v>
      </c>
      <c r="L39" s="429">
        <v>260.47052731450221397484178558</v>
      </c>
      <c r="M39" s="427">
        <v>99.08023478018219300003180504</v>
      </c>
      <c r="N39" s="428">
        <v>98.23032442496749819224592224</v>
      </c>
      <c r="O39" s="429">
        <v>97.32683606559245092258033873</v>
      </c>
      <c r="P39" s="5"/>
      <c r="Q39" s="427">
        <v>-6.6132941758105268205223466800</v>
      </c>
      <c r="R39" s="428">
        <v>0.2774902079666706070306573700</v>
      </c>
      <c r="S39" s="429">
        <v>-6.3541552116057605592477780200</v>
      </c>
      <c r="T39" s="427">
        <v>45.554055659788846959215693820</v>
      </c>
      <c r="U39" s="428">
        <v>9.494075148218765966493985720</v>
      </c>
      <c r="V39" s="429">
        <v>59.373067085409370044281675720</v>
      </c>
      <c r="W39" s="427">
        <v>5.1100382791413728900381136700</v>
      </c>
      <c r="X39" s="428">
        <v>0.5070355408386986247762700800</v>
      </c>
      <c r="Y39" s="429">
        <v>5.6429835302057805029835017500</v>
      </c>
      <c r="Z39" s="427">
        <v>3.1946525020502116004807367800</v>
      </c>
      <c r="AA39" s="428">
        <v>2.7364155576474904460687055400</v>
      </c>
      <c r="AB39" s="429">
        <v>6.0184870277765788504722858600</v>
      </c>
    </row>
    <row r="40" ht="18.95" customHeight="1">
      <c r="A40" s="58"/>
      <c r="B40" s="286">
        <v>2020</v>
      </c>
      <c r="C40" s="287"/>
      <c r="D40" s="271">
        <v>85.11136617142908366944225880</v>
      </c>
      <c r="E40" s="92">
        <v>96.98366119853020742602209611</v>
      </c>
      <c r="F40" s="272">
        <v>82.54411900913923316463760174</v>
      </c>
      <c r="G40" s="271">
        <v>43.718280089540504893638818870</v>
      </c>
      <c r="H40" s="92">
        <v>139.06437252515485689973467183</v>
      </c>
      <c r="I40" s="272">
        <v>60.796551885309212059219724710</v>
      </c>
      <c r="J40" s="271">
        <v>227.25394082322515166293800070</v>
      </c>
      <c r="K40" s="92">
        <v>121.21136597138614922669327248</v>
      </c>
      <c r="L40" s="272">
        <v>275.45760589563674808260244334</v>
      </c>
      <c r="M40" s="271">
        <v>106.42488685539349912433852222</v>
      </c>
      <c r="N40" s="92">
        <v>101.60379616389507313431132415</v>
      </c>
      <c r="O40" s="272">
        <v>108.13172510820997199230995304</v>
      </c>
      <c r="P40" s="5"/>
      <c r="Q40" s="271">
        <v>21.204973845114275178053565110</v>
      </c>
      <c r="R40" s="92">
        <v>2.8637161504506914792715614400</v>
      </c>
      <c r="S40" s="272">
        <v>24.675940256266349151856181010</v>
      </c>
      <c r="T40" s="271">
        <v>-58.267124157468417755613520710</v>
      </c>
      <c r="U40" s="92">
        <v>6.3868186281023583659898057900</v>
      </c>
      <c r="V40" s="272">
        <v>-55.601721069114781624252934940</v>
      </c>
      <c r="W40" s="271">
        <v>0.1934760227759732591921152900</v>
      </c>
      <c r="X40" s="92">
        <v>5.5496349005010728027853466600</v>
      </c>
      <c r="Y40" s="272">
        <v>5.7538481361611228785142962300</v>
      </c>
      <c r="Z40" s="271">
        <v>7.4128327324880007333830599800</v>
      </c>
      <c r="AA40" s="92">
        <v>3.4342467651161797884358362700</v>
      </c>
      <c r="AB40" s="272">
        <v>11.101654465923123004403987240</v>
      </c>
    </row>
    <row r="41" ht="18.95" customHeight="1">
      <c r="A41" s="58"/>
      <c r="B41" s="425">
        <v>2021</v>
      </c>
      <c r="C41" s="426"/>
      <c r="D41" s="430">
        <v>76.275048480559758502117072360</v>
      </c>
      <c r="E41" s="431">
        <v>82.94201828905297994320840852</v>
      </c>
      <c r="F41" s="432">
        <v>63.264064660729901983767361230</v>
      </c>
      <c r="G41" s="430">
        <v>194.88418056696847254873925874</v>
      </c>
      <c r="H41" s="431">
        <v>102.71422239587367086648666328</v>
      </c>
      <c r="I41" s="432">
        <v>200.17377064193201511225143392</v>
      </c>
      <c r="J41" s="430">
        <v>165.16544187298258466602476223</v>
      </c>
      <c r="K41" s="431">
        <v>122.29191227059777581214175334</v>
      </c>
      <c r="L41" s="432">
        <v>201.98397727665302633368721191</v>
      </c>
      <c r="M41" s="430">
        <v>111.14773944282213988155265452</v>
      </c>
      <c r="N41" s="431">
        <v>90.00823459686690563964572870</v>
      </c>
      <c r="O41" s="432">
        <v>100.04211806680972096918375496</v>
      </c>
      <c r="P41" s="184"/>
      <c r="Q41" s="430">
        <v>-10.382065390739288101683769080</v>
      </c>
      <c r="R41" s="431">
        <v>-14.478359278201831106287972300</v>
      </c>
      <c r="S41" s="432">
        <v>-23.357271941172036298876789550</v>
      </c>
      <c r="T41" s="430">
        <v>345.77275265134241133561416237</v>
      </c>
      <c r="U41" s="431">
        <v>-26.139081828960855811051358150</v>
      </c>
      <c r="V41" s="432">
        <v>229.25184806459674549819560874</v>
      </c>
      <c r="W41" s="430">
        <v>-27.321197918648888549516221940</v>
      </c>
      <c r="X41" s="431">
        <v>0.8914562512782064900568327200</v>
      </c>
      <c r="Y41" s="432">
        <v>-26.673298194140568816947028310</v>
      </c>
      <c r="Z41" s="430">
        <v>4.4377332473426929966035709100</v>
      </c>
      <c r="AA41" s="431">
        <v>-11.41252788264288528642607700</v>
      </c>
      <c r="AB41" s="432">
        <v>-7.4812521795104906862475542500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c r="AP42" s="236"/>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P43" s="236"/>
    </row>
    <row r="44" ht="12" customHeight="1">
      <c r="Z44" s="55"/>
      <c r="AA44" s="233"/>
      <c r="AB44" s="233"/>
      <c r="AP44" s="236"/>
    </row>
    <row r="45" ht="12" customHeight="1">
      <c r="AP45" s="236"/>
    </row>
    <row r="46" s="466" customFormat="1">
      <c r="A46"/>
    </row>
    <row r="47" s="466" customFormat="1"/>
    <row r="48" s="466" customFormat="1"/>
    <row r="49" s="466" customFormat="1"/>
    <row r="50" s="466" customFormat="1"/>
    <row r="51" s="466" customFormat="1"/>
    <row r="52" s="466" customFormat="1"/>
    <row r="53" s="466" customFormat="1"/>
    <row r="54" s="466" customFormat="1"/>
    <row r="55" s="466" customFormat="1"/>
    <row r="56" s="466" customFormat="1"/>
    <row r="57" s="466" customFormat="1"/>
    <row r="58" s="466" customFormat="1"/>
    <row r="59" s="466" customFormat="1"/>
    <row r="60" s="466" customFormat="1"/>
    <row r="61" s="466" customFormat="1"/>
    <row r="62" s="466" customFormat="1"/>
    <row r="63" s="466" customFormat="1"/>
    <row r="64" s="466" customFormat="1"/>
    <row r="65" s="466" customFormat="1"/>
    <row r="66" s="466" customFormat="1"/>
    <row r="67" s="466" customFormat="1"/>
    <row r="68" s="466" customFormat="1"/>
    <row r="69" s="466" customFormat="1"/>
    <row r="70" s="466" customFormat="1"/>
    <row r="71" s="466" customFormat="1"/>
    <row r="72" s="466" customFormat="1"/>
    <row r="73" s="466" customFormat="1"/>
    <row r="74" s="466" customFormat="1"/>
    <row r="75" s="466" customFormat="1"/>
    <row r="76" s="466" customFormat="1"/>
    <row r="77" s="466" customFormat="1"/>
    <row r="78" s="466" customFormat="1"/>
    <row r="79" s="466" customFormat="1"/>
    <row r="80" s="466" customFormat="1"/>
    <row r="81" s="466" customFormat="1"/>
  </sheetData>
  <mergeCells count="21">
    <mergeCell ref="B43:AB43"/>
    <mergeCell ref="B33:O33"/>
    <mergeCell ref="W7:Y7"/>
    <mergeCell ref="Q38:AB38"/>
    <mergeCell ref="B28:O28"/>
    <mergeCell ref="Z7:AB7"/>
    <mergeCell ref="B38:O38"/>
    <mergeCell ref="Q28:AB28"/>
    <mergeCell ref="B3:AB3"/>
    <mergeCell ref="Q33:AB33"/>
    <mergeCell ref="B8:C8"/>
    <mergeCell ref="B2:AB2"/>
    <mergeCell ref="Q6:AB6"/>
    <mergeCell ref="D6:O6"/>
    <mergeCell ref="B4:AB4"/>
    <mergeCell ref="T7:V7"/>
    <mergeCell ref="M7:O7"/>
    <mergeCell ref="G7:I7"/>
    <mergeCell ref="D7:F7"/>
    <mergeCell ref="Q7:S7"/>
    <mergeCell ref="J7:L7"/>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30" max="1048575" man="1"/>
  </colBreaks>
  <drawing r:id="rId51"/>
</worksheet>
</file>

<file path=xl/worksheets/sheet5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4">
    <pageSetUpPr fitToPage="1"/>
  </sheetPr>
  <dimension ref="A1:AP78"/>
  <sheetViews>
    <sheetView showGridLines="0" zoomScale="85" workbookViewId="0"/>
  </sheetViews>
  <sheetFormatPr defaultRowHeight="12.75"/>
  <cols>
    <col min="1" max="1" width="2.7109375" customWidth="1"/>
    <col min="2" max="2" width="6.7109375" customWidth="1"/>
    <col min="3" max="3" width="6.140625" style="26" customWidth="1"/>
    <col min="4" max="5" width="7.42578125" customWidth="1"/>
    <col min="6" max="6" width="8.7109375" customWidth="1"/>
    <col min="7" max="8" width="7.42578125" customWidth="1"/>
    <col min="9" max="9" width="8.7109375" customWidth="1"/>
    <col min="10" max="11" width="7.42578125" customWidth="1"/>
    <col min="12" max="12" width="8.7109375" customWidth="1"/>
    <col min="13" max="14" width="7.42578125" customWidth="1"/>
    <col min="15" max="15" width="8.7109375" bestFit="1" customWidth="1"/>
    <col min="16" max="16" width="1.42578125" customWidth="1"/>
    <col min="17" max="18" width="7.42578125" customWidth="1"/>
    <col min="19" max="19" width="8.7109375" bestFit="1" customWidth="1"/>
    <col min="20" max="21" width="7.42578125" customWidth="1"/>
    <col min="22" max="22" width="8.7109375" bestFit="1" customWidth="1"/>
    <col min="23" max="24" width="7.42578125" customWidth="1"/>
    <col min="25" max="25" width="8.7109375" bestFit="1" customWidth="1"/>
    <col min="26" max="27" width="7.42578125" customWidth="1"/>
    <col min="28" max="28" width="8.7109375" bestFit="1" customWidth="1"/>
    <col min="29" max="29" width="2.7109375" customWidth="1"/>
    <col min="30" max="41" width="9.140625" style="236" customWidth="1"/>
  </cols>
  <sheetData>
    <row r="1" ht="30">
      <c r="A1" s="89"/>
      <c r="B1" s="656" t="s">
        <v>149</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5" customHeight="1"/>
    <row r="6" ht="15.75" customHeight="1">
      <c r="D6" s="960" t="s">
        <v>77</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3" t="s">
        <v>42</v>
      </c>
      <c r="C8" s="943"/>
      <c r="D8" s="412" t="s">
        <v>53</v>
      </c>
      <c r="E8" s="413" t="s">
        <v>9</v>
      </c>
      <c r="F8" s="414" t="s">
        <v>10</v>
      </c>
      <c r="G8" s="412" t="s">
        <v>53</v>
      </c>
      <c r="H8" s="413" t="s">
        <v>9</v>
      </c>
      <c r="I8" s="414" t="s">
        <v>10</v>
      </c>
      <c r="J8" s="412" t="s">
        <v>53</v>
      </c>
      <c r="K8" s="413" t="s">
        <v>9</v>
      </c>
      <c r="L8" s="414" t="s">
        <v>10</v>
      </c>
      <c r="M8" s="412" t="s">
        <v>53</v>
      </c>
      <c r="N8" s="413" t="s">
        <v>9</v>
      </c>
      <c r="O8" s="414" t="s">
        <v>10</v>
      </c>
      <c r="P8" s="63"/>
      <c r="Q8" s="412" t="s">
        <v>53</v>
      </c>
      <c r="R8" s="413" t="s">
        <v>9</v>
      </c>
      <c r="S8" s="414" t="s">
        <v>10</v>
      </c>
      <c r="T8" s="412" t="s">
        <v>53</v>
      </c>
      <c r="U8" s="413" t="s">
        <v>9</v>
      </c>
      <c r="V8" s="414" t="s">
        <v>10</v>
      </c>
      <c r="W8" s="412" t="s">
        <v>53</v>
      </c>
      <c r="X8" s="413" t="s">
        <v>9</v>
      </c>
      <c r="Y8" s="414" t="s">
        <v>10</v>
      </c>
      <c r="Z8" s="412" t="s">
        <v>53</v>
      </c>
      <c r="AA8" s="413" t="s">
        <v>9</v>
      </c>
      <c r="AB8" s="414" t="s">
        <v>10</v>
      </c>
    </row>
    <row r="9" ht="18.95" customHeight="1">
      <c r="A9" s="57"/>
      <c r="B9" s="284">
        <v>2020</v>
      </c>
      <c r="C9" s="285" t="s">
        <v>218</v>
      </c>
      <c r="D9" s="415" t="s">
        <v>304</v>
      </c>
      <c r="E9" s="416" t="s">
        <v>305</v>
      </c>
      <c r="F9" s="417" t="s">
        <v>305</v>
      </c>
      <c r="G9" s="415" t="s">
        <v>267</v>
      </c>
      <c r="H9" s="416" t="s">
        <v>267</v>
      </c>
      <c r="I9" s="417" t="s">
        <v>267</v>
      </c>
      <c r="J9" s="415" t="s">
        <v>306</v>
      </c>
      <c r="K9" s="416" t="s">
        <v>304</v>
      </c>
      <c r="L9" s="417" t="s">
        <v>306</v>
      </c>
      <c r="M9" s="415" t="s">
        <v>219</v>
      </c>
      <c r="N9" s="416" t="s">
        <v>220</v>
      </c>
      <c r="O9" s="417" t="s">
        <v>221</v>
      </c>
      <c r="P9" s="5"/>
      <c r="Q9" s="415" t="s">
        <v>306</v>
      </c>
      <c r="R9" s="416" t="s">
        <v>304</v>
      </c>
      <c r="S9" s="417" t="s">
        <v>306</v>
      </c>
      <c r="T9" s="415"/>
      <c r="U9" s="416"/>
      <c r="V9" s="417"/>
      <c r="W9" s="415" t="s">
        <v>305</v>
      </c>
      <c r="X9" s="416" t="s">
        <v>304</v>
      </c>
      <c r="Y9" s="417" t="s">
        <v>305</v>
      </c>
      <c r="Z9" s="415" t="s">
        <v>219</v>
      </c>
      <c r="AA9" s="416" t="s">
        <v>219</v>
      </c>
      <c r="AB9" s="417" t="s">
        <v>221</v>
      </c>
    </row>
    <row r="10" ht="18.95" customHeight="1">
      <c r="A10" s="58"/>
      <c r="B10" s="286"/>
      <c r="C10" s="287" t="s">
        <v>222</v>
      </c>
      <c r="D10" s="271" t="s">
        <v>304</v>
      </c>
      <c r="E10" s="92" t="s">
        <v>305</v>
      </c>
      <c r="F10" s="272" t="s">
        <v>305</v>
      </c>
      <c r="G10" s="271" t="s">
        <v>267</v>
      </c>
      <c r="H10" s="92" t="s">
        <v>267</v>
      </c>
      <c r="I10" s="272" t="s">
        <v>267</v>
      </c>
      <c r="J10" s="271" t="s">
        <v>306</v>
      </c>
      <c r="K10" s="92" t="s">
        <v>304</v>
      </c>
      <c r="L10" s="272" t="s">
        <v>306</v>
      </c>
      <c r="M10" s="271" t="s">
        <v>220</v>
      </c>
      <c r="N10" s="92" t="s">
        <v>220</v>
      </c>
      <c r="O10" s="272" t="s">
        <v>223</v>
      </c>
      <c r="P10" s="5"/>
      <c r="Q10" s="271" t="s">
        <v>306</v>
      </c>
      <c r="R10" s="92" t="s">
        <v>307</v>
      </c>
      <c r="S10" s="272" t="s">
        <v>306</v>
      </c>
      <c r="T10" s="271"/>
      <c r="U10" s="92"/>
      <c r="V10" s="272"/>
      <c r="W10" s="271" t="s">
        <v>305</v>
      </c>
      <c r="X10" s="92" t="s">
        <v>307</v>
      </c>
      <c r="Y10" s="272" t="s">
        <v>305</v>
      </c>
      <c r="Z10" s="271" t="s">
        <v>221</v>
      </c>
      <c r="AA10" s="92" t="s">
        <v>220</v>
      </c>
      <c r="AB10" s="272" t="s">
        <v>220</v>
      </c>
    </row>
    <row r="11" ht="18.95" customHeight="1">
      <c r="A11" s="58"/>
      <c r="B11" s="288"/>
      <c r="C11" s="289" t="s">
        <v>224</v>
      </c>
      <c r="D11" s="420" t="s">
        <v>307</v>
      </c>
      <c r="E11" s="91" t="s">
        <v>304</v>
      </c>
      <c r="F11" s="421" t="s">
        <v>304</v>
      </c>
      <c r="G11" s="420" t="s">
        <v>307</v>
      </c>
      <c r="H11" s="91" t="s">
        <v>306</v>
      </c>
      <c r="I11" s="421" t="s">
        <v>307</v>
      </c>
      <c r="J11" s="420" t="s">
        <v>304</v>
      </c>
      <c r="K11" s="91" t="s">
        <v>304</v>
      </c>
      <c r="L11" s="421" t="s">
        <v>306</v>
      </c>
      <c r="M11" s="420" t="s">
        <v>221</v>
      </c>
      <c r="N11" s="91" t="s">
        <v>219</v>
      </c>
      <c r="O11" s="421" t="s">
        <v>219</v>
      </c>
      <c r="P11" s="5"/>
      <c r="Q11" s="420" t="s">
        <v>306</v>
      </c>
      <c r="R11" s="91" t="s">
        <v>306</v>
      </c>
      <c r="S11" s="421" t="s">
        <v>306</v>
      </c>
      <c r="T11" s="420" t="s">
        <v>307</v>
      </c>
      <c r="U11" s="91" t="s">
        <v>306</v>
      </c>
      <c r="V11" s="421" t="s">
        <v>307</v>
      </c>
      <c r="W11" s="420" t="s">
        <v>307</v>
      </c>
      <c r="X11" s="91" t="s">
        <v>304</v>
      </c>
      <c r="Y11" s="421" t="s">
        <v>304</v>
      </c>
      <c r="Z11" s="420" t="s">
        <v>219</v>
      </c>
      <c r="AA11" s="91" t="s">
        <v>239</v>
      </c>
      <c r="AB11" s="421" t="s">
        <v>239</v>
      </c>
    </row>
    <row r="12" ht="18.95" customHeight="1">
      <c r="A12" s="58"/>
      <c r="B12" s="286"/>
      <c r="C12" s="287" t="s">
        <v>225</v>
      </c>
      <c r="D12" s="271" t="s">
        <v>305</v>
      </c>
      <c r="E12" s="92" t="s">
        <v>305</v>
      </c>
      <c r="F12" s="272" t="s">
        <v>305</v>
      </c>
      <c r="G12" s="271" t="s">
        <v>304</v>
      </c>
      <c r="H12" s="92" t="s">
        <v>304</v>
      </c>
      <c r="I12" s="272" t="s">
        <v>306</v>
      </c>
      <c r="J12" s="271" t="s">
        <v>306</v>
      </c>
      <c r="K12" s="92" t="s">
        <v>307</v>
      </c>
      <c r="L12" s="272" t="s">
        <v>306</v>
      </c>
      <c r="M12" s="271" t="s">
        <v>221</v>
      </c>
      <c r="N12" s="92" t="s">
        <v>220</v>
      </c>
      <c r="O12" s="272" t="s">
        <v>221</v>
      </c>
      <c r="P12" s="5"/>
      <c r="Q12" s="271" t="s">
        <v>304</v>
      </c>
      <c r="R12" s="92" t="s">
        <v>307</v>
      </c>
      <c r="S12" s="272" t="s">
        <v>304</v>
      </c>
      <c r="T12" s="271" t="s">
        <v>304</v>
      </c>
      <c r="U12" s="92" t="s">
        <v>304</v>
      </c>
      <c r="V12" s="272" t="s">
        <v>306</v>
      </c>
      <c r="W12" s="271" t="s">
        <v>304</v>
      </c>
      <c r="X12" s="92" t="s">
        <v>304</v>
      </c>
      <c r="Y12" s="272" t="s">
        <v>304</v>
      </c>
      <c r="Z12" s="271" t="s">
        <v>219</v>
      </c>
      <c r="AA12" s="92" t="s">
        <v>219</v>
      </c>
      <c r="AB12" s="272" t="s">
        <v>219</v>
      </c>
    </row>
    <row r="13" ht="18.95" customHeight="1">
      <c r="A13" s="58"/>
      <c r="B13" s="288"/>
      <c r="C13" s="289" t="s">
        <v>226</v>
      </c>
      <c r="D13" s="420" t="s">
        <v>305</v>
      </c>
      <c r="E13" s="91" t="s">
        <v>305</v>
      </c>
      <c r="F13" s="421" t="s">
        <v>305</v>
      </c>
      <c r="G13" s="420" t="s">
        <v>304</v>
      </c>
      <c r="H13" s="91" t="s">
        <v>306</v>
      </c>
      <c r="I13" s="421" t="s">
        <v>304</v>
      </c>
      <c r="J13" s="420" t="s">
        <v>306</v>
      </c>
      <c r="K13" s="91" t="s">
        <v>304</v>
      </c>
      <c r="L13" s="421" t="s">
        <v>306</v>
      </c>
      <c r="M13" s="420" t="s">
        <v>219</v>
      </c>
      <c r="N13" s="91" t="s">
        <v>219</v>
      </c>
      <c r="O13" s="421" t="s">
        <v>219</v>
      </c>
      <c r="P13" s="5"/>
      <c r="Q13" s="420" t="s">
        <v>307</v>
      </c>
      <c r="R13" s="91" t="s">
        <v>304</v>
      </c>
      <c r="S13" s="421" t="s">
        <v>307</v>
      </c>
      <c r="T13" s="420" t="s">
        <v>307</v>
      </c>
      <c r="U13" s="91" t="s">
        <v>306</v>
      </c>
      <c r="V13" s="421" t="s">
        <v>304</v>
      </c>
      <c r="W13" s="420" t="s">
        <v>306</v>
      </c>
      <c r="X13" s="91" t="s">
        <v>305</v>
      </c>
      <c r="Y13" s="421" t="s">
        <v>306</v>
      </c>
      <c r="Z13" s="420" t="s">
        <v>221</v>
      </c>
      <c r="AA13" s="91" t="s">
        <v>221</v>
      </c>
      <c r="AB13" s="421" t="s">
        <v>219</v>
      </c>
    </row>
    <row r="14" ht="18.95" customHeight="1">
      <c r="A14" s="58"/>
      <c r="B14" s="286"/>
      <c r="C14" s="287" t="s">
        <v>227</v>
      </c>
      <c r="D14" s="271" t="s">
        <v>305</v>
      </c>
      <c r="E14" s="92" t="s">
        <v>305</v>
      </c>
      <c r="F14" s="272" t="s">
        <v>305</v>
      </c>
      <c r="G14" s="271" t="s">
        <v>307</v>
      </c>
      <c r="H14" s="92" t="s">
        <v>306</v>
      </c>
      <c r="I14" s="272" t="s">
        <v>304</v>
      </c>
      <c r="J14" s="271" t="s">
        <v>306</v>
      </c>
      <c r="K14" s="92" t="s">
        <v>307</v>
      </c>
      <c r="L14" s="272" t="s">
        <v>306</v>
      </c>
      <c r="M14" s="271" t="s">
        <v>228</v>
      </c>
      <c r="N14" s="92" t="s">
        <v>229</v>
      </c>
      <c r="O14" s="272" t="s">
        <v>228</v>
      </c>
      <c r="P14" s="5"/>
      <c r="Q14" s="271" t="s">
        <v>306</v>
      </c>
      <c r="R14" s="92" t="s">
        <v>307</v>
      </c>
      <c r="S14" s="272" t="s">
        <v>304</v>
      </c>
      <c r="T14" s="271" t="s">
        <v>307</v>
      </c>
      <c r="U14" s="92" t="s">
        <v>306</v>
      </c>
      <c r="V14" s="272" t="s">
        <v>307</v>
      </c>
      <c r="W14" s="271" t="s">
        <v>306</v>
      </c>
      <c r="X14" s="92" t="s">
        <v>305</v>
      </c>
      <c r="Y14" s="272" t="s">
        <v>304</v>
      </c>
      <c r="Z14" s="271" t="s">
        <v>228</v>
      </c>
      <c r="AA14" s="92" t="s">
        <v>229</v>
      </c>
      <c r="AB14" s="272" t="s">
        <v>228</v>
      </c>
    </row>
    <row r="15" ht="18.95" customHeight="1">
      <c r="A15" s="58"/>
      <c r="B15" s="288">
        <v>2021</v>
      </c>
      <c r="C15" s="289" t="s">
        <v>230</v>
      </c>
      <c r="D15" s="420" t="s">
        <v>305</v>
      </c>
      <c r="E15" s="91" t="s">
        <v>305</v>
      </c>
      <c r="F15" s="421" t="s">
        <v>305</v>
      </c>
      <c r="G15" s="420" t="s">
        <v>305</v>
      </c>
      <c r="H15" s="91" t="s">
        <v>306</v>
      </c>
      <c r="I15" s="421" t="s">
        <v>304</v>
      </c>
      <c r="J15" s="420" t="s">
        <v>306</v>
      </c>
      <c r="K15" s="91" t="s">
        <v>306</v>
      </c>
      <c r="L15" s="421" t="s">
        <v>306</v>
      </c>
      <c r="M15" s="420" t="s">
        <v>228</v>
      </c>
      <c r="N15" s="91" t="s">
        <v>228</v>
      </c>
      <c r="O15" s="421" t="s">
        <v>231</v>
      </c>
      <c r="P15" s="5"/>
      <c r="Q15" s="420" t="s">
        <v>304</v>
      </c>
      <c r="R15" s="91" t="s">
        <v>305</v>
      </c>
      <c r="S15" s="421" t="s">
        <v>304</v>
      </c>
      <c r="T15" s="420" t="s">
        <v>304</v>
      </c>
      <c r="U15" s="91" t="s">
        <v>306</v>
      </c>
      <c r="V15" s="421" t="s">
        <v>304</v>
      </c>
      <c r="W15" s="420" t="s">
        <v>304</v>
      </c>
      <c r="X15" s="91" t="s">
        <v>304</v>
      </c>
      <c r="Y15" s="421" t="s">
        <v>304</v>
      </c>
      <c r="Z15" s="420" t="s">
        <v>228</v>
      </c>
      <c r="AA15" s="91" t="s">
        <v>236</v>
      </c>
      <c r="AB15" s="421" t="s">
        <v>228</v>
      </c>
    </row>
    <row r="16" ht="18.95" customHeight="1">
      <c r="A16" s="58"/>
      <c r="B16" s="286"/>
      <c r="C16" s="287" t="s">
        <v>232</v>
      </c>
      <c r="D16" s="271" t="s">
        <v>305</v>
      </c>
      <c r="E16" s="92" t="s">
        <v>305</v>
      </c>
      <c r="F16" s="272" t="s">
        <v>305</v>
      </c>
      <c r="G16" s="271" t="s">
        <v>307</v>
      </c>
      <c r="H16" s="92" t="s">
        <v>306</v>
      </c>
      <c r="I16" s="272" t="s">
        <v>307</v>
      </c>
      <c r="J16" s="271" t="s">
        <v>306</v>
      </c>
      <c r="K16" s="92" t="s">
        <v>304</v>
      </c>
      <c r="L16" s="272" t="s">
        <v>306</v>
      </c>
      <c r="M16" s="271" t="s">
        <v>229</v>
      </c>
      <c r="N16" s="92" t="s">
        <v>228</v>
      </c>
      <c r="O16" s="272" t="s">
        <v>229</v>
      </c>
      <c r="P16" s="5"/>
      <c r="Q16" s="271" t="s">
        <v>304</v>
      </c>
      <c r="R16" s="92" t="s">
        <v>305</v>
      </c>
      <c r="S16" s="272" t="s">
        <v>304</v>
      </c>
      <c r="T16" s="271" t="s">
        <v>307</v>
      </c>
      <c r="U16" s="92" t="s">
        <v>306</v>
      </c>
      <c r="V16" s="272" t="s">
        <v>307</v>
      </c>
      <c r="W16" s="271" t="s">
        <v>304</v>
      </c>
      <c r="X16" s="92" t="s">
        <v>307</v>
      </c>
      <c r="Y16" s="272" t="s">
        <v>304</v>
      </c>
      <c r="Z16" s="271" t="s">
        <v>228</v>
      </c>
      <c r="AA16" s="92" t="s">
        <v>236</v>
      </c>
      <c r="AB16" s="272" t="s">
        <v>236</v>
      </c>
    </row>
    <row r="17" ht="18.95" customHeight="1">
      <c r="A17" s="58"/>
      <c r="B17" s="288"/>
      <c r="C17" s="289" t="s">
        <v>233</v>
      </c>
      <c r="D17" s="420" t="s">
        <v>305</v>
      </c>
      <c r="E17" s="91" t="s">
        <v>305</v>
      </c>
      <c r="F17" s="421" t="s">
        <v>305</v>
      </c>
      <c r="G17" s="420" t="s">
        <v>306</v>
      </c>
      <c r="H17" s="91" t="s">
        <v>306</v>
      </c>
      <c r="I17" s="421" t="s">
        <v>306</v>
      </c>
      <c r="J17" s="420" t="s">
        <v>306</v>
      </c>
      <c r="K17" s="91" t="s">
        <v>304</v>
      </c>
      <c r="L17" s="421" t="s">
        <v>306</v>
      </c>
      <c r="M17" s="420" t="s">
        <v>228</v>
      </c>
      <c r="N17" s="91" t="s">
        <v>228</v>
      </c>
      <c r="O17" s="421" t="s">
        <v>228</v>
      </c>
      <c r="P17" s="5"/>
      <c r="Q17" s="420" t="s">
        <v>304</v>
      </c>
      <c r="R17" s="91" t="s">
        <v>305</v>
      </c>
      <c r="S17" s="421" t="s">
        <v>307</v>
      </c>
      <c r="T17" s="420" t="s">
        <v>306</v>
      </c>
      <c r="U17" s="91" t="s">
        <v>304</v>
      </c>
      <c r="V17" s="421" t="s">
        <v>306</v>
      </c>
      <c r="W17" s="420" t="s">
        <v>307</v>
      </c>
      <c r="X17" s="91" t="s">
        <v>305</v>
      </c>
      <c r="Y17" s="421" t="s">
        <v>307</v>
      </c>
      <c r="Z17" s="420" t="s">
        <v>228</v>
      </c>
      <c r="AA17" s="91" t="s">
        <v>238</v>
      </c>
      <c r="AB17" s="421" t="s">
        <v>236</v>
      </c>
    </row>
    <row r="18" ht="18.95" customHeight="1">
      <c r="A18" s="58"/>
      <c r="B18" s="286"/>
      <c r="C18" s="287" t="s">
        <v>234</v>
      </c>
      <c r="D18" s="271" t="s">
        <v>305</v>
      </c>
      <c r="E18" s="92" t="s">
        <v>305</v>
      </c>
      <c r="F18" s="272" t="s">
        <v>305</v>
      </c>
      <c r="G18" s="271" t="s">
        <v>306</v>
      </c>
      <c r="H18" s="92" t="s">
        <v>307</v>
      </c>
      <c r="I18" s="272" t="s">
        <v>306</v>
      </c>
      <c r="J18" s="271" t="s">
        <v>306</v>
      </c>
      <c r="K18" s="92" t="s">
        <v>304</v>
      </c>
      <c r="L18" s="272" t="s">
        <v>306</v>
      </c>
      <c r="M18" s="271" t="s">
        <v>231</v>
      </c>
      <c r="N18" s="92" t="s">
        <v>229</v>
      </c>
      <c r="O18" s="272" t="s">
        <v>231</v>
      </c>
      <c r="P18" s="5"/>
      <c r="Q18" s="271" t="s">
        <v>305</v>
      </c>
      <c r="R18" s="92" t="s">
        <v>304</v>
      </c>
      <c r="S18" s="272" t="s">
        <v>305</v>
      </c>
      <c r="T18" s="271" t="s">
        <v>306</v>
      </c>
      <c r="U18" s="92" t="s">
        <v>307</v>
      </c>
      <c r="V18" s="272" t="s">
        <v>304</v>
      </c>
      <c r="W18" s="271" t="s">
        <v>307</v>
      </c>
      <c r="X18" s="92" t="s">
        <v>306</v>
      </c>
      <c r="Y18" s="272" t="s">
        <v>307</v>
      </c>
      <c r="Z18" s="271" t="s">
        <v>231</v>
      </c>
      <c r="AA18" s="92" t="s">
        <v>236</v>
      </c>
      <c r="AB18" s="272" t="s">
        <v>231</v>
      </c>
    </row>
    <row r="19" ht="18.95" customHeight="1">
      <c r="A19" s="58"/>
      <c r="B19" s="288"/>
      <c r="C19" s="289" t="s">
        <v>235</v>
      </c>
      <c r="D19" s="420" t="s">
        <v>305</v>
      </c>
      <c r="E19" s="91" t="s">
        <v>305</v>
      </c>
      <c r="F19" s="421" t="s">
        <v>305</v>
      </c>
      <c r="G19" s="420" t="s">
        <v>306</v>
      </c>
      <c r="H19" s="91" t="s">
        <v>307</v>
      </c>
      <c r="I19" s="421" t="s">
        <v>306</v>
      </c>
      <c r="J19" s="420" t="s">
        <v>304</v>
      </c>
      <c r="K19" s="91" t="s">
        <v>304</v>
      </c>
      <c r="L19" s="421" t="s">
        <v>306</v>
      </c>
      <c r="M19" s="420" t="s">
        <v>231</v>
      </c>
      <c r="N19" s="91" t="s">
        <v>236</v>
      </c>
      <c r="O19" s="421" t="s">
        <v>231</v>
      </c>
      <c r="P19" s="5"/>
      <c r="Q19" s="420" t="s">
        <v>307</v>
      </c>
      <c r="R19" s="91" t="s">
        <v>305</v>
      </c>
      <c r="S19" s="421" t="s">
        <v>305</v>
      </c>
      <c r="T19" s="420" t="s">
        <v>304</v>
      </c>
      <c r="U19" s="91" t="s">
        <v>307</v>
      </c>
      <c r="V19" s="421" t="s">
        <v>304</v>
      </c>
      <c r="W19" s="420" t="s">
        <v>304</v>
      </c>
      <c r="X19" s="91" t="s">
        <v>305</v>
      </c>
      <c r="Y19" s="421" t="s">
        <v>304</v>
      </c>
      <c r="Z19" s="420" t="s">
        <v>231</v>
      </c>
      <c r="AA19" s="91" t="s">
        <v>238</v>
      </c>
      <c r="AB19" s="421" t="s">
        <v>231</v>
      </c>
    </row>
    <row r="20" ht="18.95" customHeight="1">
      <c r="A20" s="58"/>
      <c r="B20" s="286"/>
      <c r="C20" s="287" t="s">
        <v>237</v>
      </c>
      <c r="D20" s="271" t="s">
        <v>305</v>
      </c>
      <c r="E20" s="92" t="s">
        <v>305</v>
      </c>
      <c r="F20" s="272" t="s">
        <v>305</v>
      </c>
      <c r="G20" s="271" t="s">
        <v>304</v>
      </c>
      <c r="H20" s="92" t="s">
        <v>306</v>
      </c>
      <c r="I20" s="272" t="s">
        <v>304</v>
      </c>
      <c r="J20" s="271" t="s">
        <v>306</v>
      </c>
      <c r="K20" s="92" t="s">
        <v>306</v>
      </c>
      <c r="L20" s="272" t="s">
        <v>306</v>
      </c>
      <c r="M20" s="271" t="s">
        <v>228</v>
      </c>
      <c r="N20" s="92" t="s">
        <v>229</v>
      </c>
      <c r="O20" s="272" t="s">
        <v>229</v>
      </c>
      <c r="P20" s="5"/>
      <c r="Q20" s="271" t="s">
        <v>307</v>
      </c>
      <c r="R20" s="92" t="s">
        <v>304</v>
      </c>
      <c r="S20" s="272" t="s">
        <v>307</v>
      </c>
      <c r="T20" s="271" t="s">
        <v>305</v>
      </c>
      <c r="U20" s="92" t="s">
        <v>305</v>
      </c>
      <c r="V20" s="272" t="s">
        <v>305</v>
      </c>
      <c r="W20" s="271" t="s">
        <v>307</v>
      </c>
      <c r="X20" s="92" t="s">
        <v>306</v>
      </c>
      <c r="Y20" s="272" t="s">
        <v>307</v>
      </c>
      <c r="Z20" s="271" t="s">
        <v>229</v>
      </c>
      <c r="AA20" s="92" t="s">
        <v>229</v>
      </c>
      <c r="AB20" s="272" t="s">
        <v>228</v>
      </c>
    </row>
    <row r="21" ht="18.95" customHeight="1">
      <c r="A21" s="58"/>
      <c r="B21" s="288"/>
      <c r="C21" s="289" t="s">
        <v>218</v>
      </c>
      <c r="D21" s="420" t="s">
        <v>305</v>
      </c>
      <c r="E21" s="91" t="s">
        <v>307</v>
      </c>
      <c r="F21" s="421" t="s">
        <v>305</v>
      </c>
      <c r="G21" s="420" t="s">
        <v>304</v>
      </c>
      <c r="H21" s="91" t="s">
        <v>306</v>
      </c>
      <c r="I21" s="421" t="s">
        <v>304</v>
      </c>
      <c r="J21" s="420" t="s">
        <v>304</v>
      </c>
      <c r="K21" s="91" t="s">
        <v>306</v>
      </c>
      <c r="L21" s="421" t="s">
        <v>306</v>
      </c>
      <c r="M21" s="420" t="s">
        <v>228</v>
      </c>
      <c r="N21" s="91" t="s">
        <v>228</v>
      </c>
      <c r="O21" s="421" t="s">
        <v>229</v>
      </c>
      <c r="P21" s="5"/>
      <c r="Q21" s="420" t="s">
        <v>305</v>
      </c>
      <c r="R21" s="91" t="s">
        <v>307</v>
      </c>
      <c r="S21" s="421" t="s">
        <v>307</v>
      </c>
      <c r="T21" s="420" t="s">
        <v>307</v>
      </c>
      <c r="U21" s="91" t="s">
        <v>307</v>
      </c>
      <c r="V21" s="421" t="s">
        <v>307</v>
      </c>
      <c r="W21" s="420" t="s">
        <v>304</v>
      </c>
      <c r="X21" s="91" t="s">
        <v>306</v>
      </c>
      <c r="Y21" s="421" t="s">
        <v>304</v>
      </c>
      <c r="Z21" s="420" t="s">
        <v>229</v>
      </c>
      <c r="AA21" s="91" t="s">
        <v>229</v>
      </c>
      <c r="AB21" s="421" t="s">
        <v>229</v>
      </c>
    </row>
    <row r="22" ht="18.95" customHeight="1">
      <c r="A22" s="58"/>
      <c r="B22" s="286"/>
      <c r="C22" s="287" t="s">
        <v>222</v>
      </c>
      <c r="D22" s="271" t="s">
        <v>307</v>
      </c>
      <c r="E22" s="92" t="s">
        <v>305</v>
      </c>
      <c r="F22" s="272" t="s">
        <v>305</v>
      </c>
      <c r="G22" s="271" t="s">
        <v>305</v>
      </c>
      <c r="H22" s="92" t="s">
        <v>304</v>
      </c>
      <c r="I22" s="272" t="s">
        <v>307</v>
      </c>
      <c r="J22" s="271" t="s">
        <v>304</v>
      </c>
      <c r="K22" s="92" t="s">
        <v>306</v>
      </c>
      <c r="L22" s="272" t="s">
        <v>304</v>
      </c>
      <c r="M22" s="271" t="s">
        <v>229</v>
      </c>
      <c r="N22" s="92" t="s">
        <v>229</v>
      </c>
      <c r="O22" s="272" t="s">
        <v>229</v>
      </c>
      <c r="P22" s="5"/>
      <c r="Q22" s="271" t="s">
        <v>305</v>
      </c>
      <c r="R22" s="92" t="s">
        <v>305</v>
      </c>
      <c r="S22" s="272" t="s">
        <v>305</v>
      </c>
      <c r="T22" s="271" t="s">
        <v>307</v>
      </c>
      <c r="U22" s="92" t="s">
        <v>304</v>
      </c>
      <c r="V22" s="272" t="s">
        <v>304</v>
      </c>
      <c r="W22" s="271" t="s">
        <v>304</v>
      </c>
      <c r="X22" s="92" t="s">
        <v>306</v>
      </c>
      <c r="Y22" s="272" t="s">
        <v>304</v>
      </c>
      <c r="Z22" s="271" t="s">
        <v>229</v>
      </c>
      <c r="AA22" s="92" t="s">
        <v>229</v>
      </c>
      <c r="AB22" s="272" t="s">
        <v>228</v>
      </c>
    </row>
    <row r="23" ht="18.95" customHeight="1">
      <c r="A23" s="58"/>
      <c r="B23" s="288"/>
      <c r="C23" s="289" t="s">
        <v>224</v>
      </c>
      <c r="D23" s="420" t="s">
        <v>307</v>
      </c>
      <c r="E23" s="91" t="s">
        <v>305</v>
      </c>
      <c r="F23" s="421" t="s">
        <v>305</v>
      </c>
      <c r="G23" s="420" t="s">
        <v>305</v>
      </c>
      <c r="H23" s="91" t="s">
        <v>307</v>
      </c>
      <c r="I23" s="421" t="s">
        <v>305</v>
      </c>
      <c r="J23" s="420" t="s">
        <v>304</v>
      </c>
      <c r="K23" s="91" t="s">
        <v>306</v>
      </c>
      <c r="L23" s="421" t="s">
        <v>304</v>
      </c>
      <c r="M23" s="420" t="s">
        <v>228</v>
      </c>
      <c r="N23" s="91" t="s">
        <v>229</v>
      </c>
      <c r="O23" s="421" t="s">
        <v>229</v>
      </c>
      <c r="P23" s="5"/>
      <c r="Q23" s="420" t="s">
        <v>306</v>
      </c>
      <c r="R23" s="91" t="s">
        <v>305</v>
      </c>
      <c r="S23" s="421" t="s">
        <v>305</v>
      </c>
      <c r="T23" s="420" t="s">
        <v>305</v>
      </c>
      <c r="U23" s="91" t="s">
        <v>307</v>
      </c>
      <c r="V23" s="421" t="s">
        <v>305</v>
      </c>
      <c r="W23" s="420" t="s">
        <v>305</v>
      </c>
      <c r="X23" s="91" t="s">
        <v>304</v>
      </c>
      <c r="Y23" s="421" t="s">
        <v>307</v>
      </c>
      <c r="Z23" s="420" t="s">
        <v>229</v>
      </c>
      <c r="AA23" s="91" t="s">
        <v>238</v>
      </c>
      <c r="AB23" s="421" t="s">
        <v>238</v>
      </c>
    </row>
    <row r="24" ht="18.95" customHeight="1">
      <c r="A24" s="59"/>
      <c r="B24" s="286"/>
      <c r="C24" s="287" t="s">
        <v>225</v>
      </c>
      <c r="D24" s="271" t="s">
        <v>304</v>
      </c>
      <c r="E24" s="92" t="s">
        <v>307</v>
      </c>
      <c r="F24" s="272" t="s">
        <v>304</v>
      </c>
      <c r="G24" s="271" t="s">
        <v>307</v>
      </c>
      <c r="H24" s="92" t="s">
        <v>306</v>
      </c>
      <c r="I24" s="272" t="s">
        <v>307</v>
      </c>
      <c r="J24" s="271" t="s">
        <v>304</v>
      </c>
      <c r="K24" s="92" t="s">
        <v>306</v>
      </c>
      <c r="L24" s="272" t="s">
        <v>306</v>
      </c>
      <c r="M24" s="271" t="s">
        <v>228</v>
      </c>
      <c r="N24" s="92" t="s">
        <v>228</v>
      </c>
      <c r="O24" s="272" t="s">
        <v>229</v>
      </c>
      <c r="P24" s="93"/>
      <c r="Q24" s="271" t="s">
        <v>304</v>
      </c>
      <c r="R24" s="92" t="s">
        <v>304</v>
      </c>
      <c r="S24" s="272" t="s">
        <v>304</v>
      </c>
      <c r="T24" s="271" t="s">
        <v>305</v>
      </c>
      <c r="U24" s="92" t="s">
        <v>307</v>
      </c>
      <c r="V24" s="272" t="s">
        <v>305</v>
      </c>
      <c r="W24" s="271" t="s">
        <v>305</v>
      </c>
      <c r="X24" s="92" t="s">
        <v>306</v>
      </c>
      <c r="Y24" s="272" t="s">
        <v>305</v>
      </c>
      <c r="Z24" s="271" t="s">
        <v>236</v>
      </c>
      <c r="AA24" s="92" t="s">
        <v>228</v>
      </c>
      <c r="AB24" s="272" t="s">
        <v>229</v>
      </c>
    </row>
    <row r="25" ht="18.95" customHeight="1">
      <c r="A25" s="60"/>
      <c r="B25" s="288"/>
      <c r="C25" s="289" t="s">
        <v>226</v>
      </c>
      <c r="D25" s="420" t="s">
        <v>305</v>
      </c>
      <c r="E25" s="91" t="s">
        <v>305</v>
      </c>
      <c r="F25" s="421" t="s">
        <v>305</v>
      </c>
      <c r="G25" s="420" t="s">
        <v>307</v>
      </c>
      <c r="H25" s="91" t="s">
        <v>306</v>
      </c>
      <c r="I25" s="421" t="s">
        <v>307</v>
      </c>
      <c r="J25" s="420" t="s">
        <v>304</v>
      </c>
      <c r="K25" s="91" t="s">
        <v>306</v>
      </c>
      <c r="L25" s="421" t="s">
        <v>306</v>
      </c>
      <c r="M25" s="420" t="s">
        <v>228</v>
      </c>
      <c r="N25" s="91" t="s">
        <v>229</v>
      </c>
      <c r="O25" s="421" t="s">
        <v>229</v>
      </c>
      <c r="P25" s="93"/>
      <c r="Q25" s="420" t="s">
        <v>305</v>
      </c>
      <c r="R25" s="91" t="s">
        <v>305</v>
      </c>
      <c r="S25" s="421" t="s">
        <v>305</v>
      </c>
      <c r="T25" s="420" t="s">
        <v>304</v>
      </c>
      <c r="U25" s="91" t="s">
        <v>305</v>
      </c>
      <c r="V25" s="421" t="s">
        <v>307</v>
      </c>
      <c r="W25" s="420" t="s">
        <v>307</v>
      </c>
      <c r="X25" s="91" t="s">
        <v>306</v>
      </c>
      <c r="Y25" s="421" t="s">
        <v>307</v>
      </c>
      <c r="Z25" s="420" t="s">
        <v>236</v>
      </c>
      <c r="AA25" s="91" t="s">
        <v>238</v>
      </c>
      <c r="AB25" s="421" t="s">
        <v>236</v>
      </c>
    </row>
    <row r="26" ht="18.95" customHeight="1">
      <c r="A26" s="60"/>
      <c r="B26" s="290"/>
      <c r="C26" s="291" t="s">
        <v>227</v>
      </c>
      <c r="D26" s="273" t="s">
        <v>305</v>
      </c>
      <c r="E26" s="274" t="s">
        <v>305</v>
      </c>
      <c r="F26" s="275" t="s">
        <v>305</v>
      </c>
      <c r="G26" s="273" t="s">
        <v>307</v>
      </c>
      <c r="H26" s="274" t="s">
        <v>304</v>
      </c>
      <c r="I26" s="275" t="s">
        <v>307</v>
      </c>
      <c r="J26" s="273" t="s">
        <v>304</v>
      </c>
      <c r="K26" s="274" t="s">
        <v>306</v>
      </c>
      <c r="L26" s="275" t="s">
        <v>306</v>
      </c>
      <c r="M26" s="273" t="s">
        <v>229</v>
      </c>
      <c r="N26" s="274" t="s">
        <v>238</v>
      </c>
      <c r="O26" s="275" t="s">
        <v>229</v>
      </c>
      <c r="P26" s="184"/>
      <c r="Q26" s="273" t="s">
        <v>304</v>
      </c>
      <c r="R26" s="274" t="s">
        <v>307</v>
      </c>
      <c r="S26" s="275" t="s">
        <v>307</v>
      </c>
      <c r="T26" s="273" t="s">
        <v>307</v>
      </c>
      <c r="U26" s="274" t="s">
        <v>305</v>
      </c>
      <c r="V26" s="275" t="s">
        <v>307</v>
      </c>
      <c r="W26" s="273" t="s">
        <v>307</v>
      </c>
      <c r="X26" s="274" t="s">
        <v>306</v>
      </c>
      <c r="Y26" s="275" t="s">
        <v>304</v>
      </c>
      <c r="Z26" s="273" t="s">
        <v>236</v>
      </c>
      <c r="AA26" s="274" t="s">
        <v>238</v>
      </c>
      <c r="AB26" s="275" t="s">
        <v>238</v>
      </c>
    </row>
    <row r="27" ht="21.95"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95" customHeight="1">
      <c r="A28" s="112"/>
      <c r="B28" s="974" t="s">
        <v>59</v>
      </c>
      <c r="C28" s="974"/>
      <c r="D28" s="974"/>
      <c r="E28" s="974"/>
      <c r="F28" s="974"/>
      <c r="G28" s="974"/>
      <c r="H28" s="974"/>
      <c r="I28" s="974"/>
      <c r="J28" s="974"/>
      <c r="K28" s="974"/>
      <c r="L28" s="974"/>
      <c r="M28" s="974"/>
      <c r="N28" s="974"/>
      <c r="O28" s="974"/>
      <c r="P28" s="411"/>
      <c r="Q28" s="972"/>
      <c r="R28" s="972"/>
      <c r="S28" s="972"/>
      <c r="T28" s="972"/>
      <c r="U28" s="972"/>
      <c r="V28" s="972"/>
      <c r="W28" s="972"/>
      <c r="X28" s="972"/>
      <c r="Y28" s="972"/>
      <c r="Z28" s="972"/>
      <c r="AA28" s="972"/>
      <c r="AB28" s="972"/>
      <c r="AC28" s="9"/>
    </row>
    <row r="29" ht="18.95" customHeight="1">
      <c r="A29" s="58"/>
      <c r="B29" s="284">
        <v>2019</v>
      </c>
      <c r="C29" s="285"/>
      <c r="D29" s="427" t="s">
        <v>305</v>
      </c>
      <c r="E29" s="428" t="s">
        <v>307</v>
      </c>
      <c r="F29" s="429" t="s">
        <v>305</v>
      </c>
      <c r="G29" s="427" t="s">
        <v>307</v>
      </c>
      <c r="H29" s="428" t="s">
        <v>306</v>
      </c>
      <c r="I29" s="429" t="s">
        <v>306</v>
      </c>
      <c r="J29" s="427" t="s">
        <v>306</v>
      </c>
      <c r="K29" s="428" t="s">
        <v>304</v>
      </c>
      <c r="L29" s="429" t="s">
        <v>306</v>
      </c>
      <c r="M29" s="427" t="s">
        <v>223</v>
      </c>
      <c r="N29" s="428" t="s">
        <v>221</v>
      </c>
      <c r="O29" s="429" t="s">
        <v>221</v>
      </c>
      <c r="P29" s="5"/>
      <c r="Q29" s="427" t="s">
        <v>307</v>
      </c>
      <c r="R29" s="428" t="s">
        <v>304</v>
      </c>
      <c r="S29" s="429" t="s">
        <v>304</v>
      </c>
      <c r="T29" s="427" t="s">
        <v>306</v>
      </c>
      <c r="U29" s="428" t="s">
        <v>304</v>
      </c>
      <c r="V29" s="429" t="s">
        <v>306</v>
      </c>
      <c r="W29" s="427" t="s">
        <v>304</v>
      </c>
      <c r="X29" s="428" t="s">
        <v>307</v>
      </c>
      <c r="Y29" s="429" t="s">
        <v>304</v>
      </c>
      <c r="Z29" s="427" t="s">
        <v>239</v>
      </c>
      <c r="AA29" s="428" t="s">
        <v>239</v>
      </c>
      <c r="AB29" s="429" t="s">
        <v>239</v>
      </c>
    </row>
    <row r="30" ht="18.95" customHeight="1">
      <c r="A30" s="58"/>
      <c r="B30" s="286">
        <v>2020</v>
      </c>
      <c r="C30" s="287"/>
      <c r="D30" s="271" t="s">
        <v>305</v>
      </c>
      <c r="E30" s="92" t="s">
        <v>307</v>
      </c>
      <c r="F30" s="272" t="s">
        <v>305</v>
      </c>
      <c r="G30" s="271" t="s">
        <v>305</v>
      </c>
      <c r="H30" s="92" t="s">
        <v>306</v>
      </c>
      <c r="I30" s="272" t="s">
        <v>305</v>
      </c>
      <c r="J30" s="271" t="s">
        <v>306</v>
      </c>
      <c r="K30" s="92" t="s">
        <v>304</v>
      </c>
      <c r="L30" s="272" t="s">
        <v>306</v>
      </c>
      <c r="M30" s="271" t="s">
        <v>220</v>
      </c>
      <c r="N30" s="92" t="s">
        <v>219</v>
      </c>
      <c r="O30" s="272" t="s">
        <v>221</v>
      </c>
      <c r="P30" s="5"/>
      <c r="Q30" s="271" t="s">
        <v>306</v>
      </c>
      <c r="R30" s="92" t="s">
        <v>304</v>
      </c>
      <c r="S30" s="272" t="s">
        <v>306</v>
      </c>
      <c r="T30" s="271" t="s">
        <v>305</v>
      </c>
      <c r="U30" s="92" t="s">
        <v>306</v>
      </c>
      <c r="V30" s="272" t="s">
        <v>305</v>
      </c>
      <c r="W30" s="271" t="s">
        <v>307</v>
      </c>
      <c r="X30" s="92" t="s">
        <v>304</v>
      </c>
      <c r="Y30" s="272" t="s">
        <v>307</v>
      </c>
      <c r="Z30" s="271" t="s">
        <v>221</v>
      </c>
      <c r="AA30" s="92" t="s">
        <v>221</v>
      </c>
      <c r="AB30" s="272" t="s">
        <v>219</v>
      </c>
    </row>
    <row r="31" ht="18.95" customHeight="1">
      <c r="A31" s="58"/>
      <c r="B31" s="425">
        <v>2021</v>
      </c>
      <c r="C31" s="426"/>
      <c r="D31" s="430" t="s">
        <v>305</v>
      </c>
      <c r="E31" s="431" t="s">
        <v>305</v>
      </c>
      <c r="F31" s="432" t="s">
        <v>305</v>
      </c>
      <c r="G31" s="430" t="s">
        <v>306</v>
      </c>
      <c r="H31" s="431" t="s">
        <v>304</v>
      </c>
      <c r="I31" s="432" t="s">
        <v>306</v>
      </c>
      <c r="J31" s="430" t="s">
        <v>304</v>
      </c>
      <c r="K31" s="431" t="s">
        <v>306</v>
      </c>
      <c r="L31" s="432" t="s">
        <v>306</v>
      </c>
      <c r="M31" s="430" t="s">
        <v>228</v>
      </c>
      <c r="N31" s="431" t="s">
        <v>229</v>
      </c>
      <c r="O31" s="432" t="s">
        <v>229</v>
      </c>
      <c r="P31" s="184"/>
      <c r="Q31" s="430" t="s">
        <v>307</v>
      </c>
      <c r="R31" s="431" t="s">
        <v>305</v>
      </c>
      <c r="S31" s="432" t="s">
        <v>305</v>
      </c>
      <c r="T31" s="430" t="s">
        <v>306</v>
      </c>
      <c r="U31" s="431" t="s">
        <v>305</v>
      </c>
      <c r="V31" s="432" t="s">
        <v>306</v>
      </c>
      <c r="W31" s="430" t="s">
        <v>307</v>
      </c>
      <c r="X31" s="431" t="s">
        <v>306</v>
      </c>
      <c r="Y31" s="432" t="s">
        <v>307</v>
      </c>
      <c r="Z31" s="430" t="s">
        <v>231</v>
      </c>
      <c r="AA31" s="431" t="s">
        <v>238</v>
      </c>
      <c r="AB31" s="432" t="s">
        <v>228</v>
      </c>
    </row>
    <row r="32" ht="21.95"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95" customHeight="1">
      <c r="A33" s="112"/>
      <c r="B33" s="973" t="s">
        <v>44</v>
      </c>
      <c r="C33" s="973"/>
      <c r="D33" s="973"/>
      <c r="E33" s="973"/>
      <c r="F33" s="973"/>
      <c r="G33" s="973"/>
      <c r="H33" s="973"/>
      <c r="I33" s="973"/>
      <c r="J33" s="973"/>
      <c r="K33" s="973"/>
      <c r="L33" s="973"/>
      <c r="M33" s="973"/>
      <c r="N33" s="973"/>
      <c r="O33" s="973"/>
      <c r="P33" s="411"/>
      <c r="Q33" s="972"/>
      <c r="R33" s="972"/>
      <c r="S33" s="972"/>
      <c r="T33" s="972"/>
      <c r="U33" s="972"/>
      <c r="V33" s="972"/>
      <c r="W33" s="972"/>
      <c r="X33" s="972"/>
      <c r="Y33" s="972"/>
      <c r="Z33" s="972"/>
      <c r="AA33" s="972"/>
      <c r="AB33" s="972"/>
      <c r="AC33" s="9"/>
    </row>
    <row r="34" ht="18.95" customHeight="1">
      <c r="A34" s="58"/>
      <c r="B34" s="284">
        <v>2019</v>
      </c>
      <c r="C34" s="285"/>
      <c r="D34" s="427" t="s">
        <v>305</v>
      </c>
      <c r="E34" s="428" t="s">
        <v>307</v>
      </c>
      <c r="F34" s="429" t="s">
        <v>305</v>
      </c>
      <c r="G34" s="427" t="s">
        <v>304</v>
      </c>
      <c r="H34" s="428" t="s">
        <v>304</v>
      </c>
      <c r="I34" s="429" t="s">
        <v>306</v>
      </c>
      <c r="J34" s="427" t="s">
        <v>306</v>
      </c>
      <c r="K34" s="428" t="s">
        <v>304</v>
      </c>
      <c r="L34" s="429" t="s">
        <v>306</v>
      </c>
      <c r="M34" s="427" t="s">
        <v>221</v>
      </c>
      <c r="N34" s="428" t="s">
        <v>221</v>
      </c>
      <c r="O34" s="429" t="s">
        <v>221</v>
      </c>
      <c r="P34" s="5"/>
      <c r="Q34" s="427" t="s">
        <v>305</v>
      </c>
      <c r="R34" s="428" t="s">
        <v>306</v>
      </c>
      <c r="S34" s="429" t="s">
        <v>307</v>
      </c>
      <c r="T34" s="427" t="s">
        <v>306</v>
      </c>
      <c r="U34" s="428" t="s">
        <v>304</v>
      </c>
      <c r="V34" s="429" t="s">
        <v>306</v>
      </c>
      <c r="W34" s="427" t="s">
        <v>307</v>
      </c>
      <c r="X34" s="428" t="s">
        <v>304</v>
      </c>
      <c r="Y34" s="429" t="s">
        <v>304</v>
      </c>
      <c r="Z34" s="427" t="s">
        <v>239</v>
      </c>
      <c r="AA34" s="428" t="s">
        <v>239</v>
      </c>
      <c r="AB34" s="429" t="s">
        <v>239</v>
      </c>
    </row>
    <row r="35" ht="18.95" customHeight="1">
      <c r="A35" s="58"/>
      <c r="B35" s="286">
        <v>2020</v>
      </c>
      <c r="C35" s="287"/>
      <c r="D35" s="271" t="s">
        <v>305</v>
      </c>
      <c r="E35" s="92" t="s">
        <v>305</v>
      </c>
      <c r="F35" s="272" t="s">
        <v>305</v>
      </c>
      <c r="G35" s="271" t="s">
        <v>307</v>
      </c>
      <c r="H35" s="92" t="s">
        <v>306</v>
      </c>
      <c r="I35" s="272" t="s">
        <v>304</v>
      </c>
      <c r="J35" s="271" t="s">
        <v>306</v>
      </c>
      <c r="K35" s="92" t="s">
        <v>307</v>
      </c>
      <c r="L35" s="272" t="s">
        <v>306</v>
      </c>
      <c r="M35" s="271" t="s">
        <v>219</v>
      </c>
      <c r="N35" s="92" t="s">
        <v>221</v>
      </c>
      <c r="O35" s="272" t="s">
        <v>219</v>
      </c>
      <c r="P35" s="5"/>
      <c r="Q35" s="271" t="s">
        <v>304</v>
      </c>
      <c r="R35" s="92" t="s">
        <v>304</v>
      </c>
      <c r="S35" s="272" t="s">
        <v>304</v>
      </c>
      <c r="T35" s="271" t="s">
        <v>307</v>
      </c>
      <c r="U35" s="92" t="s">
        <v>306</v>
      </c>
      <c r="V35" s="272" t="s">
        <v>304</v>
      </c>
      <c r="W35" s="271" t="s">
        <v>306</v>
      </c>
      <c r="X35" s="92" t="s">
        <v>307</v>
      </c>
      <c r="Y35" s="272" t="s">
        <v>306</v>
      </c>
      <c r="Z35" s="271" t="s">
        <v>219</v>
      </c>
      <c r="AA35" s="92" t="s">
        <v>219</v>
      </c>
      <c r="AB35" s="272" t="s">
        <v>219</v>
      </c>
    </row>
    <row r="36" ht="18.95" customHeight="1">
      <c r="A36" s="58"/>
      <c r="B36" s="425">
        <v>2021</v>
      </c>
      <c r="C36" s="426"/>
      <c r="D36" s="430" t="s">
        <v>307</v>
      </c>
      <c r="E36" s="431" t="s">
        <v>305</v>
      </c>
      <c r="F36" s="432" t="s">
        <v>305</v>
      </c>
      <c r="G36" s="430" t="s">
        <v>307</v>
      </c>
      <c r="H36" s="431" t="s">
        <v>304</v>
      </c>
      <c r="I36" s="432" t="s">
        <v>307</v>
      </c>
      <c r="J36" s="430" t="s">
        <v>304</v>
      </c>
      <c r="K36" s="431" t="s">
        <v>306</v>
      </c>
      <c r="L36" s="432" t="s">
        <v>306</v>
      </c>
      <c r="M36" s="430" t="s">
        <v>229</v>
      </c>
      <c r="N36" s="431" t="s">
        <v>228</v>
      </c>
      <c r="O36" s="432" t="s">
        <v>229</v>
      </c>
      <c r="P36" s="184"/>
      <c r="Q36" s="430" t="s">
        <v>304</v>
      </c>
      <c r="R36" s="431" t="s">
        <v>307</v>
      </c>
      <c r="S36" s="432" t="s">
        <v>304</v>
      </c>
      <c r="T36" s="430" t="s">
        <v>307</v>
      </c>
      <c r="U36" s="431" t="s">
        <v>305</v>
      </c>
      <c r="V36" s="432" t="s">
        <v>307</v>
      </c>
      <c r="W36" s="430" t="s">
        <v>305</v>
      </c>
      <c r="X36" s="431" t="s">
        <v>306</v>
      </c>
      <c r="Y36" s="432" t="s">
        <v>307</v>
      </c>
      <c r="Z36" s="430" t="s">
        <v>236</v>
      </c>
      <c r="AA36" s="431" t="s">
        <v>236</v>
      </c>
      <c r="AB36" s="432" t="s">
        <v>236</v>
      </c>
    </row>
    <row r="37" ht="21.9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95" customHeight="1">
      <c r="A38" s="112"/>
      <c r="B38" s="973" t="s">
        <v>45</v>
      </c>
      <c r="C38" s="973"/>
      <c r="D38" s="973"/>
      <c r="E38" s="973"/>
      <c r="F38" s="973"/>
      <c r="G38" s="973"/>
      <c r="H38" s="973"/>
      <c r="I38" s="973"/>
      <c r="J38" s="973"/>
      <c r="K38" s="973"/>
      <c r="L38" s="973"/>
      <c r="M38" s="973"/>
      <c r="N38" s="973"/>
      <c r="O38" s="973"/>
      <c r="P38" s="411"/>
      <c r="Q38" s="972"/>
      <c r="R38" s="972"/>
      <c r="S38" s="972"/>
      <c r="T38" s="972"/>
      <c r="U38" s="972"/>
      <c r="V38" s="972"/>
      <c r="W38" s="972"/>
      <c r="X38" s="972"/>
      <c r="Y38" s="972"/>
      <c r="Z38" s="972"/>
      <c r="AA38" s="972"/>
      <c r="AB38" s="972"/>
      <c r="AC38" s="9"/>
    </row>
    <row r="39" ht="18.95" customHeight="1">
      <c r="A39" s="58"/>
      <c r="B39" s="284">
        <v>2019</v>
      </c>
      <c r="C39" s="285"/>
      <c r="D39" s="427" t="s">
        <v>305</v>
      </c>
      <c r="E39" s="428" t="s">
        <v>307</v>
      </c>
      <c r="F39" s="429" t="s">
        <v>305</v>
      </c>
      <c r="G39" s="427" t="s">
        <v>307</v>
      </c>
      <c r="H39" s="428" t="s">
        <v>306</v>
      </c>
      <c r="I39" s="429" t="s">
        <v>306</v>
      </c>
      <c r="J39" s="427" t="s">
        <v>306</v>
      </c>
      <c r="K39" s="428" t="s">
        <v>304</v>
      </c>
      <c r="L39" s="429" t="s">
        <v>306</v>
      </c>
      <c r="M39" s="427" t="s">
        <v>223</v>
      </c>
      <c r="N39" s="428" t="s">
        <v>221</v>
      </c>
      <c r="O39" s="429" t="s">
        <v>221</v>
      </c>
      <c r="P39" s="5"/>
      <c r="Q39" s="427" t="s">
        <v>307</v>
      </c>
      <c r="R39" s="428" t="s">
        <v>304</v>
      </c>
      <c r="S39" s="429" t="s">
        <v>304</v>
      </c>
      <c r="T39" s="427" t="s">
        <v>306</v>
      </c>
      <c r="U39" s="428" t="s">
        <v>304</v>
      </c>
      <c r="V39" s="429" t="s">
        <v>306</v>
      </c>
      <c r="W39" s="427" t="s">
        <v>304</v>
      </c>
      <c r="X39" s="428" t="s">
        <v>307</v>
      </c>
      <c r="Y39" s="429" t="s">
        <v>304</v>
      </c>
      <c r="Z39" s="427" t="s">
        <v>239</v>
      </c>
      <c r="AA39" s="428" t="s">
        <v>239</v>
      </c>
      <c r="AB39" s="429" t="s">
        <v>239</v>
      </c>
    </row>
    <row r="40" ht="18.95" customHeight="1">
      <c r="A40" s="58"/>
      <c r="B40" s="286">
        <v>2020</v>
      </c>
      <c r="C40" s="287"/>
      <c r="D40" s="271" t="s">
        <v>305</v>
      </c>
      <c r="E40" s="92" t="s">
        <v>307</v>
      </c>
      <c r="F40" s="272" t="s">
        <v>305</v>
      </c>
      <c r="G40" s="271" t="s">
        <v>305</v>
      </c>
      <c r="H40" s="92" t="s">
        <v>306</v>
      </c>
      <c r="I40" s="272" t="s">
        <v>305</v>
      </c>
      <c r="J40" s="271" t="s">
        <v>306</v>
      </c>
      <c r="K40" s="92" t="s">
        <v>304</v>
      </c>
      <c r="L40" s="272" t="s">
        <v>306</v>
      </c>
      <c r="M40" s="271" t="s">
        <v>220</v>
      </c>
      <c r="N40" s="92" t="s">
        <v>219</v>
      </c>
      <c r="O40" s="272" t="s">
        <v>221</v>
      </c>
      <c r="P40" s="5"/>
      <c r="Q40" s="271" t="s">
        <v>306</v>
      </c>
      <c r="R40" s="92" t="s">
        <v>304</v>
      </c>
      <c r="S40" s="272" t="s">
        <v>306</v>
      </c>
      <c r="T40" s="271" t="s">
        <v>305</v>
      </c>
      <c r="U40" s="92" t="s">
        <v>306</v>
      </c>
      <c r="V40" s="272" t="s">
        <v>305</v>
      </c>
      <c r="W40" s="271" t="s">
        <v>307</v>
      </c>
      <c r="X40" s="92" t="s">
        <v>304</v>
      </c>
      <c r="Y40" s="272" t="s">
        <v>307</v>
      </c>
      <c r="Z40" s="271" t="s">
        <v>221</v>
      </c>
      <c r="AA40" s="92" t="s">
        <v>221</v>
      </c>
      <c r="AB40" s="272" t="s">
        <v>219</v>
      </c>
    </row>
    <row r="41" ht="18.95" customHeight="1">
      <c r="A41" s="58"/>
      <c r="B41" s="425">
        <v>2021</v>
      </c>
      <c r="C41" s="426"/>
      <c r="D41" s="430" t="s">
        <v>305</v>
      </c>
      <c r="E41" s="431" t="s">
        <v>305</v>
      </c>
      <c r="F41" s="432" t="s">
        <v>305</v>
      </c>
      <c r="G41" s="430" t="s">
        <v>306</v>
      </c>
      <c r="H41" s="431" t="s">
        <v>304</v>
      </c>
      <c r="I41" s="432" t="s">
        <v>306</v>
      </c>
      <c r="J41" s="430" t="s">
        <v>304</v>
      </c>
      <c r="K41" s="431" t="s">
        <v>306</v>
      </c>
      <c r="L41" s="432" t="s">
        <v>306</v>
      </c>
      <c r="M41" s="430" t="s">
        <v>228</v>
      </c>
      <c r="N41" s="431" t="s">
        <v>229</v>
      </c>
      <c r="O41" s="432" t="s">
        <v>229</v>
      </c>
      <c r="P41" s="184"/>
      <c r="Q41" s="430" t="s">
        <v>307</v>
      </c>
      <c r="R41" s="431" t="s">
        <v>305</v>
      </c>
      <c r="S41" s="432" t="s">
        <v>305</v>
      </c>
      <c r="T41" s="430" t="s">
        <v>306</v>
      </c>
      <c r="U41" s="431" t="s">
        <v>305</v>
      </c>
      <c r="V41" s="432" t="s">
        <v>306</v>
      </c>
      <c r="W41" s="430" t="s">
        <v>307</v>
      </c>
      <c r="X41" s="431" t="s">
        <v>306</v>
      </c>
      <c r="Y41" s="432" t="s">
        <v>307</v>
      </c>
      <c r="Z41" s="430" t="s">
        <v>231</v>
      </c>
      <c r="AA41" s="431" t="s">
        <v>238</v>
      </c>
      <c r="AB41" s="432" t="s">
        <v>228</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c r="AP42" s="236"/>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P43" s="236"/>
    </row>
    <row r="44" ht="12" customHeight="1">
      <c r="Z44" s="55"/>
      <c r="AA44" s="233"/>
      <c r="AB44" s="233"/>
      <c r="AP44" s="236"/>
    </row>
    <row r="45" ht="12" customHeight="1">
      <c r="AP45" s="236"/>
    </row>
    <row r="46" s="236" customFormat="1">
      <c r="A46"/>
    </row>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sheetData>
  <mergeCells count="21">
    <mergeCell ref="B2:AB2"/>
    <mergeCell ref="Q6:AB6"/>
    <mergeCell ref="D6:O6"/>
    <mergeCell ref="B4:AB4"/>
    <mergeCell ref="B3:AB3"/>
    <mergeCell ref="B43:AB43"/>
    <mergeCell ref="T7:V7"/>
    <mergeCell ref="W7:Y7"/>
    <mergeCell ref="Z7:AB7"/>
    <mergeCell ref="B38:O38"/>
    <mergeCell ref="Q28:AB28"/>
    <mergeCell ref="Q7:S7"/>
    <mergeCell ref="Q33:AB33"/>
    <mergeCell ref="G7:I7"/>
    <mergeCell ref="B33:O33"/>
    <mergeCell ref="B8:C8"/>
    <mergeCell ref="Q38:AB38"/>
    <mergeCell ref="M7:O7"/>
    <mergeCell ref="B28:O28"/>
    <mergeCell ref="J7:L7"/>
    <mergeCell ref="D7:F7"/>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30" max="1048575" man="1"/>
  </colBreaks>
  <drawing r:id="rId55"/>
</worksheet>
</file>

<file path=xl/worksheets/sheet5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151</v>
      </c>
      <c r="Y1" s="5"/>
      <c r="AB1" s="685"/>
      <c r="AD1" s="236"/>
    </row>
    <row r="2" ht="15" customHeight="1">
      <c r="A2" s="11"/>
      <c r="B2" s="11" t="s">
        <v>208</v>
      </c>
    </row>
    <row r="3" ht="17.1" customHeight="1">
      <c r="A3" s="11"/>
      <c r="B3" s="11" t="s">
        <v>209</v>
      </c>
      <c r="R3" s="1040" t="s">
        <v>303</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85" t="s">
        <v>42</v>
      </c>
      <c r="E6" s="985"/>
      <c r="F6" s="985"/>
      <c r="G6" s="985"/>
      <c r="H6" s="985"/>
      <c r="I6" s="985"/>
      <c r="J6" s="985"/>
      <c r="K6" s="985"/>
      <c r="L6" s="985"/>
      <c r="M6" s="985"/>
      <c r="N6" s="985"/>
      <c r="O6" s="985"/>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4" t="s">
        <v>22</v>
      </c>
      <c r="C10" s="974"/>
      <c r="D10" s="974"/>
      <c r="E10" s="974"/>
      <c r="F10" s="974"/>
      <c r="G10" s="974"/>
      <c r="H10" s="974"/>
      <c r="I10" s="974"/>
      <c r="J10" s="974"/>
      <c r="K10" s="974"/>
      <c r="L10" s="974"/>
      <c r="M10" s="974"/>
      <c r="N10" s="974"/>
      <c r="O10" s="974"/>
      <c r="P10" s="411"/>
      <c r="Q10" s="972"/>
      <c r="R10" s="972"/>
      <c r="S10" s="972"/>
      <c r="T10" s="972"/>
      <c r="U10" s="972"/>
      <c r="V10" s="972"/>
      <c r="W10" s="972"/>
      <c r="X10" s="972"/>
      <c r="Y10" s="972"/>
      <c r="Z10" s="972"/>
      <c r="AA10" s="972"/>
      <c r="AB10" s="972"/>
      <c r="AC10" s="9"/>
    </row>
    <row r="11" ht="18" customHeight="1">
      <c r="A11" s="58"/>
      <c r="B11" s="1042" t="s">
        <v>43</v>
      </c>
      <c r="C11" s="1042"/>
      <c r="D11" s="427">
        <v>35.598346988078357229137125170</v>
      </c>
      <c r="E11" s="428">
        <v>49.049902817715571098444468120</v>
      </c>
      <c r="F11" s="429">
        <v>33.951102119861742775660599790</v>
      </c>
      <c r="G11" s="427">
        <v>2.0197643681179209775396950500</v>
      </c>
      <c r="H11" s="428">
        <v>7.1168858960548507539257578100</v>
      </c>
      <c r="I11" s="429">
        <v>3.6849284931044236563798789200</v>
      </c>
      <c r="J11" s="427">
        <v>30.422700794776184724191656610</v>
      </c>
      <c r="K11" s="428">
        <v>19.555337224993298540466284830</v>
      </c>
      <c r="L11" s="429">
        <v>9.165250978287097524901049220</v>
      </c>
      <c r="M11" s="427">
        <v>68.040812150972462930868476830</v>
      </c>
      <c r="N11" s="428">
        <v>75.722125938763720392836510770</v>
      </c>
      <c r="O11" s="429">
        <v>46.801281591253263956941527940</v>
      </c>
      <c r="P11" s="5"/>
      <c r="Q11" s="427">
        <v>110.24499116667732968303572024</v>
      </c>
      <c r="R11" s="428">
        <v>133.27847735348812450205510187</v>
      </c>
      <c r="S11" s="429">
        <v>132.69634856811166749131336636</v>
      </c>
      <c r="T11" s="427">
        <v>167.40379491175509070797451019</v>
      </c>
      <c r="U11" s="428">
        <v>220.62822854925899615501577498</v>
      </c>
      <c r="V11" s="429">
        <v>69.074961833439909455352949880</v>
      </c>
      <c r="W11" s="427">
        <v>41.325251258186352764521615660</v>
      </c>
      <c r="X11" s="428">
        <v>89.41103318550016717914671382</v>
      </c>
      <c r="Y11" s="429">
        <v>67.590370092720179596154925730</v>
      </c>
      <c r="Z11" s="427">
        <v>73.512012990492769532421661990</v>
      </c>
      <c r="AA11" s="428">
        <v>125.56294865837563362091050605</v>
      </c>
      <c r="AB11" s="429">
        <v>110.45058637738966831937900861</v>
      </c>
    </row>
    <row r="12" ht="18" customHeight="1">
      <c r="A12" s="58"/>
      <c r="B12" s="1043" t="s">
        <v>46</v>
      </c>
      <c r="C12" s="1043"/>
      <c r="D12" s="420">
        <v>37.807464265707333298321166670</v>
      </c>
      <c r="E12" s="91">
        <v>45.909194937029011238803667730</v>
      </c>
      <c r="F12" s="421">
        <v>39.034689603049597308914593370</v>
      </c>
      <c r="G12" s="420">
        <v>4.7969403742800623216567757300</v>
      </c>
      <c r="H12" s="91">
        <v>6.6334565506968056752089847600</v>
      </c>
      <c r="I12" s="421">
        <v>5.3054901114222450089119059700</v>
      </c>
      <c r="J12" s="420">
        <v>30.422700794776184724191656650</v>
      </c>
      <c r="K12" s="91">
        <v>19.193339269062166910366319260</v>
      </c>
      <c r="L12" s="421">
        <v>9.057661825203756688218425020</v>
      </c>
      <c r="M12" s="420">
        <v>73.027105434763580344169599060</v>
      </c>
      <c r="N12" s="91">
        <v>71.735990756787983824378971750</v>
      </c>
      <c r="O12" s="421">
        <v>53.397841539675599006044924370</v>
      </c>
      <c r="P12" s="5"/>
      <c r="Q12" s="420">
        <v>170.56566410834678941567015392</v>
      </c>
      <c r="R12" s="91">
        <v>126.77265663327589984986991407</v>
      </c>
      <c r="S12" s="421">
        <v>167.78550328212036764289233704</v>
      </c>
      <c r="T12" s="420">
        <v>0</v>
      </c>
      <c r="U12" s="91">
        <v>204.57576638450590868533577650</v>
      </c>
      <c r="V12" s="421">
        <v>432.91634128098792529996802926</v>
      </c>
      <c r="W12" s="420">
        <v>61.649618495985727911258837940</v>
      </c>
      <c r="X12" s="91">
        <v>91.84445099528353586589152676</v>
      </c>
      <c r="Y12" s="421">
        <v>73.296713550725025138284007940</v>
      </c>
      <c r="Z12" s="420">
        <v>122.68679753807627635493750523</v>
      </c>
      <c r="AA12" s="91">
        <v>121.22193864468594376595495169</v>
      </c>
      <c r="AB12" s="421">
        <v>156.73167870338111065944037413</v>
      </c>
    </row>
    <row r="13" ht="18" customHeight="1">
      <c r="A13" s="58"/>
      <c r="B13" s="1043" t="s">
        <v>47</v>
      </c>
      <c r="C13" s="1043"/>
      <c r="D13" s="420">
        <v>40.142816816343679428601439030</v>
      </c>
      <c r="E13" s="91">
        <v>45.861623903425148168016552130</v>
      </c>
      <c r="F13" s="421">
        <v>41.650450887388321400760894270</v>
      </c>
      <c r="G13" s="420">
        <v>6.8798223789016683297445862500</v>
      </c>
      <c r="H13" s="91">
        <v>7.8019335964205747125666871500</v>
      </c>
      <c r="I13" s="421">
        <v>5.6148089265368499143744505500</v>
      </c>
      <c r="J13" s="420">
        <v>28.529171699665633807748192520</v>
      </c>
      <c r="K13" s="91">
        <v>18.693461564279060481635131730</v>
      </c>
      <c r="L13" s="421">
        <v>8.970245638323542258413792860</v>
      </c>
      <c r="M13" s="420">
        <v>75.551810894910981566094217790</v>
      </c>
      <c r="N13" s="91">
        <v>72.357019064124783362218371010</v>
      </c>
      <c r="O13" s="421">
        <v>56.235505452248713573549137690</v>
      </c>
      <c r="P13" s="184"/>
      <c r="Q13" s="420">
        <v>153.88457438874836438635318661</v>
      </c>
      <c r="R13" s="91">
        <v>111.81638038690272216278454584</v>
      </c>
      <c r="S13" s="421">
        <v>167.90290442637461606345662442</v>
      </c>
      <c r="T13" s="420">
        <v>1607.8328307840608332325715668</v>
      </c>
      <c r="U13" s="91">
        <v>269.96621789668999433118861867</v>
      </c>
      <c r="V13" s="421">
        <v>126.32853530892672775806317601</v>
      </c>
      <c r="W13" s="420">
        <v>47.158906615397687905849608230</v>
      </c>
      <c r="X13" s="91">
        <v>109.60276076691612261646992536</v>
      </c>
      <c r="Y13" s="421">
        <v>82.17488259294120673575752573</v>
      </c>
      <c r="Z13" s="420">
        <v>112.21866768213236623327803723</v>
      </c>
      <c r="AA13" s="91">
        <v>121.41791207719562394635985109</v>
      </c>
      <c r="AB13" s="421">
        <v>145.01734190803111171559471238</v>
      </c>
    </row>
    <row r="14" ht="18" customHeight="1">
      <c r="A14" s="58"/>
      <c r="B14" s="1043" t="s">
        <v>48</v>
      </c>
      <c r="C14" s="1043"/>
      <c r="D14" s="420">
        <v>40.395287362358419550793900930</v>
      </c>
      <c r="E14" s="91">
        <v>46.653232489749228918902262250</v>
      </c>
      <c r="F14" s="421">
        <v>41.073999530341789970535044580</v>
      </c>
      <c r="G14" s="420">
        <v>5.2008932479036465171647147400</v>
      </c>
      <c r="H14" s="91">
        <v>7.4672494832690024962118584900</v>
      </c>
      <c r="I14" s="421">
        <v>6.0371145535614767973674750500</v>
      </c>
      <c r="J14" s="420">
        <v>31.508324142639567249619242720</v>
      </c>
      <c r="K14" s="91">
        <v>17.941909708090954026826953860</v>
      </c>
      <c r="L14" s="421">
        <v>8.813727688817300139725540650</v>
      </c>
      <c r="M14" s="420">
        <v>77.104504752901633317577858400</v>
      </c>
      <c r="N14" s="91">
        <v>72.062391681109185441941074610</v>
      </c>
      <c r="O14" s="421">
        <v>55.924841772720566907628060270</v>
      </c>
      <c r="P14" s="5"/>
      <c r="Q14" s="420">
        <v>96.62043743511403728527537469</v>
      </c>
      <c r="R14" s="91">
        <v>87.53410715909976871948546052</v>
      </c>
      <c r="S14" s="421">
        <v>139.71719724911656146038624241</v>
      </c>
      <c r="T14" s="420">
        <v>6.4790884377993853463455199300</v>
      </c>
      <c r="U14" s="91">
        <v>18.941671737807279072378753140</v>
      </c>
      <c r="V14" s="421">
        <v>18.714253165205097038737773900</v>
      </c>
      <c r="W14" s="420">
        <v>56.041117230300975625102332230</v>
      </c>
      <c r="X14" s="91">
        <v>108.71002641117876777762802777</v>
      </c>
      <c r="Y14" s="421">
        <v>83.40595219247701314271947343</v>
      </c>
      <c r="Z14" s="420">
        <v>69.008938257553817678425942110</v>
      </c>
      <c r="AA14" s="91">
        <v>81.28060571956607636446985625</v>
      </c>
      <c r="AB14" s="421">
        <v>106.93469545802228616645270443</v>
      </c>
    </row>
    <row r="15" ht="18" customHeight="1">
      <c r="A15" s="58"/>
      <c r="B15" s="1043" t="s">
        <v>49</v>
      </c>
      <c r="C15" s="1043"/>
      <c r="D15" s="420">
        <v>34.790441240831188838121247150</v>
      </c>
      <c r="E15" s="91">
        <v>50.367817116219841907800777450</v>
      </c>
      <c r="F15" s="421">
        <v>38.561847068967358120824365080</v>
      </c>
      <c r="G15" s="420">
        <v>2.6256936785532972708016035600</v>
      </c>
      <c r="H15" s="91">
        <v>7.8041736791080829223325185900</v>
      </c>
      <c r="I15" s="421">
        <v>7.703223574896288053748146400</v>
      </c>
      <c r="J15" s="420">
        <v>33.679570838366332300474414870</v>
      </c>
      <c r="K15" s="91">
        <v>19.725178470992121385926784930</v>
      </c>
      <c r="L15" s="421">
        <v>9.799637027865263820742960270</v>
      </c>
      <c r="M15" s="420">
        <v>71.095705757750818409397265570</v>
      </c>
      <c r="N15" s="91">
        <v>77.897169266320046216060080970</v>
      </c>
      <c r="O15" s="421">
        <v>56.064707671728909995315471760</v>
      </c>
      <c r="P15" s="184"/>
      <c r="Q15" s="420">
        <v>103.80665342278678926747172235</v>
      </c>
      <c r="R15" s="91">
        <v>125.38389389552270580942583207</v>
      </c>
      <c r="S15" s="421">
        <v>116.88176848216356841801304658</v>
      </c>
      <c r="T15" s="420">
        <v>-43.931462357212642270908570570</v>
      </c>
      <c r="U15" s="91">
        <v>105.80095348921094568788021428</v>
      </c>
      <c r="V15" s="421">
        <v>81.19686028522819790948297595</v>
      </c>
      <c r="W15" s="420">
        <v>72.827840316027757269592052090</v>
      </c>
      <c r="X15" s="91">
        <v>109.87506191854665534346499042</v>
      </c>
      <c r="Y15" s="421">
        <v>96.23084336373919949360253901</v>
      </c>
      <c r="Z15" s="420">
        <v>72.392190126259692178034848540</v>
      </c>
      <c r="AA15" s="91">
        <v>119.19278924796039333620284933</v>
      </c>
      <c r="AB15" s="421">
        <v>107.45223124889460046429108190</v>
      </c>
    </row>
    <row r="16" ht="18" customHeight="1">
      <c r="A16" s="58"/>
      <c r="B16" s="1044" t="s">
        <v>75</v>
      </c>
      <c r="C16" s="1044"/>
      <c r="D16" s="430">
        <v>37.732870695293887353127939260</v>
      </c>
      <c r="E16" s="431">
        <v>47.654006121023830734298815930</v>
      </c>
      <c r="F16" s="432">
        <v>38.942009247170199381733699910</v>
      </c>
      <c r="G16" s="430">
        <v>4.2690474144310602479816281700</v>
      </c>
      <c r="H16" s="431">
        <v>7.3893736356624705299785274700</v>
      </c>
      <c r="I16" s="432">
        <v>5.7783000348428590261019567700</v>
      </c>
      <c r="J16" s="430">
        <v>31.065353093722795944317923230</v>
      </c>
      <c r="K16" s="431">
        <v>19.004726960397885490619983510</v>
      </c>
      <c r="L16" s="432">
        <v>9.174520788666836622203435140</v>
      </c>
      <c r="M16" s="430">
        <v>73.067271203447743545427490660</v>
      </c>
      <c r="N16" s="431">
        <v>74.048106717084186754897326920</v>
      </c>
      <c r="O16" s="432">
        <v>53.894830070679895030039091820</v>
      </c>
      <c r="P16" s="5"/>
      <c r="Q16" s="430">
        <v>122.09771028299152464232219750</v>
      </c>
      <c r="R16" s="431">
        <v>115.13570126635124514606774495</v>
      </c>
      <c r="S16" s="432">
        <v>142.74425920288272313190536353</v>
      </c>
      <c r="T16" s="430">
        <v>85.70672640137796721570047916</v>
      </c>
      <c r="U16" s="431">
        <v>116.54421830260186265459701301</v>
      </c>
      <c r="V16" s="432">
        <v>85.13023465203840668307291129</v>
      </c>
      <c r="W16" s="430">
        <v>56.442577381108897676241614430</v>
      </c>
      <c r="X16" s="431">
        <v>102.47405599997544652936394596</v>
      </c>
      <c r="Y16" s="432">
        <v>81.28420327828010933938297008</v>
      </c>
      <c r="Z16" s="629">
        <v>86.65573106063304243425152117</v>
      </c>
      <c r="AA16" s="214">
        <v>111.87272159196759255930168969</v>
      </c>
      <c r="AB16" s="630">
        <v>122.48104292667257470132938165</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33.023147418728007982774014010</v>
      </c>
      <c r="E18" s="480">
        <v>52.945313372654657931820888100</v>
      </c>
      <c r="F18" s="481">
        <v>41.472750806472083083622158320</v>
      </c>
      <c r="G18" s="479">
        <v>12.674021409939954134061586420</v>
      </c>
      <c r="H18" s="480">
        <v>10.995872574438508702386743140</v>
      </c>
      <c r="I18" s="481">
        <v>17.452499766650809415274001870</v>
      </c>
      <c r="J18" s="479">
        <v>31.154865378218931078549796100</v>
      </c>
      <c r="K18" s="480">
        <v>15.226924971451027473244708560</v>
      </c>
      <c r="L18" s="481">
        <v>8.312590646310963385909834970</v>
      </c>
      <c r="M18" s="479">
        <v>76.852034206886893195385396520</v>
      </c>
      <c r="N18" s="480">
        <v>79.168110918544194107452339810</v>
      </c>
      <c r="O18" s="481">
        <v>67.237841219433855884805995150</v>
      </c>
      <c r="P18" s="184"/>
      <c r="Q18" s="479">
        <v>67.084791597727225467849040670</v>
      </c>
      <c r="R18" s="480">
        <v>123.63511253933835553756879321</v>
      </c>
      <c r="S18" s="481">
        <v>130.62526918463502026339227706</v>
      </c>
      <c r="T18" s="479">
        <v>62.383110942380309115407101310</v>
      </c>
      <c r="U18" s="480">
        <v>246.24134830799899524488459495</v>
      </c>
      <c r="V18" s="481">
        <v>203.20430477259601444559009721</v>
      </c>
      <c r="W18" s="479">
        <v>65.539941264768786923231042580</v>
      </c>
      <c r="X18" s="480">
        <v>36.773228577833605934267745850</v>
      </c>
      <c r="Y18" s="481">
        <v>53.512274896452589982528634240</v>
      </c>
      <c r="Z18" s="479">
        <v>65.666991528775270579730204950</v>
      </c>
      <c r="AA18" s="480">
        <v>108.42697428615346328109560201</v>
      </c>
      <c r="AB18" s="481">
        <v>130.63228289565701809946675764</v>
      </c>
    </row>
    <row r="19" ht="18" customHeight="1">
      <c r="A19" s="58"/>
      <c r="B19" s="1046" t="s">
        <v>51</v>
      </c>
      <c r="C19" s="1046"/>
      <c r="D19" s="271">
        <v>41.405169546417380039563748450</v>
      </c>
      <c r="E19" s="92">
        <v>59.380020380002226266792549020</v>
      </c>
      <c r="F19" s="272">
        <v>48.247010835810656449864290660</v>
      </c>
      <c r="G19" s="271">
        <v>11.045586388144880345920207290</v>
      </c>
      <c r="H19" s="92">
        <v>11.908440016846543155672076820</v>
      </c>
      <c r="I19" s="272">
        <v>18.001010175256463737461561820</v>
      </c>
      <c r="J19" s="271">
        <v>32.316229889886735640635120730</v>
      </c>
      <c r="K19" s="92">
        <v>15.453307367449324165057037980</v>
      </c>
      <c r="L19" s="272">
        <v>8.580234958396431725439280120</v>
      </c>
      <c r="M19" s="271">
        <v>84.76698582444899602611907647</v>
      </c>
      <c r="N19" s="92">
        <v>86.74176776429809358752166382</v>
      </c>
      <c r="O19" s="272">
        <v>74.828255969463551912765132610</v>
      </c>
      <c r="P19" s="5"/>
      <c r="Q19" s="271">
        <v>83.74674175500489473229533345</v>
      </c>
      <c r="R19" s="92">
        <v>124.17489133617799128405184859</v>
      </c>
      <c r="S19" s="272">
        <v>139.56865976169540510322707043</v>
      </c>
      <c r="T19" s="271">
        <v>1362.3645034236606523092356007</v>
      </c>
      <c r="U19" s="92">
        <v>141.93280380108772462087485214</v>
      </c>
      <c r="V19" s="272">
        <v>193.28672362862462162174259136</v>
      </c>
      <c r="W19" s="271">
        <v>41.436717969853932275292302590</v>
      </c>
      <c r="X19" s="92">
        <v>34.121436468839106171400373290</v>
      </c>
      <c r="Y19" s="272">
        <v>41.934798448992220874818478590</v>
      </c>
      <c r="Z19" s="271">
        <v>83.72610670181808670914551490</v>
      </c>
      <c r="AA19" s="92">
        <v>102.04293651232367851459045341</v>
      </c>
      <c r="AB19" s="272">
        <v>131.50878448982441390272082488</v>
      </c>
    </row>
    <row r="20" ht="18" customHeight="1">
      <c r="A20" s="58"/>
      <c r="B20" s="1047" t="s">
        <v>76</v>
      </c>
      <c r="C20" s="1047"/>
      <c r="D20" s="273">
        <v>36.748490586589951119125007090</v>
      </c>
      <c r="E20" s="274">
        <v>55.805183153698021636252737400</v>
      </c>
      <c r="F20" s="275">
        <v>44.483533041733671246396439350</v>
      </c>
      <c r="G20" s="273">
        <v>11.950272511364365783776529030</v>
      </c>
      <c r="H20" s="274">
        <v>11.401458104397635126069113660</v>
      </c>
      <c r="I20" s="275">
        <v>17.696282170475544669579584070</v>
      </c>
      <c r="J20" s="273">
        <v>31.671027383404621995032162600</v>
      </c>
      <c r="K20" s="274">
        <v>15.327539369672492669605743860</v>
      </c>
      <c r="L20" s="275">
        <v>8.431543673904504870145143930</v>
      </c>
      <c r="M20" s="273">
        <v>80.36979048135893889793369873</v>
      </c>
      <c r="N20" s="274">
        <v>82.53418062776814943192759494</v>
      </c>
      <c r="O20" s="275">
        <v>70.611358886113720786121167350</v>
      </c>
      <c r="P20" s="184"/>
      <c r="Q20" s="273">
        <v>73.759410384126571839011214050</v>
      </c>
      <c r="R20" s="274">
        <v>122.49485367467093292519850312</v>
      </c>
      <c r="S20" s="275">
        <v>133.37546098875671896865601770</v>
      </c>
      <c r="T20" s="273">
        <v>179.20102115786193294509103233</v>
      </c>
      <c r="U20" s="274">
        <v>181.58727749270297301760141136</v>
      </c>
      <c r="V20" s="275">
        <v>197.57396982390572060673150959</v>
      </c>
      <c r="W20" s="273">
        <v>52.013536986591891948289638100</v>
      </c>
      <c r="X20" s="274">
        <v>35.313541817965891859409752680</v>
      </c>
      <c r="Y20" s="275">
        <v>47.145687088037754612459685140</v>
      </c>
      <c r="Z20" s="273">
        <v>73.721513020902116752459630400</v>
      </c>
      <c r="AA20" s="274">
        <v>103.99974598768167311141071677</v>
      </c>
      <c r="AB20" s="275">
        <v>129.72122912167178070602762012</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79" t="s">
        <v>12</v>
      </c>
      <c r="C22" s="979"/>
      <c r="D22" s="468">
        <v>37.447051156728576083414793090</v>
      </c>
      <c r="E22" s="469">
        <v>50.676818694939791916856829250</v>
      </c>
      <c r="F22" s="470">
        <v>40.767983068636209872581078850</v>
      </c>
      <c r="G22" s="468">
        <v>6.5004887585532746823069403700</v>
      </c>
      <c r="H22" s="469">
        <v>8.236710264195437379124437780</v>
      </c>
      <c r="I22" s="470">
        <v>9.077188630311651588616433480</v>
      </c>
      <c r="J22" s="468">
        <v>31.239817530140110785272075590</v>
      </c>
      <c r="K22" s="469">
        <v>17.598276635244301461924847270</v>
      </c>
      <c r="L22" s="470">
        <v>8.902844156857982981897665870</v>
      </c>
      <c r="M22" s="468">
        <v>75.187357445421961550993809060</v>
      </c>
      <c r="N22" s="469">
        <v>76.511805594379530757906114310</v>
      </c>
      <c r="O22" s="470">
        <v>58.748015855805844443095178200</v>
      </c>
      <c r="P22" s="184"/>
      <c r="Q22" s="468">
        <v>107.35227785295444294091114114</v>
      </c>
      <c r="R22" s="469">
        <v>121.27953346733110036944177391</v>
      </c>
      <c r="S22" s="470">
        <v>142.78630094529676119634278631</v>
      </c>
      <c r="T22" s="468">
        <v>131.30434782608695652173913078</v>
      </c>
      <c r="U22" s="469">
        <v>126.69006372739352877191181685</v>
      </c>
      <c r="V22" s="470">
        <v>137.08654281830539193475305842</v>
      </c>
      <c r="W22" s="468">
        <v>55.326042932361279870392871620</v>
      </c>
      <c r="X22" s="469">
        <v>78.921850096255319793551996340</v>
      </c>
      <c r="Y22" s="470">
        <v>68.455604792384703758411291840</v>
      </c>
      <c r="Z22" s="468">
        <v>83.46253229974160206718346253</v>
      </c>
      <c r="AA22" s="469">
        <v>110.36532253932469129476866324</v>
      </c>
      <c r="AB22" s="470">
        <v>126.77961561642000937520926802</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108.25269853250151038532767724</v>
      </c>
      <c r="E25" s="455">
        <v>134.70555912911548252759194363</v>
      </c>
      <c r="F25" s="456">
        <v>144.75122997528691288445859196</v>
      </c>
      <c r="G25" s="454">
        <v>134.54575727500815129589419437</v>
      </c>
      <c r="H25" s="455">
        <v>113.5535778021870120112824696</v>
      </c>
      <c r="I25" s="456">
        <v>133.91826215003941057159818503</v>
      </c>
      <c r="J25" s="454">
        <v>98.34365482887820602057990157</v>
      </c>
      <c r="K25" s="455">
        <v>79.31145013476059293589842038</v>
      </c>
      <c r="L25" s="456">
        <v>88.85434790280415993781168735</v>
      </c>
      <c r="M25" s="454">
        <v>104.60262322138256771865764075</v>
      </c>
      <c r="N25" s="455">
        <v>118.41195004265590442907399878</v>
      </c>
      <c r="O25" s="456">
        <v>132.95181666594357616984261006</v>
      </c>
      <c r="P25" s="5"/>
      <c r="Q25" s="427">
        <v>35.565187091389525988832584900</v>
      </c>
      <c r="R25" s="428">
        <v>39.360682249944347691679335070</v>
      </c>
      <c r="S25" s="429">
        <v>38.408342349214600283974936570</v>
      </c>
      <c r="T25" s="427">
        <v>53.309842681189574223527834710</v>
      </c>
      <c r="U25" s="428">
        <v>33.815757497677753851983063020</v>
      </c>
      <c r="V25" s="429">
        <v>4.091741339930905760635650300</v>
      </c>
      <c r="W25" s="427">
        <v>23.540232568169556947533540630</v>
      </c>
      <c r="X25" s="428">
        <v>-0.3954008350034586536980650800</v>
      </c>
      <c r="Y25" s="429">
        <v>6.0395619590634966263471507400</v>
      </c>
      <c r="Z25" s="427">
        <v>30.967941823808687105115920480</v>
      </c>
      <c r="AA25" s="428">
        <v>30.638599593216830574270924680</v>
      </c>
      <c r="AB25" s="429">
        <v>30.563269558412038354312962020</v>
      </c>
    </row>
    <row r="26" ht="18" customHeight="1">
      <c r="A26" s="58"/>
      <c r="B26" s="1043" t="s">
        <v>46</v>
      </c>
      <c r="C26" s="1043"/>
      <c r="D26" s="439">
        <v>112.88662539956861853927018039</v>
      </c>
      <c r="E26" s="95">
        <v>142.89579176523464356858207991</v>
      </c>
      <c r="F26" s="440">
        <v>157.87333893520078643839062199</v>
      </c>
      <c r="G26" s="439">
        <v>127.68434020431485634807385636</v>
      </c>
      <c r="H26" s="95">
        <v>121.01018328613988313902212539</v>
      </c>
      <c r="I26" s="440">
        <v>155.70806227190730529306082712</v>
      </c>
      <c r="J26" s="439">
        <v>98.80814474610976943086282232</v>
      </c>
      <c r="K26" s="95">
        <v>83.0914877146239839400837997</v>
      </c>
      <c r="L26" s="440">
        <v>91.93616689621967772977618294</v>
      </c>
      <c r="M26" s="439">
        <v>107.99362509722942130782396844</v>
      </c>
      <c r="N26" s="95">
        <v>124.87106642605328801615141952</v>
      </c>
      <c r="O26" s="440">
        <v>146.47354369230365634719696155</v>
      </c>
      <c r="P26" s="5"/>
      <c r="Q26" s="420">
        <v>36.290114723324358235151778540</v>
      </c>
      <c r="R26" s="91">
        <v>43.025785206653320821077838600</v>
      </c>
      <c r="S26" s="421">
        <v>45.711347124680218186161597890</v>
      </c>
      <c r="T26" s="420">
        <v>0</v>
      </c>
      <c r="U26" s="91">
        <v>48.092797779683558406798116820</v>
      </c>
      <c r="V26" s="421">
        <v>38.460560381947453441049728990</v>
      </c>
      <c r="W26" s="420">
        <v>24.127211657952101013091353220</v>
      </c>
      <c r="X26" s="91">
        <v>5.7981137468908577067306132100</v>
      </c>
      <c r="Y26" s="421">
        <v>10.205599403352454238197033040</v>
      </c>
      <c r="Z26" s="420">
        <v>33.363539192178186591892879750</v>
      </c>
      <c r="AA26" s="91">
        <v>35.591869327275842207160336460</v>
      </c>
      <c r="AB26" s="421">
        <v>43.208308031827846491254136270</v>
      </c>
    </row>
    <row r="27" ht="18" customHeight="1">
      <c r="A27" s="58"/>
      <c r="B27" s="1043" t="s">
        <v>47</v>
      </c>
      <c r="C27" s="1043"/>
      <c r="D27" s="439">
        <v>118.33416327005703964985009967</v>
      </c>
      <c r="E27" s="95">
        <v>150.74601410679234206934672404</v>
      </c>
      <c r="F27" s="440">
        <v>166.55481547289150573057438722</v>
      </c>
      <c r="G27" s="439">
        <v>128.13693551563345109838701424</v>
      </c>
      <c r="H27" s="95">
        <v>111.55501137145471309895539238</v>
      </c>
      <c r="I27" s="440">
        <v>143.79170003049261320696258146</v>
      </c>
      <c r="J27" s="439">
        <v>97.37386728695478007206945009</v>
      </c>
      <c r="K27" s="95">
        <v>80.2003988489386530696798986</v>
      </c>
      <c r="L27" s="440">
        <v>90.86996794400892835048627261</v>
      </c>
      <c r="M27" s="439">
        <v>111.31198147423883373400521252</v>
      </c>
      <c r="N27" s="95">
        <v>128.29473889837524976964338081</v>
      </c>
      <c r="O27" s="440">
        <v>152.20939062559598576378574646</v>
      </c>
      <c r="P27" s="93"/>
      <c r="Q27" s="420">
        <v>40.836339657245337240615272800</v>
      </c>
      <c r="R27" s="91">
        <v>60.847210357652215626515188790</v>
      </c>
      <c r="S27" s="421">
        <v>56.411757981124072836643979390</v>
      </c>
      <c r="T27" s="420">
        <v>35.248803198098078633283053910</v>
      </c>
      <c r="U27" s="91">
        <v>42.373484054356960268092358640</v>
      </c>
      <c r="V27" s="421">
        <v>2.7288003503091695091670120400</v>
      </c>
      <c r="W27" s="420">
        <v>19.640899700248408308619456040</v>
      </c>
      <c r="X27" s="91">
        <v>3.0414116066550867876713900300</v>
      </c>
      <c r="Y27" s="421">
        <v>9.722038958276018004610205360</v>
      </c>
      <c r="Z27" s="420">
        <v>34.582038050405865431569255800</v>
      </c>
      <c r="AA27" s="91">
        <v>45.141830906351689377303851400</v>
      </c>
      <c r="AB27" s="421">
        <v>44.923898972154703463054193830</v>
      </c>
    </row>
    <row r="28" ht="18" customHeight="1">
      <c r="A28" s="58"/>
      <c r="B28" s="1043" t="s">
        <v>48</v>
      </c>
      <c r="C28" s="1043"/>
      <c r="D28" s="439">
        <v>120.28580647337175796184182241</v>
      </c>
      <c r="E28" s="95">
        <v>152.29711133995417144352473148</v>
      </c>
      <c r="F28" s="440">
        <v>165.90043129670044314279933747</v>
      </c>
      <c r="G28" s="439">
        <v>128.41151575885826509700565922</v>
      </c>
      <c r="H28" s="95">
        <v>114.28854610391174155821491539</v>
      </c>
      <c r="I28" s="440">
        <v>141.11472244592313169683208262</v>
      </c>
      <c r="J28" s="439">
        <v>99.14906169893572025270407529</v>
      </c>
      <c r="K28" s="95">
        <v>81.49939536000492978183019427</v>
      </c>
      <c r="L28" s="440">
        <v>92.73184921606475923027124319</v>
      </c>
      <c r="M28" s="439">
        <v>112.19649364898211991627530047</v>
      </c>
      <c r="N28" s="95">
        <v>130.73155362647985821537866518</v>
      </c>
      <c r="O28" s="440">
        <v>151.69346894734028527691538838</v>
      </c>
      <c r="P28" s="5"/>
      <c r="Q28" s="420">
        <v>38.812558816569154161046013100</v>
      </c>
      <c r="R28" s="91">
        <v>57.313081511420799143447719290</v>
      </c>
      <c r="S28" s="421">
        <v>53.523104274305809001814064910</v>
      </c>
      <c r="T28" s="420">
        <v>-17.650925498820799023587111320</v>
      </c>
      <c r="U28" s="91">
        <v>31.426371876573298651264936040</v>
      </c>
      <c r="V28" s="421">
        <v>14.402654584999491645486055060</v>
      </c>
      <c r="W28" s="420">
        <v>24.932453785665028780316845200</v>
      </c>
      <c r="X28" s="91">
        <v>4.8499526182893496804786528100</v>
      </c>
      <c r="Y28" s="421">
        <v>13.735017295142353912266912770</v>
      </c>
      <c r="Z28" s="420">
        <v>23.504733307861920273859065170</v>
      </c>
      <c r="AA28" s="91">
        <v>43.457598690390051877391785260</v>
      </c>
      <c r="AB28" s="421">
        <v>42.808684630844597447581140230</v>
      </c>
    </row>
    <row r="29" ht="18" customHeight="1">
      <c r="A29" s="58"/>
      <c r="B29" s="1043" t="s">
        <v>49</v>
      </c>
      <c r="C29" s="1043"/>
      <c r="D29" s="439">
        <v>113.33225751361533532328209149</v>
      </c>
      <c r="E29" s="95">
        <v>151.64725618840900420128465824</v>
      </c>
      <c r="F29" s="440">
        <v>160.05990509678652940979555557</v>
      </c>
      <c r="G29" s="439">
        <v>126.63130096471355416084159474</v>
      </c>
      <c r="H29" s="95">
        <v>116.15480810407089679805038724</v>
      </c>
      <c r="I29" s="440">
        <v>135.7083556754461046716398081</v>
      </c>
      <c r="J29" s="439">
        <v>96.42052786139580536547967384</v>
      </c>
      <c r="K29" s="95">
        <v>80.27887154268939372082655765</v>
      </c>
      <c r="L29" s="440">
        <v>90.71959086671394878672421886</v>
      </c>
      <c r="M29" s="439">
        <v>105.81196389246951209721595627</v>
      </c>
      <c r="N29" s="95">
        <v>130.01946959053891254058740667</v>
      </c>
      <c r="O29" s="440">
        <v>144.5939305746756524761231414</v>
      </c>
      <c r="P29" s="93"/>
      <c r="Q29" s="420">
        <v>25.744704353270550593645499690</v>
      </c>
      <c r="R29" s="91">
        <v>39.297137167991771601586418140</v>
      </c>
      <c r="S29" s="421">
        <v>38.144226529458731050885511060</v>
      </c>
      <c r="T29" s="420">
        <v>-14.478375536578592090153922520</v>
      </c>
      <c r="U29" s="91">
        <v>41.030832645491685630983348120</v>
      </c>
      <c r="V29" s="421">
        <v>5.0898805134589572901792890900</v>
      </c>
      <c r="W29" s="420">
        <v>20.519554971806793869848476260</v>
      </c>
      <c r="X29" s="91">
        <v>5.4555209912306115298141919500</v>
      </c>
      <c r="Y29" s="421">
        <v>12.488615427150514726529341420</v>
      </c>
      <c r="Z29" s="420">
        <v>15.108183701713931725188508470</v>
      </c>
      <c r="AA29" s="91">
        <v>33.518631576803476111105703060</v>
      </c>
      <c r="AB29" s="421">
        <v>29.745298992159453686727821970</v>
      </c>
    </row>
    <row r="30" ht="18" customHeight="1">
      <c r="A30" s="58"/>
      <c r="B30" s="1044" t="s">
        <v>75</v>
      </c>
      <c r="C30" s="1044"/>
      <c r="D30" s="457">
        <v>115.03914508272722140719803236</v>
      </c>
      <c r="E30" s="458">
        <v>146.93069612559462339513750522</v>
      </c>
      <c r="F30" s="459">
        <v>159.89782182650498108981634456</v>
      </c>
      <c r="G30" s="457">
        <v>128.4613275076874790725853701</v>
      </c>
      <c r="H30" s="458">
        <v>115.18014430111452644901515907</v>
      </c>
      <c r="I30" s="459">
        <v>141.55143570222165240944784845</v>
      </c>
      <c r="J30" s="457">
        <v>97.97623272720157235930294413</v>
      </c>
      <c r="K30" s="458">
        <v>80.86218554520529355728000565</v>
      </c>
      <c r="L30" s="459">
        <v>91.06525578920745297537377108</v>
      </c>
      <c r="M30" s="457">
        <v>108.56886836145775130807318327</v>
      </c>
      <c r="N30" s="458">
        <v>126.80552667968650710598707205</v>
      </c>
      <c r="O30" s="459">
        <v>146.21345301672403951687091313</v>
      </c>
      <c r="P30" s="5"/>
      <c r="Q30" s="430">
        <v>35.094801655657030777128511110</v>
      </c>
      <c r="R30" s="431">
        <v>48.017580899546801429386085480</v>
      </c>
      <c r="S30" s="432">
        <v>46.554977266694430981471416220</v>
      </c>
      <c r="T30" s="430">
        <v>-12.148211084720932450438990550</v>
      </c>
      <c r="U30" s="431">
        <v>37.327419174485988144979271840</v>
      </c>
      <c r="V30" s="432">
        <v>10.608865513301896072566310060</v>
      </c>
      <c r="W30" s="430">
        <v>22.448193788430360369577125560</v>
      </c>
      <c r="X30" s="431">
        <v>3.7832109084164266895406794500</v>
      </c>
      <c r="Y30" s="432">
        <v>10.543961236835678198369661280</v>
      </c>
      <c r="Z30" s="430">
        <v>26.047344264472106532882721990</v>
      </c>
      <c r="AA30" s="431">
        <v>37.789390237840387445949202270</v>
      </c>
      <c r="AB30" s="432">
        <v>37.999159037504243209710415310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116.57111322180741631486666251</v>
      </c>
      <c r="E32" s="494">
        <v>154.71173035771433337801362169</v>
      </c>
      <c r="F32" s="495">
        <v>166.58950620896448089419205644</v>
      </c>
      <c r="G32" s="493">
        <v>116.60289129585193739818668069</v>
      </c>
      <c r="H32" s="494">
        <v>132.58561797742772995912996114</v>
      </c>
      <c r="I32" s="495">
        <v>134.00951861782918761369184604</v>
      </c>
      <c r="J32" s="493">
        <v>97.31245634434476395502510974</v>
      </c>
      <c r="K32" s="494">
        <v>78.9235224690753944573922764</v>
      </c>
      <c r="L32" s="495">
        <v>91.71401182094433572506457682</v>
      </c>
      <c r="M32" s="493">
        <v>108.76913227778029298102374957</v>
      </c>
      <c r="N32" s="494">
        <v>137.06172897041243210126809908</v>
      </c>
      <c r="O32" s="495">
        <v>148.87609455684706619201357612</v>
      </c>
      <c r="P32" s="93"/>
      <c r="Q32" s="479">
        <v>40.873364122268736509365498940</v>
      </c>
      <c r="R32" s="480">
        <v>53.957934217331657911969080420</v>
      </c>
      <c r="S32" s="481">
        <v>53.847349610405877172147648250</v>
      </c>
      <c r="T32" s="479">
        <v>-15.884269315897082116495522910</v>
      </c>
      <c r="U32" s="480">
        <v>72.312211109955248436699561910</v>
      </c>
      <c r="V32" s="481">
        <v>19.041715950898921825318804800</v>
      </c>
      <c r="W32" s="479">
        <v>21.454375009795833868434863950</v>
      </c>
      <c r="X32" s="480">
        <v>-2.2686299029892194218834477200</v>
      </c>
      <c r="Y32" s="481">
        <v>9.408137286979785817410918050</v>
      </c>
      <c r="Z32" s="479">
        <v>19.416230973661681320621359410</v>
      </c>
      <c r="AA32" s="480">
        <v>47.796117776738242699002411760</v>
      </c>
      <c r="AB32" s="481">
        <v>42.346122108827691034761444490</v>
      </c>
    </row>
    <row r="33" ht="18" customHeight="1">
      <c r="A33" s="58"/>
      <c r="B33" s="1046" t="s">
        <v>51</v>
      </c>
      <c r="C33" s="1046"/>
      <c r="D33" s="276">
        <v>125.07929538581675999094347534</v>
      </c>
      <c r="E33" s="94">
        <v>152.71306263007982855610581698</v>
      </c>
      <c r="F33" s="277">
        <v>157.76204877080153165629362355</v>
      </c>
      <c r="G33" s="276">
        <v>121.94232479184873226962871748</v>
      </c>
      <c r="H33" s="94">
        <v>118.55809812664062732942685525</v>
      </c>
      <c r="I33" s="277">
        <v>134.35734293820506812812207843</v>
      </c>
      <c r="J33" s="276">
        <v>97.07080664576323386142013511</v>
      </c>
      <c r="K33" s="94">
        <v>80.14778837315187194433704283</v>
      </c>
      <c r="L33" s="277">
        <v>90.17356513337527775285336102</v>
      </c>
      <c r="M33" s="276">
        <v>113.992686235517571435808678</v>
      </c>
      <c r="N33" s="94">
        <v>135.0963380376713621978657243</v>
      </c>
      <c r="O33" s="277">
        <v>144.38162977051247406771481323</v>
      </c>
      <c r="P33" s="5"/>
      <c r="Q33" s="271">
        <v>49.523786164494269818142033890</v>
      </c>
      <c r="R33" s="92">
        <v>57.797838562063227603751079920</v>
      </c>
      <c r="S33" s="272">
        <v>47.317060216661892097491409010</v>
      </c>
      <c r="T33" s="271">
        <v>38.948704207779856393405906640</v>
      </c>
      <c r="U33" s="92">
        <v>40.517455356950560801724458890</v>
      </c>
      <c r="V33" s="272">
        <v>21.769828010327558681976922070</v>
      </c>
      <c r="W33" s="271">
        <v>21.619140776308072025193196950</v>
      </c>
      <c r="X33" s="92">
        <v>1.0917174218640417199596267900</v>
      </c>
      <c r="Y33" s="272">
        <v>8.137574438727992782788299120</v>
      </c>
      <c r="Z33" s="271">
        <v>39.322707693869544089876317730</v>
      </c>
      <c r="AA33" s="92">
        <v>49.014084806466718021102706210</v>
      </c>
      <c r="AB33" s="272">
        <v>39.804885302497759227519051500</v>
      </c>
    </row>
    <row r="34" ht="18" customHeight="1">
      <c r="A34" s="58"/>
      <c r="B34" s="1047" t="s">
        <v>76</v>
      </c>
      <c r="C34" s="1047"/>
      <c r="D34" s="443">
        <v>120.83169909935713345342115811</v>
      </c>
      <c r="E34" s="444">
        <v>153.76652998031553774637164231</v>
      </c>
      <c r="F34" s="445">
        <v>162.33426431957054128371091175</v>
      </c>
      <c r="G34" s="443">
        <v>118.79632054890226392988235309</v>
      </c>
      <c r="H34" s="444">
        <v>126.07394095434040595532206741</v>
      </c>
      <c r="I34" s="445">
        <v>134.16676920288230872147431102</v>
      </c>
      <c r="J34" s="443">
        <v>97.20286852709609840327511239</v>
      </c>
      <c r="K34" s="444">
        <v>79.47210533489737953162180446</v>
      </c>
      <c r="L34" s="445">
        <v>91.01729508771717298759677931</v>
      </c>
      <c r="M34" s="633">
        <v>111.21773017140722665110268809</v>
      </c>
      <c r="N34" s="634">
        <v>136.14369055525899720938486194</v>
      </c>
      <c r="O34" s="635">
        <v>146.75926194405952053834630421</v>
      </c>
      <c r="P34" s="93"/>
      <c r="Q34" s="273">
        <v>45.178271482587266947270379150</v>
      </c>
      <c r="R34" s="274">
        <v>56.061340047672300564796064040</v>
      </c>
      <c r="S34" s="275">
        <v>50.794670190350289092945308320</v>
      </c>
      <c r="T34" s="273">
        <v>-11.434738771009363657852266870</v>
      </c>
      <c r="U34" s="274">
        <v>54.768549495196638981593324390</v>
      </c>
      <c r="V34" s="275">
        <v>20.415905471193461603835764420</v>
      </c>
      <c r="W34" s="273">
        <v>21.573229494232016718678910430</v>
      </c>
      <c r="X34" s="274">
        <v>-0.6676447430954133124187404900</v>
      </c>
      <c r="Y34" s="275">
        <v>8.878186047454787558094705630</v>
      </c>
      <c r="Z34" s="273">
        <v>28.628626611242675788102972920</v>
      </c>
      <c r="AA34" s="274">
        <v>48.571616535902667868548366570</v>
      </c>
      <c r="AB34" s="275">
        <v>41.255013039511328268965596540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79" t="s">
        <v>12</v>
      </c>
      <c r="C36" s="979"/>
      <c r="D36" s="482">
        <v>116.6900152273221666304111377</v>
      </c>
      <c r="E36" s="483">
        <v>149.03755462204418885201395575</v>
      </c>
      <c r="F36" s="484">
        <v>160.77828131316354971170826153</v>
      </c>
      <c r="G36" s="482">
        <v>123.27443609022556390977443609</v>
      </c>
      <c r="H36" s="483">
        <v>117.14015447307543008697325382</v>
      </c>
      <c r="I36" s="484">
        <v>136.17964644051600573339703774</v>
      </c>
      <c r="J36" s="482">
        <v>97.75254237288135593220338983</v>
      </c>
      <c r="K36" s="483">
        <v>80.02362620881007186214966517</v>
      </c>
      <c r="L36" s="484">
        <v>91.00516367887763055339049104</v>
      </c>
      <c r="M36" s="482">
        <v>109.39089924160346695557963164</v>
      </c>
      <c r="N36" s="483">
        <v>129.73000024356382590057724627</v>
      </c>
      <c r="O36" s="484">
        <v>146.40391259412372656134652296</v>
      </c>
      <c r="P36" s="93"/>
      <c r="Q36" s="468">
        <v>37.950730413461832337745820600</v>
      </c>
      <c r="R36" s="469">
        <v>50.442248642707286751519060790</v>
      </c>
      <c r="S36" s="470">
        <v>47.876392609737498419992761080</v>
      </c>
      <c r="T36" s="468">
        <v>-12.856158406835875033046101860</v>
      </c>
      <c r="U36" s="469">
        <v>41.638636086518286427703259980</v>
      </c>
      <c r="V36" s="470">
        <v>12.476929929088774949050092730</v>
      </c>
      <c r="W36" s="468">
        <v>22.211714814540811903937580130</v>
      </c>
      <c r="X36" s="469">
        <v>1.7222631848847124482632131700</v>
      </c>
      <c r="Y36" s="470">
        <v>9.507274020823653602382574620</v>
      </c>
      <c r="Z36" s="468">
        <v>26.859775226822761928514719580</v>
      </c>
      <c r="AA36" s="469">
        <v>41.140401522989558179652575680</v>
      </c>
      <c r="AB36" s="470">
        <v>39.004768715929495163242817440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38.536171247558295438346035923</v>
      </c>
      <c r="E39" s="455">
        <v>66.072945842891529780610437723</v>
      </c>
      <c r="F39" s="456">
        <v>49.144637908665581523637000616</v>
      </c>
      <c r="G39" s="454">
        <v>2.7175072642550400811868761599</v>
      </c>
      <c r="H39" s="455">
        <v>8.081478563069519230908959552</v>
      </c>
      <c r="I39" s="456">
        <v>4.9347921994370789967795382971</v>
      </c>
      <c r="J39" s="454">
        <v>29.918795859237077750309440613</v>
      </c>
      <c r="K39" s="455">
        <v>15.509621531884835870288080524</v>
      </c>
      <c r="L39" s="456">
        <v>8.143723990412379391720887945</v>
      </c>
      <c r="M39" s="454">
        <v>71.172474371050413269842352694</v>
      </c>
      <c r="N39" s="455">
        <v>89.6640459378458848818074778</v>
      </c>
      <c r="O39" s="456">
        <v>62.223154098515039912137426856</v>
      </c>
      <c r="P39" s="5"/>
      <c r="Q39" s="427">
        <v>185.01901562538150451390323202</v>
      </c>
      <c r="R39" s="428">
        <v>225.09847758210296962133088948</v>
      </c>
      <c r="S39" s="429">
        <v>222.07115876027372321081601990</v>
      </c>
      <c r="T39" s="427">
        <v>309.95633730274254100829249327</v>
      </c>
      <c r="U39" s="428">
        <v>329.05109278457640965479012516</v>
      </c>
      <c r="V39" s="429">
        <v>75.993071942251171115761816010</v>
      </c>
      <c r="W39" s="427">
        <v>74.593544081913393126254388920</v>
      </c>
      <c r="X39" s="428">
        <v>88.66210037869602134749015814</v>
      </c>
      <c r="Y39" s="429">
        <v>77.712094331893834822452360020</v>
      </c>
      <c r="Z39" s="427">
        <v>127.24511223070794219712464726</v>
      </c>
      <c r="AA39" s="428">
        <v>194.67227732846859890081635037</v>
      </c>
      <c r="AB39" s="429">
        <v>174.77116637917003694462431828</v>
      </c>
    </row>
    <row r="40" ht="18" customHeight="1">
      <c r="A40" s="58"/>
      <c r="B40" s="1043" t="s">
        <v>46</v>
      </c>
      <c r="C40" s="1043"/>
      <c r="D40" s="439">
        <v>42.679570558704803609190967043</v>
      </c>
      <c r="E40" s="95">
        <v>65.60230759831262175074688434</v>
      </c>
      <c r="F40" s="440">
        <v>61.625367819326073218646172667</v>
      </c>
      <c r="G40" s="439">
        <v>6.1249416668938891618091968789</v>
      </c>
      <c r="H40" s="95">
        <v>8.027157930204657144966425812</v>
      </c>
      <c r="I40" s="440">
        <v>8.261075846523233534826492853</v>
      </c>
      <c r="J40" s="439">
        <v>30.060106236978339834531158128</v>
      </c>
      <c r="K40" s="95">
        <v>15.94803114077889117595394883</v>
      </c>
      <c r="L40" s="440">
        <v>8.327267092514503206810665188</v>
      </c>
      <c r="M40" s="439">
        <v>78.864618462577032605531322044</v>
      </c>
      <c r="N40" s="95">
        <v>89.57749666929617007166725898</v>
      </c>
      <c r="O40" s="440">
        <v>78.213710758363809960283330708</v>
      </c>
      <c r="P40" s="5"/>
      <c r="Q40" s="420">
        <v>268.75425401519027632633259674</v>
      </c>
      <c r="R40" s="91">
        <v>224.34337278373065262293516542</v>
      </c>
      <c r="S40" s="421">
        <v>290.19386423698234761686917529</v>
      </c>
      <c r="T40" s="420">
        <v>0</v>
      </c>
      <c r="U40" s="91">
        <v>351.05477379772774819387179177</v>
      </c>
      <c r="V40" s="421">
        <v>637.87895250462744939666444346</v>
      </c>
      <c r="W40" s="420">
        <v>100.65116409478429218827897059</v>
      </c>
      <c r="X40" s="91">
        <v>102.96781048108836544723314147</v>
      </c>
      <c r="Y40" s="421">
        <v>90.98268191488723001753402320</v>
      </c>
      <c r="Z40" s="420">
        <v>196.98299451049884395459980415</v>
      </c>
      <c r="AA40" s="91">
        <v>199.95896197036890317895072777</v>
      </c>
      <c r="AB40" s="421">
        <v>267.66109325282059195912412951</v>
      </c>
    </row>
    <row r="41" ht="18" customHeight="1">
      <c r="A41" s="58"/>
      <c r="B41" s="1043" t="s">
        <v>47</v>
      </c>
      <c r="C41" s="1043"/>
      <c r="D41" s="439">
        <v>47.502666392652042981518639298</v>
      </c>
      <c r="E41" s="95">
        <v>69.134570039061322614382042905</v>
      </c>
      <c r="F41" s="440">
        <v>69.37083161911692138558673066</v>
      </c>
      <c r="G41" s="439">
        <v>8.815593565243350023370226275</v>
      </c>
      <c r="H41" s="95">
        <v>8.703447910680317783622044312</v>
      </c>
      <c r="I41" s="440">
        <v>8.073629208931189586606456256</v>
      </c>
      <c r="J41" s="439">
        <v>27.779957788899875615822358066</v>
      </c>
      <c r="K41" s="95">
        <v>14.99223073322485315282106283</v>
      </c>
      <c r="L41" s="440">
        <v>8.151259336043461924195976324</v>
      </c>
      <c r="M41" s="439">
        <v>84.09821774679526862071122364</v>
      </c>
      <c r="N41" s="95">
        <v>92.83024868296649355082515005</v>
      </c>
      <c r="O41" s="440">
        <v>85.59572016409157289638916325</v>
      </c>
      <c r="P41" s="93"/>
      <c r="Q41" s="420">
        <v>257.56174152348935146734958243</v>
      </c>
      <c r="R41" s="91">
        <v>240.70073893288621152653555142</v>
      </c>
      <c r="S41" s="421">
        <v>319.03164249578319554256513675</v>
      </c>
      <c r="T41" s="420">
        <v>2209.8234642596418157905120043</v>
      </c>
      <c r="U41" s="91">
        <v>426.73379424365145567618351615</v>
      </c>
      <c r="V41" s="421">
        <v>132.50458917328633270808824729</v>
      </c>
      <c r="W41" s="420">
        <v>76.062239863710167494462754420</v>
      </c>
      <c r="X41" s="91">
        <v>115.97764346075060417039097198</v>
      </c>
      <c r="Y41" s="421">
        <v>99.88599565082054688847721329</v>
      </c>
      <c r="Z41" s="420">
        <v>185.60820809003175638689421115</v>
      </c>
      <c r="AA41" s="91">
        <v>221.37001154345772797128073770</v>
      </c>
      <c r="AB41" s="421">
        <v>255.08868505105387581005199563</v>
      </c>
    </row>
    <row r="42" ht="18" customHeight="1">
      <c r="A42" s="58"/>
      <c r="B42" s="1043" t="s">
        <v>48</v>
      </c>
      <c r="C42" s="1043"/>
      <c r="D42" s="439">
        <v>48.589797181048847486467798537</v>
      </c>
      <c r="E42" s="95">
        <v>71.051525428601056750412953597</v>
      </c>
      <c r="F42" s="440">
        <v>68.141942371641743957227821419</v>
      </c>
      <c r="G42" s="439">
        <v>6.6785458526331865035248668589</v>
      </c>
      <c r="H42" s="95">
        <v>8.534210868380005206185862745</v>
      </c>
      <c r="I42" s="440">
        <v>8.51925744600070936306617615</v>
      </c>
      <c r="J42" s="439">
        <v>31.240207744486363828375510758</v>
      </c>
      <c r="K42" s="95">
        <v>14.622547928132153027724318919</v>
      </c>
      <c r="L42" s="440">
        <v>8.173132670708608161501927184</v>
      </c>
      <c r="M42" s="439">
        <v>86.50855077816839781836817615</v>
      </c>
      <c r="N42" s="95">
        <v>94.20828422511321498432313526</v>
      </c>
      <c r="O42" s="440">
        <v>84.83433248835106148179592476</v>
      </c>
      <c r="P42" s="5"/>
      <c r="Q42" s="420">
        <v>172.93386036001322824442387362</v>
      </c>
      <c r="R42" s="91">
        <v>195.01568285690984753609446332</v>
      </c>
      <c r="S42" s="421">
        <v>268.02128269620455496271624455</v>
      </c>
      <c r="T42" s="420">
        <v>-12.315456134180095550061771130</v>
      </c>
      <c r="U42" s="91">
        <v>56.320723814343677281726440090</v>
      </c>
      <c r="V42" s="421">
        <v>35.812256991751413082776577840</v>
      </c>
      <c r="W42" s="420">
        <v>94.94599667038115672794453520</v>
      </c>
      <c r="X42" s="91">
        <v>118.83236380174012566466689640</v>
      </c>
      <c r="Y42" s="421">
        <v>108.59679144643424813504779079</v>
      </c>
      <c r="Z42" s="420">
        <v>108.73403846144085760921278487</v>
      </c>
      <c r="AA42" s="91">
        <v>160.06080385668337704627647566</v>
      </c>
      <c r="AB42" s="421">
        <v>195.52071662844574584256382154</v>
      </c>
    </row>
    <row r="43" ht="18" customHeight="1">
      <c r="A43" s="58"/>
      <c r="B43" s="1043" t="s">
        <v>49</v>
      </c>
      <c r="C43" s="1043"/>
      <c r="D43" s="439">
        <v>39.428792457181833309719419205</v>
      </c>
      <c r="E43" s="95">
        <v>76.38141265874322384731194408</v>
      </c>
      <c r="F43" s="440">
        <v>61.722055822157111343567741467</v>
      </c>
      <c r="G43" s="439">
        <v>3.3249500645002843346286484813</v>
      </c>
      <c r="H43" s="95">
        <v>9.064922961076403366441311066</v>
      </c>
      <c r="I43" s="440">
        <v>10.453918047495069044587541063</v>
      </c>
      <c r="J43" s="439">
        <v>32.474019983805546261471556937</v>
      </c>
      <c r="K43" s="95">
        <v>15.835150686293989002149725421</v>
      </c>
      <c r="L43" s="440">
        <v>8.890190618102374141573354551</v>
      </c>
      <c r="M43" s="439">
        <v>75.227762505487663905819624623</v>
      </c>
      <c r="N43" s="95">
        <v>101.28148630611361621590298057</v>
      </c>
      <c r="O43" s="440">
        <v>81.06616448775455452972863708</v>
      </c>
      <c r="P43" s="93"/>
      <c r="Q43" s="420">
        <v>156.27607379877800340864782742</v>
      </c>
      <c r="R43" s="91">
        <v>213.95331183420729663719123771</v>
      </c>
      <c r="S43" s="421">
        <v>199.60964155309626893142715479</v>
      </c>
      <c r="T43" s="420">
        <v>-52.049275795003326264724291440</v>
      </c>
      <c r="U43" s="91">
        <v>190.24279829819527066082936312</v>
      </c>
      <c r="V43" s="421">
        <v>90.41956396788548037231385906</v>
      </c>
      <c r="W43" s="420">
        <v>108.29134401626153746720566726</v>
      </c>
      <c r="X43" s="91">
        <v>121.32483997687121153884498922</v>
      </c>
      <c r="Y43" s="421">
        <v>120.73735874089069520286204373</v>
      </c>
      <c r="Z43" s="420">
        <v>98.43751889794295284966814082</v>
      </c>
      <c r="AA43" s="91">
        <v>192.66321271890354037183876926</v>
      </c>
      <c r="AB43" s="421">
        <v>169.15951769978434529826377353</v>
      </c>
    </row>
    <row r="44" ht="18" customHeight="1">
      <c r="A44" s="58"/>
      <c r="B44" s="1044" t="s">
        <v>75</v>
      </c>
      <c r="C44" s="1044"/>
      <c r="D44" s="457">
        <v>43.407571863036998731689029898</v>
      </c>
      <c r="E44" s="458">
        <v>70.018362925353786344162815841</v>
      </c>
      <c r="F44" s="459">
        <v>62.267424561701299137066246825</v>
      </c>
      <c r="G44" s="457">
        <v>5.4840749805107486934651260885</v>
      </c>
      <c r="H44" s="458">
        <v>8.51109121650454634096025399</v>
      </c>
      <c r="I44" s="459">
        <v>8.179266658502040932323569804</v>
      </c>
      <c r="J44" s="457">
        <v>30.436662644632760147813052982</v>
      </c>
      <c r="K44" s="458">
        <v>15.36763757707659231571011775</v>
      </c>
      <c r="L44" s="459">
        <v>8.354800823633467709376660296</v>
      </c>
      <c r="M44" s="457">
        <v>79.32830948818050757296720897</v>
      </c>
      <c r="N44" s="458">
        <v>93.89709171893492500083318758</v>
      </c>
      <c r="O44" s="459">
        <v>78.801492043836807778766476929</v>
      </c>
      <c r="P44" s="5"/>
      <c r="Q44" s="430">
        <v>200.04246118856318972786258932</v>
      </c>
      <c r="R44" s="431">
        <v>218.43866066572878683921882258</v>
      </c>
      <c r="S44" s="432">
        <v>255.75379389099057904425372574</v>
      </c>
      <c r="T44" s="430">
        <v>63.146681279613394620393381460</v>
      </c>
      <c r="U44" s="431">
        <v>197.37458636652806690559888390</v>
      </c>
      <c r="V44" s="432">
        <v>104.77045227073338566873541895</v>
      </c>
      <c r="W44" s="430">
        <v>91.56111031923534518410828178</v>
      </c>
      <c r="X44" s="431">
        <v>110.13407657327970210836398954</v>
      </c>
      <c r="Y44" s="432">
        <v>100.39873940044835783951065173</v>
      </c>
      <c r="Z44" s="430">
        <v>135.27459191936332347517547342</v>
      </c>
      <c r="AA44" s="431">
        <v>191.93813116188933671176018133</v>
      </c>
      <c r="AB44" s="432">
        <v>207.02196825667697120620082181</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38.495450566889799423578693115</v>
      </c>
      <c r="E46" s="494">
        <v>81.91261046214834299779422709</v>
      </c>
      <c r="F46" s="495">
        <v>69.089250779776177672201958505</v>
      </c>
      <c r="G46" s="493">
        <v>14.778275407445285771958155487</v>
      </c>
      <c r="H46" s="494">
        <v>14.578945604829788742191015583</v>
      </c>
      <c r="I46" s="495">
        <v>23.388010924066511967087469218</v>
      </c>
      <c r="J46" s="493">
        <v>30.317564770318678536617914876</v>
      </c>
      <c r="K46" s="494">
        <v>12.017625551192403760637405067</v>
      </c>
      <c r="L46" s="495">
        <v>7.6238103679843501168607090859</v>
      </c>
      <c r="M46" s="493">
        <v>83.59129074465376373215476348</v>
      </c>
      <c r="N46" s="494">
        <v>108.50918161817053550062264775</v>
      </c>
      <c r="O46" s="495">
        <v>100.1010720718270397561501368</v>
      </c>
      <c r="P46" s="93"/>
      <c r="Q46" s="479">
        <v>135.37796686040015364627124770</v>
      </c>
      <c r="R46" s="480">
        <v>244.30399945017016721025741212</v>
      </c>
      <c r="S46" s="481">
        <v>254.81086417242509134793995762</v>
      </c>
      <c r="T46" s="479">
        <v>36.589740276760676495513164870</v>
      </c>
      <c r="U46" s="480">
        <v>496.61612304643469328688406098</v>
      </c>
      <c r="V46" s="481">
        <v>260.93960723829161062824734272</v>
      </c>
      <c r="W46" s="479">
        <v>101.05550105470804298489339444</v>
      </c>
      <c r="X46" s="480">
        <v>33.670350215033076065209129200</v>
      </c>
      <c r="Y46" s="481">
        <v>67.954920471076655489407915170</v>
      </c>
      <c r="Z46" s="479">
        <v>97.83327725111880841097761349</v>
      </c>
      <c r="AA46" s="480">
        <v>208.04697639445530477145013195</v>
      </c>
      <c r="AB46" s="481">
        <v>228.29611103302885994153161733</v>
      </c>
    </row>
    <row r="47" ht="18" customHeight="1">
      <c r="A47" s="58"/>
      <c r="B47" s="1046" t="s">
        <v>51</v>
      </c>
      <c r="C47" s="1046"/>
      <c r="D47" s="276">
        <v>51.789294321961640323701419986</v>
      </c>
      <c r="E47" s="94">
        <v>90.68104771266696600708591191</v>
      </c>
      <c r="F47" s="277">
        <v>76.11547276524550751835649001</v>
      </c>
      <c r="G47" s="276">
        <v>13.46924482859586336710624621</v>
      </c>
      <c r="H47" s="94">
        <v>14.118420000525064286596960728</v>
      </c>
      <c r="I47" s="277">
        <v>24.185678973510516139362305896</v>
      </c>
      <c r="J47" s="276">
        <v>31.369625031612297972477210505</v>
      </c>
      <c r="K47" s="94">
        <v>12.385484085515971058191988792</v>
      </c>
      <c r="L47" s="277">
        <v>7.7371037588062415272282736368</v>
      </c>
      <c r="M47" s="276">
        <v>96.6281641821698016632848767</v>
      </c>
      <c r="N47" s="94">
        <v>117.18495179870800135187486143</v>
      </c>
      <c r="O47" s="277">
        <v>108.03825549756226518494706955</v>
      </c>
      <c r="P47" s="5"/>
      <c r="Q47" s="271">
        <v>174.74508522597902425356494995</v>
      </c>
      <c r="R47" s="92">
        <v>253.74313312734281179938601944</v>
      </c>
      <c r="S47" s="272">
        <v>252.92550676138666806545490315</v>
      </c>
      <c r="T47" s="271">
        <v>1931.9365283017109709034544466</v>
      </c>
      <c r="U47" s="92">
        <v>239.95781957501223288598012244</v>
      </c>
      <c r="V47" s="272">
        <v>257.13473893970091900364044745</v>
      </c>
      <c r="W47" s="271">
        <v>72.014121137146470096875964690</v>
      </c>
      <c r="X47" s="92">
        <v>35.585663557223735096434152810</v>
      </c>
      <c r="Y47" s="272">
        <v>53.484848327237507398309989180</v>
      </c>
      <c r="Z47" s="271">
        <v>155.97218659750087556477360530</v>
      </c>
      <c r="AA47" s="92">
        <v>201.07243275994971573801873344</v>
      </c>
      <c r="AB47" s="272">
        <v>223.66059062120574405520788677</v>
      </c>
    </row>
    <row r="48" ht="18" customHeight="1">
      <c r="A48" s="58"/>
      <c r="B48" s="1047" t="s">
        <v>76</v>
      </c>
      <c r="C48" s="1047"/>
      <c r="D48" s="443">
        <v>44.403825569143950934744349505</v>
      </c>
      <c r="E48" s="444">
        <v>85.80969368460106433525719813</v>
      </c>
      <c r="F48" s="445">
        <v>72.212016106651435381603972499</v>
      </c>
      <c r="G48" s="443">
        <v>14.196484039067764703135084698</v>
      </c>
      <c r="H48" s="444">
        <v>14.374267558472133428593657871</v>
      </c>
      <c r="I48" s="445">
        <v>23.742530057152736043654063296</v>
      </c>
      <c r="J48" s="443">
        <v>30.785147108671398285888712934</v>
      </c>
      <c r="K48" s="444">
        <v>12.181118233113989226217220059</v>
      </c>
      <c r="L48" s="445">
        <v>7.6741629861274129659129599972</v>
      </c>
      <c r="M48" s="443">
        <v>89.38545671688311392376814714</v>
      </c>
      <c r="N48" s="444">
        <v>112.36507947618718699006807606</v>
      </c>
      <c r="O48" s="445">
        <v>103.62870914993158439117099579</v>
      </c>
      <c r="P48" s="93"/>
      <c r="Q48" s="273">
        <v>152.26090853401020508389733062</v>
      </c>
      <c r="R48" s="274">
        <v>247.22845018179911389855830907</v>
      </c>
      <c r="S48" s="275">
        <v>251.91775670320529613570445910</v>
      </c>
      <c r="T48" s="273">
        <v>147.27511374246983795562742821</v>
      </c>
      <c r="U48" s="274">
        <v>335.80854493847070616284095487</v>
      </c>
      <c r="V48" s="275">
        <v>258.32639021003206906058226367</v>
      </c>
      <c r="W48" s="273">
        <v>84.80776618300862962795471192</v>
      </c>
      <c r="X48" s="274">
        <v>34.410128069322028820477699620</v>
      </c>
      <c r="Y48" s="275">
        <v>60.209554948519403425704543220</v>
      </c>
      <c r="Z48" s="273">
        <v>123.45559632705751019214446007</v>
      </c>
      <c r="AA48" s="274">
        <v>203.08572034303390387050842157</v>
      </c>
      <c r="AB48" s="275">
        <v>224.49275215034316859539713726</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79" t="s">
        <v>12</v>
      </c>
      <c r="C50" s="979"/>
      <c r="D50" s="482">
        <v>43.696969696969696969696969697</v>
      </c>
      <c r="E50" s="483">
        <v>75.527491343185193432517125329</v>
      </c>
      <c r="F50" s="484">
        <v>65.546062503794811300297513206</v>
      </c>
      <c r="G50" s="482">
        <v>8.013440860215053763440860215</v>
      </c>
      <c r="H50" s="483">
        <v>9.648495126978194714240366614</v>
      </c>
      <c r="I50" s="484">
        <v>12.36128338349712461726617457</v>
      </c>
      <c r="J50" s="482">
        <v>30.537715868361029651352231997</v>
      </c>
      <c r="K50" s="483">
        <v>14.082779113780258076756792176</v>
      </c>
      <c r="L50" s="484">
        <v>8.102047897024000555126681644</v>
      </c>
      <c r="M50" s="482">
        <v>82.24812642554578038449006191</v>
      </c>
      <c r="N50" s="483">
        <v>99.25876558394364622351428412</v>
      </c>
      <c r="O50" s="484">
        <v>86.00939378431593647269036942</v>
      </c>
      <c r="P50" s="93"/>
      <c r="Q50" s="468">
        <v>186.04398182710150800929974618</v>
      </c>
      <c r="R50" s="469">
        <v>232.89790593434493868322779318</v>
      </c>
      <c r="S50" s="470">
        <v>259.02362358852586204029545757</v>
      </c>
      <c r="T50" s="468">
        <v>101.56749446766658470617162527</v>
      </c>
      <c r="U50" s="469">
        <v>221.08071440713931114361283449</v>
      </c>
      <c r="V50" s="470">
        <v>166.66766463704441092927259187</v>
      </c>
      <c r="W50" s="468">
        <v>89.82662062120859200145833122</v>
      </c>
      <c r="X50" s="469">
        <v>82.00335525017773760946222392</v>
      </c>
      <c r="Y50" s="470">
        <v>84.47114074343246029457652158</v>
      </c>
      <c r="Z50" s="468">
        <v>132.74015610088930483009160439</v>
      </c>
      <c r="AA50" s="469">
        <v>196.91046089713492289706388279</v>
      </c>
      <c r="AB50" s="470">
        <v>215.23448018247856115336623670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43:C43"/>
    <mergeCell ref="B41:C41"/>
    <mergeCell ref="B27:C27"/>
    <mergeCell ref="Q24:AB24"/>
    <mergeCell ref="B36:C36"/>
    <mergeCell ref="B39:C39"/>
    <mergeCell ref="B40:C40"/>
    <mergeCell ref="B42:C42"/>
    <mergeCell ref="Q38:AB38"/>
    <mergeCell ref="B28:C28"/>
    <mergeCell ref="B29:C29"/>
    <mergeCell ref="B30:C30"/>
    <mergeCell ref="B38:O38"/>
    <mergeCell ref="Q10:AB10"/>
    <mergeCell ref="B11:C11"/>
    <mergeCell ref="B12:C12"/>
    <mergeCell ref="B13:C13"/>
    <mergeCell ref="B20:C20"/>
    <mergeCell ref="B16:C16"/>
    <mergeCell ref="B14:C14"/>
    <mergeCell ref="B50:C50"/>
    <mergeCell ref="B44:C44"/>
    <mergeCell ref="B46:C46"/>
    <mergeCell ref="B47:C47"/>
    <mergeCell ref="B48:C48"/>
    <mergeCell ref="B22:C22"/>
    <mergeCell ref="B33:C33"/>
    <mergeCell ref="B34:C34"/>
    <mergeCell ref="B32:C32"/>
    <mergeCell ref="B19:C19"/>
    <mergeCell ref="B25:C25"/>
    <mergeCell ref="B26:C26"/>
    <mergeCell ref="B24:O24"/>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59.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153</v>
      </c>
      <c r="Y1" s="5"/>
      <c r="AB1" s="685"/>
      <c r="AD1" s="236"/>
    </row>
    <row r="2" ht="15" customHeight="1">
      <c r="A2" s="11"/>
      <c r="B2" s="11" t="s">
        <v>208</v>
      </c>
    </row>
    <row r="3" ht="17.1" customHeight="1">
      <c r="A3" s="11"/>
      <c r="B3" s="11" t="s">
        <v>209</v>
      </c>
      <c r="R3" s="1040" t="s">
        <v>303</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85" t="s">
        <v>58</v>
      </c>
      <c r="E6" s="985"/>
      <c r="F6" s="985"/>
      <c r="G6" s="985"/>
      <c r="H6" s="985"/>
      <c r="I6" s="985"/>
      <c r="J6" s="985"/>
      <c r="K6" s="985"/>
      <c r="L6" s="985"/>
      <c r="M6" s="985"/>
      <c r="N6" s="985"/>
      <c r="O6" s="985"/>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4" t="s">
        <v>22</v>
      </c>
      <c r="C10" s="974"/>
      <c r="D10" s="974"/>
      <c r="E10" s="974"/>
      <c r="F10" s="974"/>
      <c r="G10" s="974"/>
      <c r="H10" s="974"/>
      <c r="I10" s="974"/>
      <c r="J10" s="974"/>
      <c r="K10" s="974"/>
      <c r="L10" s="974"/>
      <c r="M10" s="974"/>
      <c r="N10" s="974"/>
      <c r="O10" s="974"/>
      <c r="P10" s="411"/>
      <c r="Q10" s="972"/>
      <c r="R10" s="972"/>
      <c r="S10" s="972"/>
      <c r="T10" s="972"/>
      <c r="U10" s="972"/>
      <c r="V10" s="972"/>
      <c r="W10" s="972"/>
      <c r="X10" s="972"/>
      <c r="Y10" s="972"/>
      <c r="Z10" s="972"/>
      <c r="AA10" s="972"/>
      <c r="AB10" s="972"/>
      <c r="AC10" s="9"/>
    </row>
    <row r="11" ht="18" customHeight="1">
      <c r="A11" s="58"/>
      <c r="B11" s="1042" t="s">
        <v>43</v>
      </c>
      <c r="C11" s="1042"/>
      <c r="D11" s="427">
        <v>28.817523533083780101503438820</v>
      </c>
      <c r="E11" s="428">
        <v>38.858597208030113725725484380</v>
      </c>
      <c r="F11" s="429">
        <v>28.869917610806041850305899580</v>
      </c>
      <c r="G11" s="427">
        <v>12.096948192811932225223007390</v>
      </c>
      <c r="H11" s="428">
        <v>6.5075694157786832013882610600</v>
      </c>
      <c r="I11" s="429">
        <v>7.5680470201060569701245838900</v>
      </c>
      <c r="J11" s="427">
        <v>26.228387019888328646447386990</v>
      </c>
      <c r="K11" s="428">
        <v>17.078145680658299503154008870</v>
      </c>
      <c r="L11" s="429">
        <v>7.8662629970532051822486016700</v>
      </c>
      <c r="M11" s="427">
        <v>67.142858745784040973173833210</v>
      </c>
      <c r="N11" s="428">
        <v>62.444312304467096430267754310</v>
      </c>
      <c r="O11" s="429">
        <v>44.304227627965304002679085140</v>
      </c>
      <c r="P11" s="5"/>
      <c r="Q11" s="427">
        <v>61.634749725649797493246037190</v>
      </c>
      <c r="R11" s="428">
        <v>75.980848172839843969024329450</v>
      </c>
      <c r="S11" s="429">
        <v>59.517515036168194199470299360</v>
      </c>
      <c r="T11" s="427">
        <v>728.26045780966697692844601516</v>
      </c>
      <c r="U11" s="428">
        <v>66.391610459035047785628248390</v>
      </c>
      <c r="V11" s="429">
        <v>125.08655382107450610812932491</v>
      </c>
      <c r="W11" s="427">
        <v>64.071051249282210003827238460</v>
      </c>
      <c r="X11" s="428">
        <v>137.51602003386730490160378322</v>
      </c>
      <c r="Y11" s="429">
        <v>56.383951654483535932249162370</v>
      </c>
      <c r="Z11" s="427">
        <v>90.33952889158358100311569950</v>
      </c>
      <c r="AA11" s="428">
        <v>88.18469560639141058361987209</v>
      </c>
      <c r="AB11" s="429">
        <v>67.244751435441685729386478290</v>
      </c>
    </row>
    <row r="12" ht="18" customHeight="1">
      <c r="A12" s="58"/>
      <c r="B12" s="1043" t="s">
        <v>46</v>
      </c>
      <c r="C12" s="1043"/>
      <c r="D12" s="420">
        <v>29.032459201025610313844588130</v>
      </c>
      <c r="E12" s="91">
        <v>35.424767952683376791144662280</v>
      </c>
      <c r="F12" s="421">
        <v>30.636700602629247870499774820</v>
      </c>
      <c r="G12" s="420">
        <v>11.452297868909549035510962880</v>
      </c>
      <c r="H12" s="91">
        <v>6.4861249513390937655520955300</v>
      </c>
      <c r="I12" s="421">
        <v>6.0049125348115836932410375900</v>
      </c>
      <c r="J12" s="420">
        <v>25.046171660082903011676729220</v>
      </c>
      <c r="K12" s="91">
        <v>16.832797274981456730515208550</v>
      </c>
      <c r="L12" s="421">
        <v>7.4686724628170672585206465900</v>
      </c>
      <c r="M12" s="420">
        <v>65.530928730018062361032280240</v>
      </c>
      <c r="N12" s="91">
        <v>58.743690179003927287211966360</v>
      </c>
      <c r="O12" s="421">
        <v>44.11028560025789882226145900</v>
      </c>
      <c r="P12" s="5"/>
      <c r="Q12" s="420">
        <v>36.255019769489226770330753290</v>
      </c>
      <c r="R12" s="91">
        <v>56.997794923009817126020312710</v>
      </c>
      <c r="S12" s="421">
        <v>28.912027974471953395270071870</v>
      </c>
      <c r="T12" s="420">
        <v>840.8054246987770192682818873</v>
      </c>
      <c r="U12" s="91">
        <v>51.500148788674755055329993460</v>
      </c>
      <c r="V12" s="421">
        <v>44.096260513800564542512833980</v>
      </c>
      <c r="W12" s="420">
        <v>69.696787498627633254866120570</v>
      </c>
      <c r="X12" s="91">
        <v>145.29812629116441209873376855</v>
      </c>
      <c r="Y12" s="421">
        <v>54.003319266476324046860299570</v>
      </c>
      <c r="Z12" s="420">
        <v>75.761079629850411856301688720</v>
      </c>
      <c r="AA12" s="91">
        <v>74.275822609791558061190201560</v>
      </c>
      <c r="AB12" s="421">
        <v>34.554111026553529993160845460</v>
      </c>
    </row>
    <row r="13" ht="18" customHeight="1">
      <c r="A13" s="58"/>
      <c r="B13" s="1043" t="s">
        <v>47</v>
      </c>
      <c r="C13" s="1043"/>
      <c r="D13" s="420">
        <v>31.532470179225220490994402800</v>
      </c>
      <c r="E13" s="91">
        <v>36.743480425991282009023921240</v>
      </c>
      <c r="F13" s="421">
        <v>33.370000612529913155027608840</v>
      </c>
      <c r="G13" s="420">
        <v>12.215946326662767863479440920</v>
      </c>
      <c r="H13" s="91">
        <v>6.1360103674941344088648479500</v>
      </c>
      <c r="I13" s="421">
        <v>6.1140046772355691724343773300</v>
      </c>
      <c r="J13" s="420">
        <v>24.345301712472155286165769930</v>
      </c>
      <c r="K13" s="91">
        <v>15.092321454882465990659440680</v>
      </c>
      <c r="L13" s="421">
        <v>7.16793847029261756800451200</v>
      </c>
      <c r="M13" s="420">
        <v>68.093718218360143640639613660</v>
      </c>
      <c r="N13" s="91">
        <v>57.971812248367882408548209870</v>
      </c>
      <c r="O13" s="421">
        <v>46.651943760058099895466498170</v>
      </c>
      <c r="P13" s="184"/>
      <c r="Q13" s="420">
        <v>33.114879348363881469450600100</v>
      </c>
      <c r="R13" s="91">
        <v>46.227158569000344406698418130</v>
      </c>
      <c r="S13" s="421">
        <v>25.317863992387834667778647850</v>
      </c>
      <c r="T13" s="420">
        <v>504.04933492926728293207217174</v>
      </c>
      <c r="U13" s="91">
        <v>55.133187367791754792103903890</v>
      </c>
      <c r="V13" s="421">
        <v>34.706473371729692863930245580</v>
      </c>
      <c r="W13" s="420">
        <v>61.516047755656532420365624240</v>
      </c>
      <c r="X13" s="91">
        <v>149.34949487442628261540848029</v>
      </c>
      <c r="Y13" s="421">
        <v>56.698181353100646895861320980</v>
      </c>
      <c r="Z13" s="420">
        <v>66.963896937885427325180198370</v>
      </c>
      <c r="AA13" s="91">
        <v>64.994197835533085239286178840</v>
      </c>
      <c r="AB13" s="421">
        <v>30.526318953529307229395870320</v>
      </c>
    </row>
    <row r="14" ht="18" customHeight="1">
      <c r="A14" s="58"/>
      <c r="B14" s="1043" t="s">
        <v>48</v>
      </c>
      <c r="C14" s="1043"/>
      <c r="D14" s="420">
        <v>32.586550349310448381669604490</v>
      </c>
      <c r="E14" s="91">
        <v>38.804091737679324434350946780</v>
      </c>
      <c r="F14" s="421">
        <v>34.016325399296448439187316980</v>
      </c>
      <c r="G14" s="420">
        <v>12.102392520638682067632656400</v>
      </c>
      <c r="H14" s="91">
        <v>6.5260706141393637993778991900</v>
      </c>
      <c r="I14" s="421">
        <v>6.2633612913791214476700140400</v>
      </c>
      <c r="J14" s="420">
        <v>26.482595586989396092083603950</v>
      </c>
      <c r="K14" s="91">
        <v>16.077517804918645313754685540</v>
      </c>
      <c r="L14" s="421">
        <v>7.6586442105238751364791372400</v>
      </c>
      <c r="M14" s="420">
        <v>71.171538456938526541385864840</v>
      </c>
      <c r="N14" s="91">
        <v>61.407680156737333547483531510</v>
      </c>
      <c r="O14" s="421">
        <v>47.938330901199445023336468250</v>
      </c>
      <c r="P14" s="5"/>
      <c r="Q14" s="420">
        <v>34.981764923143508166855767780</v>
      </c>
      <c r="R14" s="91">
        <v>48.302148242543475562595569190</v>
      </c>
      <c r="S14" s="421">
        <v>25.541241101219801428486464180</v>
      </c>
      <c r="T14" s="420">
        <v>712.80319429380661235476429127</v>
      </c>
      <c r="U14" s="91">
        <v>39.843370977607670723109978030</v>
      </c>
      <c r="V14" s="421">
        <v>32.923355688270475015064529930</v>
      </c>
      <c r="W14" s="420">
        <v>64.841058107476032803333513950</v>
      </c>
      <c r="X14" s="91">
        <v>153.39407302360912536705567761</v>
      </c>
      <c r="Y14" s="421">
        <v>58.352637361250749291986009460</v>
      </c>
      <c r="Z14" s="420">
        <v>70.691731976705351059821829630</v>
      </c>
      <c r="AA14" s="91">
        <v>65.175955968391162067647913640</v>
      </c>
      <c r="AB14" s="421">
        <v>30.821074011433690155278226360</v>
      </c>
    </row>
    <row r="15" ht="18" customHeight="1">
      <c r="A15" s="58"/>
      <c r="B15" s="1043" t="s">
        <v>49</v>
      </c>
      <c r="C15" s="1043"/>
      <c r="D15" s="420">
        <v>31.269636862094672581849170520</v>
      </c>
      <c r="E15" s="91">
        <v>41.550210496455121480221045270</v>
      </c>
      <c r="F15" s="421">
        <v>32.738944853748297110567879530</v>
      </c>
      <c r="G15" s="420">
        <v>12.301349128428437921804980860</v>
      </c>
      <c r="H15" s="91">
        <v>6.8923460694921022099186656200</v>
      </c>
      <c r="I15" s="421">
        <v>8.917329684150538286942322870</v>
      </c>
      <c r="J15" s="420">
        <v>28.793379519667055978325857740</v>
      </c>
      <c r="K15" s="91">
        <v>17.027574422234930231040053930</v>
      </c>
      <c r="L15" s="421">
        <v>8.343013790240076458057994770</v>
      </c>
      <c r="M15" s="420">
        <v>72.364365510190166481980009100</v>
      </c>
      <c r="N15" s="91">
        <v>65.470130988182153921179764830</v>
      </c>
      <c r="O15" s="421">
        <v>49.999288328138911855568197180</v>
      </c>
      <c r="P15" s="184"/>
      <c r="Q15" s="420">
        <v>42.357124487856725596996803820</v>
      </c>
      <c r="R15" s="91">
        <v>61.437913427408365787233412670</v>
      </c>
      <c r="S15" s="421">
        <v>43.933262760903094713318393260</v>
      </c>
      <c r="T15" s="420">
        <v>582.29376043258348910141475792</v>
      </c>
      <c r="U15" s="91">
        <v>85.50671859997471894426939051</v>
      </c>
      <c r="V15" s="421">
        <v>117.15519186001198995874521085</v>
      </c>
      <c r="W15" s="420">
        <v>69.011381569213166945311314730</v>
      </c>
      <c r="X15" s="91">
        <v>138.01631152865473020662996737</v>
      </c>
      <c r="Y15" s="421">
        <v>60.881057681844779114458473050</v>
      </c>
      <c r="Z15" s="420">
        <v>77.342238377171969900072264120</v>
      </c>
      <c r="AA15" s="91">
        <v>78.846189803840795581842853690</v>
      </c>
      <c r="AB15" s="421">
        <v>56.061579704083116776401723980</v>
      </c>
    </row>
    <row r="16" ht="18" customHeight="1">
      <c r="A16" s="58"/>
      <c r="B16" s="1044" t="s">
        <v>75</v>
      </c>
      <c r="C16" s="1044"/>
      <c r="D16" s="430">
        <v>30.645332997333774129269248920</v>
      </c>
      <c r="E16" s="431">
        <v>38.276229564167843688093211960</v>
      </c>
      <c r="F16" s="432">
        <v>31.926377815801989685117695950</v>
      </c>
      <c r="G16" s="430">
        <v>12.032756400606044692695261920</v>
      </c>
      <c r="H16" s="431">
        <v>6.5096242836486754770203538600</v>
      </c>
      <c r="I16" s="432">
        <v>6.9735310415365739140824671400</v>
      </c>
      <c r="J16" s="430">
        <v>26.169099529525306359388960740</v>
      </c>
      <c r="K16" s="431">
        <v>16.421671327535159553824679500</v>
      </c>
      <c r="L16" s="432">
        <v>7.7009063861853683206621784500</v>
      </c>
      <c r="M16" s="430">
        <v>68.847188927465125181353471580</v>
      </c>
      <c r="N16" s="431">
        <v>61.207525175351678718938245320</v>
      </c>
      <c r="O16" s="432">
        <v>46.600815243523931919862341540</v>
      </c>
      <c r="P16" s="5"/>
      <c r="Q16" s="430">
        <v>40.600926467016968144271200500</v>
      </c>
      <c r="R16" s="431">
        <v>57.225814573701781750741329730</v>
      </c>
      <c r="S16" s="432">
        <v>34.847057642392415111043258050</v>
      </c>
      <c r="T16" s="430">
        <v>652.62320346581833811603998814</v>
      </c>
      <c r="U16" s="431">
        <v>58.516644382605057327613651660</v>
      </c>
      <c r="V16" s="432">
        <v>66.871750736938529039084120690</v>
      </c>
      <c r="W16" s="430">
        <v>65.733129504517511146201471380</v>
      </c>
      <c r="X16" s="431">
        <v>144.31644022910965937337818338</v>
      </c>
      <c r="Y16" s="432">
        <v>57.293732212627895449360300820</v>
      </c>
      <c r="Z16" s="629">
        <v>75.69940187884858494048259600</v>
      </c>
      <c r="AA16" s="214">
        <v>74.019424016190453676289605750</v>
      </c>
      <c r="AB16" s="630">
        <v>42.288898698173784275155808230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31.961650485284496230037025380</v>
      </c>
      <c r="E18" s="480">
        <v>46.822544420539088177415988140</v>
      </c>
      <c r="F18" s="481">
        <v>36.233334012593058479209427250</v>
      </c>
      <c r="G18" s="479">
        <v>16.743240041078350972819538130</v>
      </c>
      <c r="H18" s="480">
        <v>7.967695463014810776485848890</v>
      </c>
      <c r="I18" s="481">
        <v>17.219752579519074524925196500</v>
      </c>
      <c r="J18" s="479">
        <v>27.491006103313576461445380130</v>
      </c>
      <c r="K18" s="480">
        <v>14.659706343010470051113826740</v>
      </c>
      <c r="L18" s="481">
        <v>8.170485210858071069643565970</v>
      </c>
      <c r="M18" s="479">
        <v>76.195896629676423664301943640</v>
      </c>
      <c r="N18" s="480">
        <v>69.449946226564369005015663770</v>
      </c>
      <c r="O18" s="481">
        <v>61.623571802970204073778189730</v>
      </c>
      <c r="P18" s="184"/>
      <c r="Q18" s="479">
        <v>46.207849962675124598456871600</v>
      </c>
      <c r="R18" s="480">
        <v>62.505965791507906998185374520</v>
      </c>
      <c r="S18" s="481">
        <v>54.966630981569139053040358920</v>
      </c>
      <c r="T18" s="479">
        <v>396.17370601136107549789036655</v>
      </c>
      <c r="U18" s="480">
        <v>61.467163816397998261305287630</v>
      </c>
      <c r="V18" s="481">
        <v>188.54977954423533192206717036</v>
      </c>
      <c r="W18" s="479">
        <v>81.02825601921214320200445728</v>
      </c>
      <c r="X18" s="480">
        <v>113.74642770618520096256021261</v>
      </c>
      <c r="Y18" s="481">
        <v>68.484659007080068771900789710</v>
      </c>
      <c r="Z18" s="479">
        <v>88.50608175392686523010833032</v>
      </c>
      <c r="AA18" s="480">
        <v>71.034406979045900778571215810</v>
      </c>
      <c r="AB18" s="481">
        <v>80.19399111174882859716692796</v>
      </c>
    </row>
    <row r="19" ht="18" customHeight="1">
      <c r="A19" s="58"/>
      <c r="B19" s="1046" t="s">
        <v>51</v>
      </c>
      <c r="C19" s="1046"/>
      <c r="D19" s="271">
        <v>34.979623718998422868919410550</v>
      </c>
      <c r="E19" s="92">
        <v>49.994972814111949303971885360</v>
      </c>
      <c r="F19" s="272">
        <v>40.497681867658137725610170790</v>
      </c>
      <c r="G19" s="271">
        <v>16.594537281115842335663165720</v>
      </c>
      <c r="H19" s="92">
        <v>7.8207276733619732525049009600</v>
      </c>
      <c r="I19" s="272">
        <v>18.189588316892777367738540610</v>
      </c>
      <c r="J19" s="271">
        <v>25.720487529530844874978470520</v>
      </c>
      <c r="K19" s="92">
        <v>14.531262172144001388413909220</v>
      </c>
      <c r="L19" s="272">
        <v>7.8637724002720056755776961900</v>
      </c>
      <c r="M19" s="271">
        <v>77.294648529645110079561046800</v>
      </c>
      <c r="N19" s="92">
        <v>72.346962659617923944890695550</v>
      </c>
      <c r="O19" s="272">
        <v>66.551042584822920768926407580</v>
      </c>
      <c r="P19" s="5"/>
      <c r="Q19" s="271">
        <v>55.062403304530223071794577440</v>
      </c>
      <c r="R19" s="92">
        <v>67.419185998727275852595733120</v>
      </c>
      <c r="S19" s="272">
        <v>65.940025531231304395030152900</v>
      </c>
      <c r="T19" s="271">
        <v>640.70346357384433236861196698</v>
      </c>
      <c r="U19" s="92">
        <v>44.453574153347042951822479720</v>
      </c>
      <c r="V19" s="272">
        <v>178.19048768776373257168699115</v>
      </c>
      <c r="W19" s="271">
        <v>74.159310765401727689481575370</v>
      </c>
      <c r="X19" s="92">
        <v>92.31403149686834192065239011</v>
      </c>
      <c r="Y19" s="272">
        <v>55.700485268234721110298444560</v>
      </c>
      <c r="Z19" s="271">
        <v>95.35050837316745348957200387</v>
      </c>
      <c r="AA19" s="92">
        <v>68.908011726796797720053938930</v>
      </c>
      <c r="AB19" s="272">
        <v>84.89418069371867259188067855</v>
      </c>
    </row>
    <row r="20" ht="18" customHeight="1">
      <c r="A20" s="58"/>
      <c r="B20" s="1047" t="s">
        <v>76</v>
      </c>
      <c r="C20" s="1047"/>
      <c r="D20" s="273">
        <v>33.456311279829526353407573730</v>
      </c>
      <c r="E20" s="274">
        <v>48.393651815451362259138908650</v>
      </c>
      <c r="F20" s="275">
        <v>38.344849396213974961304590350</v>
      </c>
      <c r="G20" s="273">
        <v>16.669594528628564258531651160</v>
      </c>
      <c r="H20" s="274">
        <v>7.894911414805786478895284200</v>
      </c>
      <c r="I20" s="275">
        <v>17.699972099279302022144353960</v>
      </c>
      <c r="J20" s="273">
        <v>26.614151176740799583970470780</v>
      </c>
      <c r="K20" s="274">
        <v>14.596095896486123665776724730</v>
      </c>
      <c r="L20" s="275">
        <v>8.018614669355025290563901810</v>
      </c>
      <c r="M20" s="273">
        <v>76.740056985198890195909695670</v>
      </c>
      <c r="N20" s="274">
        <v>70.884659126743272403810917560</v>
      </c>
      <c r="O20" s="275">
        <v>64.063436164848302274012846130</v>
      </c>
      <c r="P20" s="184"/>
      <c r="Q20" s="273">
        <v>50.640193416786786810073159250</v>
      </c>
      <c r="R20" s="274">
        <v>64.956012250387551560143571650</v>
      </c>
      <c r="S20" s="275">
        <v>60.478123754898103856862079860</v>
      </c>
      <c r="T20" s="273">
        <v>493.76846217103277623503043451</v>
      </c>
      <c r="U20" s="274">
        <v>52.582162689672710875919696920</v>
      </c>
      <c r="V20" s="275">
        <v>183.03499630153705823149922828</v>
      </c>
      <c r="W20" s="273">
        <v>77.697785585946054963457450580</v>
      </c>
      <c r="X20" s="274">
        <v>102.52344167248171104303895864</v>
      </c>
      <c r="Y20" s="275">
        <v>61.986685655361196089826545120</v>
      </c>
      <c r="Z20" s="273">
        <v>91.87872674606252346954980501</v>
      </c>
      <c r="AA20" s="274">
        <v>69.911303669683713498011692110</v>
      </c>
      <c r="AB20" s="275">
        <v>82.52766916208852282038803435</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79" t="s">
        <v>12</v>
      </c>
      <c r="C22" s="979"/>
      <c r="D22" s="468">
        <v>31.417600664176006641760066420</v>
      </c>
      <c r="E22" s="469">
        <v>41.189879639582816805920845850</v>
      </c>
      <c r="F22" s="470">
        <v>33.807346910629252274313246220</v>
      </c>
      <c r="G22" s="468">
        <v>13.424657534246575342465753420</v>
      </c>
      <c r="H22" s="469">
        <v>6.8885311753836434318831806700</v>
      </c>
      <c r="I22" s="470">
        <v>10.030589016586727469926297040</v>
      </c>
      <c r="J22" s="468">
        <v>26.282689912826899128268991280</v>
      </c>
      <c r="K22" s="469">
        <v>15.912947414895128993220877920</v>
      </c>
      <c r="L22" s="470">
        <v>7.7869697235445482067460736800</v>
      </c>
      <c r="M22" s="468">
        <v>71.124948111249481112494811120</v>
      </c>
      <c r="N22" s="469">
        <v>63.991358229861589231024904440</v>
      </c>
      <c r="O22" s="470">
        <v>51.624905650760527950985616940</v>
      </c>
      <c r="P22" s="184"/>
      <c r="Q22" s="468">
        <v>43.377983244529541189273496860</v>
      </c>
      <c r="R22" s="469">
        <v>59.988046890017825846039823180</v>
      </c>
      <c r="S22" s="470">
        <v>43.361760673251819294111500170</v>
      </c>
      <c r="T22" s="468">
        <v>591.19579551813912747268789899</v>
      </c>
      <c r="U22" s="469">
        <v>55.055640212884968258043893620</v>
      </c>
      <c r="V22" s="470">
        <v>102.22779098271079480616661598</v>
      </c>
      <c r="W22" s="468">
        <v>68.912200479136194220237429930</v>
      </c>
      <c r="X22" s="469">
        <v>132.40916971921021970177594213</v>
      </c>
      <c r="Y22" s="470">
        <v>59.737390285843878113222715440</v>
      </c>
      <c r="Z22" s="468">
        <v>80.45312956363223041208115296</v>
      </c>
      <c r="AA22" s="469">
        <v>72.785375508160665959593990580</v>
      </c>
      <c r="AB22" s="470">
        <v>54.488128336425727367907639650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101.99605370831501602853529953</v>
      </c>
      <c r="E25" s="455">
        <v>124.4245930543363202988258255</v>
      </c>
      <c r="F25" s="456">
        <v>135.14864368855537671094716771</v>
      </c>
      <c r="G25" s="454">
        <v>107.29286545628493184471210535</v>
      </c>
      <c r="H25" s="455">
        <v>102.89582602268674286197791149</v>
      </c>
      <c r="I25" s="456">
        <v>128.6431581692835002772798312</v>
      </c>
      <c r="J25" s="454">
        <v>95.61607460306991595911959384</v>
      </c>
      <c r="K25" s="455">
        <v>78.538992524646598508234347691</v>
      </c>
      <c r="L25" s="456">
        <v>87.45564496565068681333902929</v>
      </c>
      <c r="M25" s="454">
        <v>100.45811943238751810057141181</v>
      </c>
      <c r="N25" s="455">
        <v>109.63155775143911787204106703</v>
      </c>
      <c r="O25" s="456">
        <v>125.56943389090902189245769206</v>
      </c>
      <c r="P25" s="5"/>
      <c r="Q25" s="427">
        <v>4.8957537742274766023287374300</v>
      </c>
      <c r="R25" s="428">
        <v>21.841639211300331082289721310</v>
      </c>
      <c r="S25" s="429">
        <v>7.931314762163360511167804050</v>
      </c>
      <c r="T25" s="427">
        <v>-32.826208955587623295192149570</v>
      </c>
      <c r="U25" s="428">
        <v>6.4085437699410503606230146100</v>
      </c>
      <c r="V25" s="429">
        <v>-7.8316319840457947056928543900</v>
      </c>
      <c r="W25" s="427">
        <v>-2.2832202586503249604336465200</v>
      </c>
      <c r="X25" s="428">
        <v>-4.6640763425342227907788313900</v>
      </c>
      <c r="Y25" s="429">
        <v>-11.450484699797862738265913540</v>
      </c>
      <c r="Z25" s="427">
        <v>0.3563550764863258896892605600</v>
      </c>
      <c r="AA25" s="428">
        <v>12.785239218229242306053609340</v>
      </c>
      <c r="AB25" s="429">
        <v>2.9117495205462810038414618600</v>
      </c>
    </row>
    <row r="26" ht="18" customHeight="1">
      <c r="A26" s="58"/>
      <c r="B26" s="1043" t="s">
        <v>46</v>
      </c>
      <c r="C26" s="1043"/>
      <c r="D26" s="439">
        <v>107.73904849320134583697084632</v>
      </c>
      <c r="E26" s="95">
        <v>131.02942063553392681896578383</v>
      </c>
      <c r="F26" s="440">
        <v>144.85117183055663746346116127</v>
      </c>
      <c r="G26" s="439">
        <v>105.19946236647101421545112023</v>
      </c>
      <c r="H26" s="95">
        <v>101.4562631342559401130408188</v>
      </c>
      <c r="I26" s="440">
        <v>130.13646129108899869196314627</v>
      </c>
      <c r="J26" s="439">
        <v>94.96431825242037110691736295</v>
      </c>
      <c r="K26" s="95">
        <v>76.006274754018833509785088847</v>
      </c>
      <c r="L26" s="440">
        <v>85.69811589774850609244781836</v>
      </c>
      <c r="M26" s="439">
        <v>102.41267528175270176038856221</v>
      </c>
      <c r="N26" s="95">
        <v>111.9974420280035597445319868</v>
      </c>
      <c r="O26" s="440">
        <v>132.83231177361074606433952897</v>
      </c>
      <c r="P26" s="5"/>
      <c r="Q26" s="420">
        <v>-1.9912040008264543570129374100</v>
      </c>
      <c r="R26" s="91">
        <v>17.076818212312028530692190050</v>
      </c>
      <c r="S26" s="421">
        <v>-7.1202646085588530069499322900</v>
      </c>
      <c r="T26" s="420">
        <v>-27.200965005034611437133388220</v>
      </c>
      <c r="U26" s="91">
        <v>2.1732496135247747389439114700</v>
      </c>
      <c r="V26" s="421">
        <v>-16.937866553783404259092414950</v>
      </c>
      <c r="W26" s="420">
        <v>-2.2593997151580057803768960300</v>
      </c>
      <c r="X26" s="91">
        <v>-5.5123410713778747150570257800</v>
      </c>
      <c r="Y26" s="421">
        <v>-12.885069880415704787238646010</v>
      </c>
      <c r="Z26" s="420">
        <v>-3.3864291347807908795761437700</v>
      </c>
      <c r="AA26" s="91">
        <v>7.786719184923374166949629400</v>
      </c>
      <c r="AB26" s="421">
        <v>-9.961601414007513525278593940</v>
      </c>
    </row>
    <row r="27" ht="18" customHeight="1">
      <c r="A27" s="58"/>
      <c r="B27" s="1043" t="s">
        <v>47</v>
      </c>
      <c r="C27" s="1043"/>
      <c r="D27" s="439">
        <v>112.06404791476875950642100735</v>
      </c>
      <c r="E27" s="95">
        <v>134.89487457074815010075241704</v>
      </c>
      <c r="F27" s="440">
        <v>149.88858311137261510495439067</v>
      </c>
      <c r="G27" s="439">
        <v>107.74596403235329143855778076</v>
      </c>
      <c r="H27" s="95">
        <v>105.16561784528172092146361701</v>
      </c>
      <c r="I27" s="440">
        <v>131.2729103517453591419958428</v>
      </c>
      <c r="J27" s="439">
        <v>95.01460914224311178844968925</v>
      </c>
      <c r="K27" s="95">
        <v>77.477017809776940979704499845</v>
      </c>
      <c r="L27" s="440">
        <v>88.26692579292395175779478778</v>
      </c>
      <c r="M27" s="439">
        <v>105.19376348725554222947241077</v>
      </c>
      <c r="N27" s="95">
        <v>116.80008439102828820251425719</v>
      </c>
      <c r="O27" s="440">
        <v>137.98090009444417367683491835</v>
      </c>
      <c r="P27" s="93"/>
      <c r="Q27" s="420">
        <v>-3.4901938016239634282515130300</v>
      </c>
      <c r="R27" s="91">
        <v>15.194173418957729615506681780</v>
      </c>
      <c r="S27" s="421">
        <v>-9.318026411573697197759194040</v>
      </c>
      <c r="T27" s="420">
        <v>-24.331019485238477774338185440</v>
      </c>
      <c r="U27" s="91">
        <v>-1.1864997808515826735861507600</v>
      </c>
      <c r="V27" s="421">
        <v>-19.015171815829198861525214820</v>
      </c>
      <c r="W27" s="420">
        <v>-4.1829379986413891025437407800</v>
      </c>
      <c r="X27" s="91">
        <v>-4.2462162644429828832998143100</v>
      </c>
      <c r="Y27" s="421">
        <v>-11.798210555380525194525339620</v>
      </c>
      <c r="Z27" s="420">
        <v>-5.3617907226366735708536073100</v>
      </c>
      <c r="AA27" s="91">
        <v>6.5049064437109686949141849900</v>
      </c>
      <c r="AB27" s="421">
        <v>-11.854672473091186737181838840</v>
      </c>
    </row>
    <row r="28" ht="18" customHeight="1">
      <c r="A28" s="58"/>
      <c r="B28" s="1043" t="s">
        <v>48</v>
      </c>
      <c r="C28" s="1043"/>
      <c r="D28" s="439">
        <v>112.13337546033565531279749737</v>
      </c>
      <c r="E28" s="95">
        <v>137.24940135760622867162553643</v>
      </c>
      <c r="F28" s="440">
        <v>148.95023542668475806830479383</v>
      </c>
      <c r="G28" s="439">
        <v>108.02857306960542624593607285</v>
      </c>
      <c r="H28" s="95">
        <v>106.91846306171683820168219815</v>
      </c>
      <c r="I28" s="440">
        <v>133.01922887585003344419430734</v>
      </c>
      <c r="J28" s="439">
        <v>94.07238698852903790961750767</v>
      </c>
      <c r="K28" s="95">
        <v>77.16764219458736941474382456</v>
      </c>
      <c r="L28" s="440">
        <v>87.97532911364610689306529172</v>
      </c>
      <c r="M28" s="439">
        <v>104.71496362325202485843168814</v>
      </c>
      <c r="N28" s="95">
        <v>118.29562562734604901804762148</v>
      </c>
      <c r="O28" s="440">
        <v>137.12740487897760500909186227</v>
      </c>
      <c r="P28" s="5"/>
      <c r="Q28" s="420">
        <v>-2.7250790675707269250706424500</v>
      </c>
      <c r="R28" s="91">
        <v>17.087951465388108788827530140</v>
      </c>
      <c r="S28" s="421">
        <v>-7.2543084791459799105833820700</v>
      </c>
      <c r="T28" s="420">
        <v>-22.149924058641516041815794460</v>
      </c>
      <c r="U28" s="91">
        <v>9.534535187022015338455832830</v>
      </c>
      <c r="V28" s="421">
        <v>-13.807229656315927196346578830</v>
      </c>
      <c r="W28" s="420">
        <v>-3.5534061575423207632742083100</v>
      </c>
      <c r="X28" s="91">
        <v>-7.5473405811438236094157686300</v>
      </c>
      <c r="Y28" s="421">
        <v>-13.833580889600148636505531870</v>
      </c>
      <c r="Z28" s="420">
        <v>-4.1770925969166386918384953400</v>
      </c>
      <c r="AA28" s="91">
        <v>8.530556549101827906418746330</v>
      </c>
      <c r="AB28" s="421">
        <v>-9.827795420149995521374385770</v>
      </c>
    </row>
    <row r="29" ht="18" customHeight="1">
      <c r="A29" s="58"/>
      <c r="B29" s="1043" t="s">
        <v>49</v>
      </c>
      <c r="C29" s="1043"/>
      <c r="D29" s="439">
        <v>107.98174877122197592716575987</v>
      </c>
      <c r="E29" s="95">
        <v>133.36946743116377001944591787</v>
      </c>
      <c r="F29" s="440">
        <v>143.19125577634363210089955907</v>
      </c>
      <c r="G29" s="439">
        <v>103.25013861154520993950883887</v>
      </c>
      <c r="H29" s="95">
        <v>103.37693920417063664306244677</v>
      </c>
      <c r="I29" s="440">
        <v>133.28696145193164696239596683</v>
      </c>
      <c r="J29" s="439">
        <v>93.35752253851903565580657505</v>
      </c>
      <c r="K29" s="95">
        <v>77.502586499470043548909856278</v>
      </c>
      <c r="L29" s="440">
        <v>87.08811633398218205824326825</v>
      </c>
      <c r="M29" s="439">
        <v>101.35851534363118717149139786</v>
      </c>
      <c r="N29" s="95">
        <v>115.68206801155627815348141469</v>
      </c>
      <c r="O29" s="440">
        <v>132.06331491103539370038288376</v>
      </c>
      <c r="P29" s="93"/>
      <c r="Q29" s="420">
        <v>3.328018820819084995448000400</v>
      </c>
      <c r="R29" s="91">
        <v>18.607876088461853475979979930</v>
      </c>
      <c r="S29" s="421">
        <v>7.5629932492978328323689532900</v>
      </c>
      <c r="T29" s="420">
        <v>-26.137892209296247382706387650</v>
      </c>
      <c r="U29" s="91">
        <v>14.825967477188719634608684220</v>
      </c>
      <c r="V29" s="421">
        <v>-6.0594918224300754451378698500</v>
      </c>
      <c r="W29" s="420">
        <v>-3.2916693561733952260306735900</v>
      </c>
      <c r="X29" s="91">
        <v>-4.8982946421954064789123110700</v>
      </c>
      <c r="Y29" s="421">
        <v>-11.321740786474157185718432260</v>
      </c>
      <c r="Z29" s="420">
        <v>-1.3406518121440979591986376600</v>
      </c>
      <c r="AA29" s="91">
        <v>11.102571042722336085004234420</v>
      </c>
      <c r="AB29" s="421">
        <v>2.6975427600561409383021671700</v>
      </c>
    </row>
    <row r="30" ht="18" customHeight="1">
      <c r="A30" s="58"/>
      <c r="B30" s="1044" t="s">
        <v>75</v>
      </c>
      <c r="C30" s="1044"/>
      <c r="D30" s="457">
        <v>108.53516672494440653060304431</v>
      </c>
      <c r="E30" s="458">
        <v>132.19968237983802077912532667</v>
      </c>
      <c r="F30" s="459">
        <v>144.6825238884226512398193663</v>
      </c>
      <c r="G30" s="457">
        <v>106.31990356183448969424426524</v>
      </c>
      <c r="H30" s="458">
        <v>103.945296524041753240104008</v>
      </c>
      <c r="I30" s="459">
        <v>131.33518629536247426627013525</v>
      </c>
      <c r="J30" s="457">
        <v>94.57550393697376755329772123</v>
      </c>
      <c r="K30" s="458">
        <v>77.341114712170517756081703414</v>
      </c>
      <c r="L30" s="459">
        <v>87.28949781283066912168048907</v>
      </c>
      <c r="M30" s="457">
        <v>102.84186924964857943678712601</v>
      </c>
      <c r="N30" s="458">
        <v>114.47645633996046660179719984</v>
      </c>
      <c r="O30" s="459">
        <v>133.20082788677471631129190207</v>
      </c>
      <c r="P30" s="5"/>
      <c r="Q30" s="430">
        <v>-0.6947762381032089786621266200</v>
      </c>
      <c r="R30" s="431">
        <v>17.537529959994001942114114140</v>
      </c>
      <c r="S30" s="432">
        <v>-3.5615703532377752933005502700</v>
      </c>
      <c r="T30" s="430">
        <v>-26.461119550528673089349973540</v>
      </c>
      <c r="U30" s="431">
        <v>5.9746052542065046317181611800</v>
      </c>
      <c r="V30" s="432">
        <v>-13.394596851144664721994604250</v>
      </c>
      <c r="W30" s="430">
        <v>-3.1182154865793845359154434400</v>
      </c>
      <c r="X30" s="431">
        <v>-5.3833608919727631267455617100</v>
      </c>
      <c r="Y30" s="432">
        <v>-12.251033394207151938104526810</v>
      </c>
      <c r="Z30" s="430">
        <v>-3.0063373929076416931136729500</v>
      </c>
      <c r="AA30" s="431">
        <v>9.106861467115868337188390460</v>
      </c>
      <c r="AB30" s="432">
        <v>-6.6411754127351673990048358600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106.93845056671743218588471504</v>
      </c>
      <c r="E32" s="494">
        <v>128.20397128198291848584678758</v>
      </c>
      <c r="F32" s="495">
        <v>141.44054462528082719892538732</v>
      </c>
      <c r="G32" s="493">
        <v>109.89655638856874214208328985</v>
      </c>
      <c r="H32" s="494">
        <v>109.196947608016772769484579</v>
      </c>
      <c r="I32" s="495">
        <v>134.24295606818534216347433835</v>
      </c>
      <c r="J32" s="493">
        <v>94.40708414098537639908950175</v>
      </c>
      <c r="K32" s="494">
        <v>77.528861934054539928311987542</v>
      </c>
      <c r="L32" s="495">
        <v>87.88375012616552227108616979</v>
      </c>
      <c r="M32" s="493">
        <v>103.06722379339002466356472285</v>
      </c>
      <c r="N32" s="494">
        <v>115.32672015617896610528018466</v>
      </c>
      <c r="O32" s="495">
        <v>132.32835467767893598096089024</v>
      </c>
      <c r="P32" s="93"/>
      <c r="Q32" s="479">
        <v>12.210251023817355082069223620</v>
      </c>
      <c r="R32" s="480">
        <v>28.736962817947312674609669290</v>
      </c>
      <c r="S32" s="481">
        <v>20.437707727994814183678068200</v>
      </c>
      <c r="T32" s="479">
        <v>-12.294522530409753777432540110</v>
      </c>
      <c r="U32" s="480">
        <v>15.676329518440745454332487490</v>
      </c>
      <c r="V32" s="481">
        <v>6.2594385155609356379051684600</v>
      </c>
      <c r="W32" s="479">
        <v>-3.1686961246786410927357368300</v>
      </c>
      <c r="X32" s="480">
        <v>-6.2053665977491188849932475800</v>
      </c>
      <c r="Y32" s="481">
        <v>-11.683193339641741927464771090</v>
      </c>
      <c r="Z32" s="479">
        <v>4.4979535236642438978255420900</v>
      </c>
      <c r="AA32" s="480">
        <v>20.011447910091003854454555340</v>
      </c>
      <c r="AB32" s="481">
        <v>13.636505778225285850616700930</v>
      </c>
    </row>
    <row r="33" ht="18" customHeight="1">
      <c r="A33" s="58"/>
      <c r="B33" s="1046" t="s">
        <v>51</v>
      </c>
      <c r="C33" s="1046"/>
      <c r="D33" s="276">
        <v>110.30371405270264670216565378</v>
      </c>
      <c r="E33" s="94">
        <v>128.04706798878731467966392806</v>
      </c>
      <c r="F33" s="277">
        <v>141.89021179191028103245659958</v>
      </c>
      <c r="G33" s="276">
        <v>113.93016350485638990575801983</v>
      </c>
      <c r="H33" s="94">
        <v>106.56349458500575305408165524</v>
      </c>
      <c r="I33" s="277">
        <v>135.51304527618050676848478452</v>
      </c>
      <c r="J33" s="276">
        <v>95.12045782380406008017577766</v>
      </c>
      <c r="K33" s="94">
        <v>79.37256899072325232584002389</v>
      </c>
      <c r="L33" s="277">
        <v>88.19622736954834182303210188</v>
      </c>
      <c r="M33" s="276">
        <v>106.02991880108813064716115781</v>
      </c>
      <c r="N33" s="94">
        <v>115.94816223100812764493547521</v>
      </c>
      <c r="O33" s="277">
        <v>133.80265545311073780316167667</v>
      </c>
      <c r="P33" s="5"/>
      <c r="Q33" s="271">
        <v>16.206536455998306843222779080</v>
      </c>
      <c r="R33" s="92">
        <v>30.380969353165977703866071260</v>
      </c>
      <c r="S33" s="272">
        <v>21.070078365808339164836573720</v>
      </c>
      <c r="T33" s="271">
        <v>-6.2717990391411692616301485900</v>
      </c>
      <c r="U33" s="92">
        <v>8.333868905859890915855895340</v>
      </c>
      <c r="V33" s="272">
        <v>6.1478550453907349485206280800</v>
      </c>
      <c r="W33" s="271">
        <v>-0.9156582143512923048225638600</v>
      </c>
      <c r="X33" s="92">
        <v>-4.4095447958259039697753717500</v>
      </c>
      <c r="Y33" s="272">
        <v>-11.301263108510288090098397750</v>
      </c>
      <c r="Z33" s="271">
        <v>9.499740038700167134701581530</v>
      </c>
      <c r="AA33" s="92">
        <v>21.345034890391032940255401090</v>
      </c>
      <c r="AB33" s="272">
        <v>14.747870988079955673070565110</v>
      </c>
    </row>
    <row r="34" ht="18" customHeight="1">
      <c r="A34" s="58"/>
      <c r="B34" s="1047" t="s">
        <v>76</v>
      </c>
      <c r="C34" s="1047"/>
      <c r="D34" s="443">
        <v>108.68099318948683125493906368</v>
      </c>
      <c r="E34" s="444">
        <v>128.12369559245967847945864629</v>
      </c>
      <c r="F34" s="445">
        <v>141.67570055348141869472490021</v>
      </c>
      <c r="G34" s="443">
        <v>111.88521834085776912198865235</v>
      </c>
      <c r="H34" s="444">
        <v>107.90501600407643897401352129</v>
      </c>
      <c r="I34" s="445">
        <v>134.8892441387614884169863546</v>
      </c>
      <c r="J34" s="443">
        <v>94.74852140665412629958650276</v>
      </c>
      <c r="K34" s="444">
        <v>78.437880163868803739051652304</v>
      </c>
      <c r="L34" s="445">
        <v>88.03548716747225062069467427</v>
      </c>
      <c r="M34" s="633">
        <v>104.54511176443897604374534239</v>
      </c>
      <c r="N34" s="634">
        <v>115.64083086733868054434699237</v>
      </c>
      <c r="O34" s="635">
        <v>133.08670932762796783053971323</v>
      </c>
      <c r="P34" s="93"/>
      <c r="Q34" s="273">
        <v>14.270978086471366077264039820</v>
      </c>
      <c r="R34" s="274">
        <v>29.567219258758046361162523870</v>
      </c>
      <c r="S34" s="275">
        <v>20.765260775170648264198745440</v>
      </c>
      <c r="T34" s="273">
        <v>-9.628825649474332287231208150</v>
      </c>
      <c r="U34" s="274">
        <v>11.849400336168597330435491330</v>
      </c>
      <c r="V34" s="275">
        <v>6.1858294142662759785112524900</v>
      </c>
      <c r="W34" s="273">
        <v>-2.0772175926903754294566421400</v>
      </c>
      <c r="X34" s="274">
        <v>-5.3312323635836350561665996300</v>
      </c>
      <c r="Y34" s="275">
        <v>-11.496076230706361380707086870</v>
      </c>
      <c r="Z34" s="273">
        <v>6.96176932692094847574635800</v>
      </c>
      <c r="AA34" s="274">
        <v>20.688911043350761600607228190</v>
      </c>
      <c r="AB34" s="275">
        <v>14.208651258145642366428435660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79" t="s">
        <v>12</v>
      </c>
      <c r="C36" s="979"/>
      <c r="D36" s="482">
        <v>108.56191231199489110567924071</v>
      </c>
      <c r="E36" s="483">
        <v>130.88892041866712987382019872</v>
      </c>
      <c r="F36" s="484">
        <v>144.07325346396427177400702278</v>
      </c>
      <c r="G36" s="482">
        <v>108.3641001855287569573283859</v>
      </c>
      <c r="H36" s="483">
        <v>105.50057982027039920274730682</v>
      </c>
      <c r="I36" s="484">
        <v>131.77502688661248856046446566</v>
      </c>
      <c r="J36" s="482">
        <v>94.6187580615441311958724894</v>
      </c>
      <c r="K36" s="483">
        <v>77.37123110167686372935508246</v>
      </c>
      <c r="L36" s="484">
        <v>87.56438438481158070371953473</v>
      </c>
      <c r="M36" s="482">
        <v>103.37220341620948601221742345</v>
      </c>
      <c r="N36" s="483">
        <v>114.84749576435728295577370661</v>
      </c>
      <c r="O36" s="484">
        <v>133.16008467538199747948451393</v>
      </c>
      <c r="P36" s="93"/>
      <c r="Q36" s="468">
        <v>3.1819849670939133364756523600</v>
      </c>
      <c r="R36" s="469">
        <v>20.650146671933985235641300280</v>
      </c>
      <c r="S36" s="470">
        <v>2.3253094194965952936850354700</v>
      </c>
      <c r="T36" s="468">
        <v>-20.346314008036407903907571910</v>
      </c>
      <c r="U36" s="469">
        <v>7.8428050508527138367785601600</v>
      </c>
      <c r="V36" s="470">
        <v>-7.1666422765391101789760940700</v>
      </c>
      <c r="W36" s="468">
        <v>-2.8329773100529655560096654600</v>
      </c>
      <c r="X36" s="469">
        <v>-3.6915252289105369425257734300</v>
      </c>
      <c r="Y36" s="470">
        <v>-11.629169708347740032195328380</v>
      </c>
      <c r="Z36" s="468">
        <v>-0.2579591945092748224025091700</v>
      </c>
      <c r="AA36" s="469">
        <v>12.591587073798072912123304990</v>
      </c>
      <c r="AB36" s="470">
        <v>-1.278650471393191612694062600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29.392736780210451319122210229</v>
      </c>
      <c r="E39" s="455">
        <v>48.349651442715164163256902415</v>
      </c>
      <c r="F39" s="456">
        <v>39.017302085007756883926134303</v>
      </c>
      <c r="G39" s="454">
        <v>12.97916234883019796316207494</v>
      </c>
      <c r="H39" s="455">
        <v>6.6960173043652059519141227695</v>
      </c>
      <c r="I39" s="456">
        <v>9.735774698400781533913286207</v>
      </c>
      <c r="J39" s="454">
        <v>25.078554100118330594223507639</v>
      </c>
      <c r="K39" s="455">
        <v>13.413003559480477795972881424</v>
      </c>
      <c r="L39" s="456">
        <v>6.8794910387672042723647110017</v>
      </c>
      <c r="M39" s="454">
        <v>67.450453229158979876507792813</v>
      </c>
      <c r="N39" s="455">
        <v>68.458672306560847911143906608</v>
      </c>
      <c r="O39" s="456">
        <v>55.632567822175742690204131505</v>
      </c>
      <c r="P39" s="5"/>
      <c r="Q39" s="427">
        <v>69.547989085806433336903453850</v>
      </c>
      <c r="R39" s="428">
        <v>114.41795011173773356753408727</v>
      </c>
      <c r="S39" s="429">
        <v>72.169351254467960453126978050</v>
      </c>
      <c r="T39" s="427">
        <v>456.37394923255902749732793511</v>
      </c>
      <c r="U39" s="428">
        <v>77.054889644812119488291490690</v>
      </c>
      <c r="V39" s="429">
        <v>107.45860328023678323041848605</v>
      </c>
      <c r="W39" s="427">
        <v>60.324947768578041506309789960</v>
      </c>
      <c r="X39" s="428">
        <v>126.43809153373885483524334063</v>
      </c>
      <c r="Y39" s="429">
        <v>38.477231197347612023973900340</v>
      </c>
      <c r="Z39" s="427">
        <v>91.01781346534889603811521501</v>
      </c>
      <c r="AA39" s="428">
        <v>112.24455911176508705998829956</v>
      </c>
      <c r="AB39" s="429">
        <v>72.114499683501978430505486110</v>
      </c>
    </row>
    <row r="40" ht="18" customHeight="1">
      <c r="A40" s="58"/>
      <c r="B40" s="1043" t="s">
        <v>46</v>
      </c>
      <c r="C40" s="1043"/>
      <c r="D40" s="439">
        <v>31.279295297361878297353754798</v>
      </c>
      <c r="E40" s="95">
        <v>46.41686820988332188204667775</v>
      </c>
      <c r="F40" s="440">
        <v>44.37761983312767268385691046</v>
      </c>
      <c r="G40" s="439">
        <v>12.047755786699663003151041046</v>
      </c>
      <c r="H40" s="95">
        <v>6.5805799978472210229219491154</v>
      </c>
      <c r="I40" s="440">
        <v>7.8145806764288278063482043899</v>
      </c>
      <c r="J40" s="439">
        <v>23.784926165328646532097095219</v>
      </c>
      <c r="K40" s="95">
        <v>12.793982145609401111668902574</v>
      </c>
      <c r="L40" s="440">
        <v>6.4005115832081979987126225894</v>
      </c>
      <c r="M40" s="439">
        <v>67.11197724939018783260189107</v>
      </c>
      <c r="N40" s="95">
        <v>65.791430353339944016637529443</v>
      </c>
      <c r="O40" s="440">
        <v>58.592712092764698488917737441</v>
      </c>
      <c r="P40" s="5"/>
      <c r="Q40" s="420">
        <v>33.541904364512280959777073570</v>
      </c>
      <c r="R40" s="91">
        <v>83.80802295935064686826184972</v>
      </c>
      <c r="S40" s="421">
        <v>19.733150470430138878124928170</v>
      </c>
      <c r="T40" s="420">
        <v>584.89727036099542931601729894</v>
      </c>
      <c r="U40" s="91">
        <v>54.792625186714087867704055940</v>
      </c>
      <c r="V40" s="421">
        <v>19.689428198980936529683359990</v>
      </c>
      <c r="W40" s="420">
        <v>65.862658765251354146832700710</v>
      </c>
      <c r="X40" s="91">
        <v>131.77645692829618757071661321</v>
      </c>
      <c r="Y40" s="421">
        <v>34.159883960831147109069947860</v>
      </c>
      <c r="Z40" s="420">
        <v>69.809055221659891668986462620</v>
      </c>
      <c r="AA40" s="91">
        <v>87.84619152363122470037117412</v>
      </c>
      <c r="AB40" s="421">
        <v>21.150366799927133876749853120</v>
      </c>
    </row>
    <row r="41" ht="18" customHeight="1">
      <c r="A41" s="58"/>
      <c r="B41" s="1043" t="s">
        <v>47</v>
      </c>
      <c r="C41" s="1043"/>
      <c r="D41" s="439">
        <v>35.336562490357121627112276741</v>
      </c>
      <c r="E41" s="95">
        <v>49.56507183356833793103479305</v>
      </c>
      <c r="F41" s="440">
        <v>50.017821102377449621915338901</v>
      </c>
      <c r="G41" s="439">
        <v>13.162189135337648980631126549</v>
      </c>
      <c r="H41" s="95">
        <v>6.4529732140257479201658633481</v>
      </c>
      <c r="I41" s="440">
        <v>8.026031878848966917618201492</v>
      </c>
      <c r="J41" s="439">
        <v>23.131593266605237309130361777</v>
      </c>
      <c r="K41" s="95">
        <v>11.693080581508074505773299385</v>
      </c>
      <c r="L41" s="440">
        <v>6.3269189304556330074988152017</v>
      </c>
      <c r="M41" s="439">
        <v>71.630344892300007916873765064</v>
      </c>
      <c r="N41" s="95">
        <v>67.711125629102160356973955784</v>
      </c>
      <c r="O41" s="440">
        <v>64.37077191168204954703235559</v>
      </c>
      <c r="P41" s="93"/>
      <c r="Q41" s="420">
        <v>28.468912080308067918785930940</v>
      </c>
      <c r="R41" s="91">
        <v>68.445166627588564728398671850</v>
      </c>
      <c r="S41" s="421">
        <v>13.640712327157132129868012290</v>
      </c>
      <c r="T41" s="420">
        <v>357.07797354717382594429568417</v>
      </c>
      <c r="U41" s="91">
        <v>53.292532439644830486031397860</v>
      </c>
      <c r="V41" s="421">
        <v>9.091806013051083584882965870</v>
      </c>
      <c r="W41" s="420">
        <v>54.759931620181402802220836220</v>
      </c>
      <c r="X41" s="91">
        <v>138.76157606776197184441414431</v>
      </c>
      <c r="Y41" s="421">
        <v>38.210599980609808494608974990</v>
      </c>
      <c r="Z41" s="420">
        <v>58.011642201717229375197861860</v>
      </c>
      <c r="AA41" s="91">
        <v>75.726916042285900539448605480</v>
      </c>
      <c r="AB41" s="421">
        <v>15.052851350406064091867795620</v>
      </c>
    </row>
    <row r="42" ht="18" customHeight="1">
      <c r="A42" s="58"/>
      <c r="B42" s="1043" t="s">
        <v>48</v>
      </c>
      <c r="C42" s="1043"/>
      <c r="D42" s="439">
        <v>36.540398852763605092331963379</v>
      </c>
      <c r="E42" s="95">
        <v>53.258383612221213120386188834</v>
      </c>
      <c r="F42" s="440">
        <v>50.66739676575922403053870639</v>
      </c>
      <c r="G42" s="439">
        <v>13.074041947328620623617295053</v>
      </c>
      <c r="H42" s="95">
        <v>6.9775743989601528941291722918</v>
      </c>
      <c r="I42" s="440">
        <v>8.331474891500989868147832319</v>
      </c>
      <c r="J42" s="439">
        <v>24.912809805199777840374903771</v>
      </c>
      <c r="K42" s="95">
        <v>12.406641413470697570746249243</v>
      </c>
      <c r="L42" s="440">
        <v>6.7377174498515827609182395579</v>
      </c>
      <c r="M42" s="439">
        <v>74.527250605292003556324162207</v>
      </c>
      <c r="N42" s="95">
        <v>72.64259942465206358526161037</v>
      </c>
      <c r="O42" s="440">
        <v>65.736589107111796659604778263</v>
      </c>
      <c r="P42" s="5"/>
      <c r="Q42" s="420">
        <v>31.303405102185398511079405860</v>
      </c>
      <c r="R42" s="91">
        <v>73.643947356357228819605379500</v>
      </c>
      <c r="S42" s="421">
        <v>16.434092203188915409527978740</v>
      </c>
      <c r="T42" s="420">
        <v>532.76790401151599544101558371</v>
      </c>
      <c r="U42" s="91">
        <v>53.176786390185406970444762540</v>
      </c>
      <c r="V42" s="421">
        <v>14.570322701509290044376725930</v>
      </c>
      <c r="W42" s="420">
        <v>58.983585798527064491882775860</v>
      </c>
      <c r="X42" s="91">
        <v>134.26955932008505963554053612</v>
      </c>
      <c r="Y42" s="421">
        <v>36.446797181066940552566434300</v>
      </c>
      <c r="Z42" s="420">
        <v>63.561780276757600936898461860</v>
      </c>
      <c r="AA42" s="91">
        <v>79.26638429779430593121661954</v>
      </c>
      <c r="AB42" s="421">
        <v>17.964246491146973925829780900</v>
      </c>
    </row>
    <row r="43" ht="18" customHeight="1">
      <c r="A43" s="58"/>
      <c r="B43" s="1043" t="s">
        <v>49</v>
      </c>
      <c r="C43" s="1043"/>
      <c r="D43" s="439">
        <v>33.765500718100488141853391527</v>
      </c>
      <c r="E43" s="95">
        <v>55.415294455649703439904756442</v>
      </c>
      <c r="F43" s="440">
        <v>46.879306264006814762850953258</v>
      </c>
      <c r="G43" s="439">
        <v>12.701160026192470738347606294</v>
      </c>
      <c r="H43" s="95">
        <v>7.1250964059998949610903872327</v>
      </c>
      <c r="I43" s="440">
        <v>11.885637778655386054455032009</v>
      </c>
      <c r="J43" s="439">
        <v>26.880785774674495833745419006</v>
      </c>
      <c r="K43" s="95">
        <v>13.196810595354263306411658369</v>
      </c>
      <c r="L43" s="440">
        <v>7.2657735554044539703461921257</v>
      </c>
      <c r="M43" s="439">
        <v>73.34744651896745471394641683</v>
      </c>
      <c r="N43" s="95">
        <v>75.737201457003861707406802041</v>
      </c>
      <c r="O43" s="440">
        <v>66.030717598066654787652177384</v>
      </c>
      <c r="P43" s="93"/>
      <c r="Q43" s="420">
        <v>47.094796383589451886131880320</v>
      </c>
      <c r="R43" s="91">
        <v>91.47808031777883493738162813</v>
      </c>
      <c r="S43" s="421">
        <v>54.818925707004307291120584830</v>
      </c>
      <c r="T43" s="420">
        <v>403.95655277996084719850518614</v>
      </c>
      <c r="U43" s="91">
        <v>113.00988436760696810668536036</v>
      </c>
      <c r="V43" s="421">
        <v>103.99669076727222258094364170</v>
      </c>
      <c r="W43" s="420">
        <v>63.448085713654087531565879460</v>
      </c>
      <c r="X43" s="91">
        <v>126.35757129349550796864395500</v>
      </c>
      <c r="Y43" s="421">
        <v>42.666521356568343544786935580</v>
      </c>
      <c r="Z43" s="420">
        <v>74.964696444671507944952162740</v>
      </c>
      <c r="AA43" s="91">
        <v>98.70271508401425092150325966</v>
      </c>
      <c r="AB43" s="421">
        <v>60.271407548619854752560950790</v>
      </c>
    </row>
    <row r="44" ht="18" customHeight="1">
      <c r="A44" s="58"/>
      <c r="B44" s="1044" t="s">
        <v>75</v>
      </c>
      <c r="C44" s="1044"/>
      <c r="D44" s="457">
        <v>33.260963262070614752115828422</v>
      </c>
      <c r="E44" s="458">
        <v>50.601053910807548107325863646</v>
      </c>
      <c r="F44" s="459">
        <v>46.191889210055783596617608647</v>
      </c>
      <c r="G44" s="457">
        <v>12.793215000954813648906735922</v>
      </c>
      <c r="H44" s="458">
        <v>6.7664482642396445500442989454</v>
      </c>
      <c r="I44" s="459">
        <v>9.15869998476699043609651128</v>
      </c>
      <c r="J44" s="457">
        <v>24.749557755816789798248668923</v>
      </c>
      <c r="K44" s="458">
        <v>12.700703659084582858114598188</v>
      </c>
      <c r="L44" s="459">
        <v>6.7220825115374144019681160934</v>
      </c>
      <c r="M44" s="457">
        <v>70.80373601884221819927123326</v>
      </c>
      <c r="N44" s="458">
        <v>70.068205834131775515484760783</v>
      </c>
      <c r="O44" s="459">
        <v>62.072671706360188434682236021</v>
      </c>
      <c r="P44" s="5"/>
      <c r="Q44" s="430">
        <v>39.624064639371168561980678740</v>
      </c>
      <c r="R44" s="431">
        <v>84.79933890940934751096171675</v>
      </c>
      <c r="S44" s="432">
        <v>30.044384815187513107711288690</v>
      </c>
      <c r="T44" s="430">
        <v>453.47067783170948794040395123</v>
      </c>
      <c r="U44" s="431">
        <v>67.987388146680019157473254770</v>
      </c>
      <c r="V44" s="432">
        <v>44.519952467278586980318117350</v>
      </c>
      <c r="W44" s="430">
        <v>60.565213393914978920820951350</v>
      </c>
      <c r="X44" s="431">
        <v>131.16400453315575893004228816</v>
      </c>
      <c r="Y44" s="432">
        <v>38.023624552264079878104361030</v>
      </c>
      <c r="Z44" s="430">
        <v>70.417285061049688366350208970</v>
      </c>
      <c r="AA44" s="431">
        <v>89.86713188721787935646048326</v>
      </c>
      <c r="AB44" s="432">
        <v>32.839243342779017225212248330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34.179293804512963273141687226</v>
      </c>
      <c r="E46" s="494">
        <v>60.028361402401627917006962085</v>
      </c>
      <c r="F46" s="495">
        <v>51.248624963308741054923401022</v>
      </c>
      <c r="G46" s="493">
        <v>18.400244233017090202168946386</v>
      </c>
      <c r="H46" s="494">
        <v>8.700480240314612344072835129</v>
      </c>
      <c r="I46" s="495">
        <v>23.11630489037400344215132009</v>
      </c>
      <c r="J46" s="493">
        <v>25.953457263158673344014281151</v>
      </c>
      <c r="K46" s="494">
        <v>11.365503490610423178422683767</v>
      </c>
      <c r="L46" s="495">
        <v>7.1805288068058153720288188622</v>
      </c>
      <c r="M46" s="493">
        <v>78.532995300688726819324914764</v>
      </c>
      <c r="N46" s="494">
        <v>80.09434513332666343950248098</v>
      </c>
      <c r="O46" s="495">
        <v>81.54545866048855986910353997</v>
      </c>
      <c r="P46" s="93"/>
      <c r="Q46" s="479">
        <v>64.060195459644006409960546980</v>
      </c>
      <c r="R46" s="480">
        <v>109.20524475795971358680865424</v>
      </c>
      <c r="S46" s="481">
        <v>86.63825809750250095610366428</v>
      </c>
      <c r="T46" s="479">
        <v>335.17151793582523320814334675</v>
      </c>
      <c r="U46" s="480">
        <v>86.77928848033707217186378031</v>
      </c>
      <c r="V46" s="481">
        <v>206.61137558159336829719554628</v>
      </c>
      <c r="W46" s="479">
        <v>75.292020686158039190215983980</v>
      </c>
      <c r="X46" s="480">
        <v>100.48267827742361634312670627</v>
      </c>
      <c r="Y46" s="481">
        <v>48.800270547646789940550974930</v>
      </c>
      <c r="Z46" s="479">
        <v>96.98499770049901900064993682</v>
      </c>
      <c r="AA46" s="480">
        <v>105.26086823999072373065970186</v>
      </c>
      <c r="AB46" s="481">
        <v>104.76615512171721561130319825</v>
      </c>
    </row>
    <row r="47" ht="18" customHeight="1">
      <c r="A47" s="58"/>
      <c r="B47" s="1046" t="s">
        <v>51</v>
      </c>
      <c r="C47" s="1046"/>
      <c r="D47" s="276">
        <v>38.583824123715371532214138628</v>
      </c>
      <c r="E47" s="94">
        <v>64.017096830261662343748466244</v>
      </c>
      <c r="F47" s="277">
        <v>57.462246572834178667340649395</v>
      </c>
      <c r="G47" s="276">
        <v>18.906183457249629230850624636</v>
      </c>
      <c r="H47" s="94">
        <v>8.334040710711132785074836008</v>
      </c>
      <c r="I47" s="277">
        <v>24.649265051421749188788918609</v>
      </c>
      <c r="J47" s="276">
        <v>24.465445492604170141730999743</v>
      </c>
      <c r="K47" s="94">
        <v>11.533836092807867755799331032</v>
      </c>
      <c r="L47" s="277">
        <v>6.9355505859676872530278362259</v>
      </c>
      <c r="M47" s="276">
        <v>81.95545307356917090479576301</v>
      </c>
      <c r="N47" s="94">
        <v>83.88497363378066288462263328</v>
      </c>
      <c r="O47" s="277">
        <v>89.04706221022361510915740424</v>
      </c>
      <c r="P47" s="5"/>
      <c r="Q47" s="271">
        <v>80.19264822562603692387261641</v>
      </c>
      <c r="R47" s="92">
        <v>118.28275758832055502017656688</v>
      </c>
      <c r="S47" s="272">
        <v>100.90371895090410599698344764</v>
      </c>
      <c r="T47" s="271">
        <v>594.24803086253460286536526155</v>
      </c>
      <c r="U47" s="92">
        <v>56.492145653116092342895198250</v>
      </c>
      <c r="V47" s="272">
        <v>195.29323562087300651113182595</v>
      </c>
      <c r="W47" s="271">
        <v>72.564606730320732242944053660</v>
      </c>
      <c r="X47" s="92">
        <v>83.83385812935519414091976515</v>
      </c>
      <c r="Y47" s="272">
        <v>38.104363766844214698064386380</v>
      </c>
      <c r="Z47" s="271">
        <v>113.90829883289756457460728334</v>
      </c>
      <c r="AA47" s="92">
        <v>104.96148576254735163738440790</v>
      </c>
      <c r="AB47" s="272">
        <v>112.16213592689573923203932637</v>
      </c>
    </row>
    <row r="48" ht="18" customHeight="1">
      <c r="A48" s="58"/>
      <c r="B48" s="1047" t="s">
        <v>76</v>
      </c>
      <c r="C48" s="1047"/>
      <c r="D48" s="443">
        <v>36.360651383485042047017758876</v>
      </c>
      <c r="E48" s="444">
        <v>62.003735138103740204536087909</v>
      </c>
      <c r="F48" s="445">
        <v>54.325334008263538958773771147</v>
      </c>
      <c r="G48" s="443">
        <v>18.650812234891749562892625643</v>
      </c>
      <c r="H48" s="444">
        <v>8.519005425653841514854778419</v>
      </c>
      <c r="I48" s="445">
        <v>23.875358577489524680498496829</v>
      </c>
      <c r="J48" s="443">
        <v>25.216514724893547549212592723</v>
      </c>
      <c r="K48" s="444">
        <v>11.448868207889157635790166216</v>
      </c>
      <c r="L48" s="445">
        <v>7.0592264882490907288911315492</v>
      </c>
      <c r="M48" s="443">
        <v>80.22797834327033915912297725</v>
      </c>
      <c r="N48" s="444">
        <v>81.97160877164673935518103256</v>
      </c>
      <c r="O48" s="445">
        <v>85.25991907400215436816339954</v>
      </c>
      <c r="P48" s="93"/>
      <c r="Q48" s="273">
        <v>72.138022408714510571573908460</v>
      </c>
      <c r="R48" s="274">
        <v>113.72891807296342193305189109</v>
      </c>
      <c r="S48" s="275">
        <v>93.80182463970377009087627170</v>
      </c>
      <c r="T48" s="273">
        <v>436.59553218701907450124161677</v>
      </c>
      <c r="U48" s="274">
        <v>70.662233988356105168766760570</v>
      </c>
      <c r="V48" s="275">
        <v>200.54305835542500391962482097</v>
      </c>
      <c r="W48" s="273">
        <v>74.006615921933561379752605080</v>
      </c>
      <c r="X48" s="274">
        <v>91.72644640619493979610060139</v>
      </c>
      <c r="Y48" s="275">
        <v>43.364572788826186516143448250</v>
      </c>
      <c r="Z48" s="273">
        <v>105.23688108955636635048385646</v>
      </c>
      <c r="AA48" s="274">
        <v>105.06410213850215515143870530</v>
      </c>
      <c r="AB48" s="275">
        <v>108.46238912295152939393504764</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79" t="s">
        <v>12</v>
      </c>
      <c r="C50" s="979"/>
      <c r="D50" s="482">
        <v>34.107548083575480835754808358</v>
      </c>
      <c r="E50" s="483">
        <v>53.912988781998328308370706006</v>
      </c>
      <c r="F50" s="484">
        <v>48.70734460399257742119284837</v>
      </c>
      <c r="G50" s="482">
        <v>14.547509339975093399750933998</v>
      </c>
      <c r="H50" s="483">
        <v>7.2674403311298314634573394096</v>
      </c>
      <c r="I50" s="484">
        <v>13.217811373492759333276724332</v>
      </c>
      <c r="J50" s="482">
        <v>24.868354780683547806835478068</v>
      </c>
      <c r="K50" s="483">
        <v>12.312043319466824519459752437</v>
      </c>
      <c r="L50" s="484">
        <v>6.8186121006534478849120809331</v>
      </c>
      <c r="M50" s="482">
        <v>73.523426041234260412342604123</v>
      </c>
      <c r="N50" s="483">
        <v>73.492472432594984291287797852</v>
      </c>
      <c r="O50" s="484">
        <v>68.743768078138784639381653636</v>
      </c>
      <c r="P50" s="93"/>
      <c r="Q50" s="468">
        <v>47.940249117492901087626692040</v>
      </c>
      <c r="R50" s="469">
        <v>93.02581323036902567803604032</v>
      </c>
      <c r="S50" s="470">
        <v>46.695365198143109418193706770</v>
      </c>
      <c r="T50" s="468">
        <v>450.56292855167330009773800408</v>
      </c>
      <c r="U50" s="469">
        <v>67.216351795133122198077508450</v>
      </c>
      <c r="V50" s="470">
        <v>87.73484861923269652886597348</v>
      </c>
      <c r="W50" s="468">
        <v>64.126956165651089267828636850</v>
      </c>
      <c r="X50" s="469">
        <v>123.82972658472406633101982449</v>
      </c>
      <c r="Y50" s="470">
        <v>41.161258081817316375099406600</v>
      </c>
      <c r="Z50" s="468">
        <v>79.98763412414310663828096773</v>
      </c>
      <c r="AA50" s="469">
        <v>94.54179651605968571267410452</v>
      </c>
      <c r="AB50" s="470">
        <v>52.512765155205500977125847310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43:C43"/>
    <mergeCell ref="B41:C41"/>
    <mergeCell ref="B27:C27"/>
    <mergeCell ref="Q24:AB24"/>
    <mergeCell ref="B36:C36"/>
    <mergeCell ref="B39:C39"/>
    <mergeCell ref="B40:C40"/>
    <mergeCell ref="B42:C42"/>
    <mergeCell ref="Q38:AB38"/>
    <mergeCell ref="B28:C28"/>
    <mergeCell ref="B29:C29"/>
    <mergeCell ref="B30:C30"/>
    <mergeCell ref="B38:O38"/>
    <mergeCell ref="Q10:AB10"/>
    <mergeCell ref="B11:C11"/>
    <mergeCell ref="B12:C12"/>
    <mergeCell ref="B13:C13"/>
    <mergeCell ref="B20:C20"/>
    <mergeCell ref="B16:C16"/>
    <mergeCell ref="B14:C14"/>
    <mergeCell ref="B50:C50"/>
    <mergeCell ref="B44:C44"/>
    <mergeCell ref="B46:C46"/>
    <mergeCell ref="B47:C47"/>
    <mergeCell ref="B48:C48"/>
    <mergeCell ref="B22:C22"/>
    <mergeCell ref="B33:C33"/>
    <mergeCell ref="B34:C34"/>
    <mergeCell ref="B32:C32"/>
    <mergeCell ref="B19:C19"/>
    <mergeCell ref="B25:C25"/>
    <mergeCell ref="B26:C26"/>
    <mergeCell ref="B24:O24"/>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6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155</v>
      </c>
      <c r="Y1" s="5"/>
      <c r="AB1" s="685"/>
      <c r="AD1" s="236"/>
    </row>
    <row r="2" ht="15" customHeight="1">
      <c r="A2" s="11"/>
      <c r="B2" s="11" t="s">
        <v>208</v>
      </c>
    </row>
    <row r="3" ht="17.1" customHeight="1">
      <c r="A3" s="11"/>
      <c r="B3" s="11" t="s">
        <v>209</v>
      </c>
      <c r="R3" s="1040" t="s">
        <v>303</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85" t="s">
        <v>44</v>
      </c>
      <c r="E6" s="985"/>
      <c r="F6" s="985"/>
      <c r="G6" s="985"/>
      <c r="H6" s="985"/>
      <c r="I6" s="985"/>
      <c r="J6" s="985"/>
      <c r="K6" s="985"/>
      <c r="L6" s="985"/>
      <c r="M6" s="985"/>
      <c r="N6" s="985"/>
      <c r="O6" s="985"/>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4" t="s">
        <v>22</v>
      </c>
      <c r="C10" s="974"/>
      <c r="D10" s="974"/>
      <c r="E10" s="974"/>
      <c r="F10" s="974"/>
      <c r="G10" s="974"/>
      <c r="H10" s="974"/>
      <c r="I10" s="974"/>
      <c r="J10" s="974"/>
      <c r="K10" s="974"/>
      <c r="L10" s="974"/>
      <c r="M10" s="974"/>
      <c r="N10" s="974"/>
      <c r="O10" s="974"/>
      <c r="P10" s="411"/>
      <c r="Q10" s="972"/>
      <c r="R10" s="972"/>
      <c r="S10" s="972"/>
      <c r="T10" s="972"/>
      <c r="U10" s="972"/>
      <c r="V10" s="972"/>
      <c r="W10" s="972"/>
      <c r="X10" s="972"/>
      <c r="Y10" s="972"/>
      <c r="Z10" s="972"/>
      <c r="AA10" s="972"/>
      <c r="AB10" s="972"/>
      <c r="AC10" s="9"/>
    </row>
    <row r="11" ht="18" customHeight="1">
      <c r="A11" s="58"/>
      <c r="B11" s="1042" t="s">
        <v>43</v>
      </c>
      <c r="C11" s="1042"/>
      <c r="D11" s="427">
        <v>36.693049338879687566675607400</v>
      </c>
      <c r="E11" s="428">
        <v>44.204433458834776238041545120</v>
      </c>
      <c r="F11" s="429">
        <v>33.316000064341158388557068880</v>
      </c>
      <c r="G11" s="427">
        <v>3.6700775120558603219339895600</v>
      </c>
      <c r="H11" s="428">
        <v>9.922043148617500934942682320</v>
      </c>
      <c r="I11" s="429">
        <v>6.5284750366681537216974639100</v>
      </c>
      <c r="J11" s="427">
        <v>30.580274416834443407832744770</v>
      </c>
      <c r="K11" s="428">
        <v>20.503601152903816637324895420</v>
      </c>
      <c r="L11" s="429">
        <v>9.644118372430229147602134340</v>
      </c>
      <c r="M11" s="427">
        <v>70.943401267769991296442341730</v>
      </c>
      <c r="N11" s="428">
        <v>74.630077760356093810309122860</v>
      </c>
      <c r="O11" s="429">
        <v>49.488593473439541257856667140</v>
      </c>
      <c r="P11" s="5"/>
      <c r="Q11" s="427">
        <v>102.83724157786711302859901626</v>
      </c>
      <c r="R11" s="428">
        <v>109.01272837297289718413548073</v>
      </c>
      <c r="S11" s="429">
        <v>108.90823815268362934149494017</v>
      </c>
      <c r="T11" s="427">
        <v>23.516111610934613436276407470</v>
      </c>
      <c r="U11" s="428">
        <v>549.41056341086185392374513717</v>
      </c>
      <c r="V11" s="429">
        <v>223.20453540401666625364641653</v>
      </c>
      <c r="W11" s="427">
        <v>52.804594206407820032340145250</v>
      </c>
      <c r="X11" s="428">
        <v>150.73658093487232416759286143</v>
      </c>
      <c r="Y11" s="429">
        <v>83.92817237086073948381884240</v>
      </c>
      <c r="Z11" s="427">
        <v>72.721368188851053857393135960</v>
      </c>
      <c r="AA11" s="428">
        <v>141.87855015387795846511929656</v>
      </c>
      <c r="AB11" s="429">
        <v>113.21173855556202518229418693</v>
      </c>
    </row>
    <row r="12" ht="18" customHeight="1">
      <c r="A12" s="58"/>
      <c r="B12" s="1043" t="s">
        <v>46</v>
      </c>
      <c r="C12" s="1043"/>
      <c r="D12" s="420">
        <v>37.764850911194566227345568100</v>
      </c>
      <c r="E12" s="91">
        <v>41.157225660175233439697427260</v>
      </c>
      <c r="F12" s="421">
        <v>37.644094252956398374095797660</v>
      </c>
      <c r="G12" s="420">
        <v>3.3988352772829400037457251400</v>
      </c>
      <c r="H12" s="91">
        <v>8.892591691922975646156554840</v>
      </c>
      <c r="I12" s="421">
        <v>6.1087333827452401363971231900</v>
      </c>
      <c r="J12" s="420">
        <v>29.319523869324568904542001560</v>
      </c>
      <c r="K12" s="91">
        <v>20.288983695260359151626367210</v>
      </c>
      <c r="L12" s="421">
        <v>9.224283430369830130506892230</v>
      </c>
      <c r="M12" s="420">
        <v>70.483210057802075135633294800</v>
      </c>
      <c r="N12" s="91">
        <v>70.338801047358568237480349310</v>
      </c>
      <c r="O12" s="421">
        <v>52.977111066071468640999813080</v>
      </c>
      <c r="P12" s="5"/>
      <c r="Q12" s="420">
        <v>110.51930919612082689358496178</v>
      </c>
      <c r="R12" s="91">
        <v>102.46791023816274600881030972</v>
      </c>
      <c r="S12" s="421">
        <v>128.64674486227211348533217265</v>
      </c>
      <c r="T12" s="420">
        <v>243.79712113657464963261687741</v>
      </c>
      <c r="U12" s="91">
        <v>345.87956333709169910674611038</v>
      </c>
      <c r="V12" s="421">
        <v>289.02006453535845755830907434</v>
      </c>
      <c r="W12" s="420">
        <v>67.999435101116218263415463460</v>
      </c>
      <c r="X12" s="91">
        <v>163.07449810969220746393829004</v>
      </c>
      <c r="Y12" s="421">
        <v>90.68989567687541267239169346</v>
      </c>
      <c r="Z12" s="420">
        <v>93.74338005502149930224010897</v>
      </c>
      <c r="AA12" s="91">
        <v>134.19390722225431514172648438</v>
      </c>
      <c r="AB12" s="421">
        <v>131.62961898640564272841341209</v>
      </c>
    </row>
    <row r="13" ht="18" customHeight="1">
      <c r="A13" s="58"/>
      <c r="B13" s="1043" t="s">
        <v>47</v>
      </c>
      <c r="C13" s="1043"/>
      <c r="D13" s="420">
        <v>40.035658415369455116703642580</v>
      </c>
      <c r="E13" s="91">
        <v>42.185879146081720580351877830</v>
      </c>
      <c r="F13" s="421">
        <v>41.138072805258057027120614270</v>
      </c>
      <c r="G13" s="420">
        <v>4.3500311000150938585872450400</v>
      </c>
      <c r="H13" s="91">
        <v>9.007801620214156737690920960</v>
      </c>
      <c r="I13" s="421">
        <v>6.4314573226462484892472254100</v>
      </c>
      <c r="J13" s="420">
        <v>27.746826450121753249831661630</v>
      </c>
      <c r="K13" s="91">
        <v>18.455212234842822799383604410</v>
      </c>
      <c r="L13" s="421">
        <v>8.634744574447351923669856180</v>
      </c>
      <c r="M13" s="420">
        <v>72.132515965506302225122549250</v>
      </c>
      <c r="N13" s="91">
        <v>69.648893001138700117426403210</v>
      </c>
      <c r="O13" s="421">
        <v>56.204274702351657440037695870</v>
      </c>
      <c r="P13" s="184"/>
      <c r="Q13" s="420">
        <v>126.43579219899462626252510779</v>
      </c>
      <c r="R13" s="91">
        <v>101.96297219048061575869311256</v>
      </c>
      <c r="S13" s="421">
        <v>137.28165515484924411268081768</v>
      </c>
      <c r="T13" s="420">
        <v>133.82493529679417331426855430</v>
      </c>
      <c r="U13" s="91">
        <v>565.52067583691705537619139958</v>
      </c>
      <c r="V13" s="421">
        <v>276.98572487255842242201720901</v>
      </c>
      <c r="W13" s="420">
        <v>49.233053908651786313532998290</v>
      </c>
      <c r="X13" s="91">
        <v>161.84853619518497525217116379</v>
      </c>
      <c r="Y13" s="421">
        <v>82.12346921299329282054895908</v>
      </c>
      <c r="Z13" s="420">
        <v>89.15475120716586332006580831</v>
      </c>
      <c r="AA13" s="91">
        <v>137.79496809761909458176977713</v>
      </c>
      <c r="AB13" s="421">
        <v>136.30727607215794862271648099</v>
      </c>
    </row>
    <row r="14" ht="18" customHeight="1">
      <c r="A14" s="58"/>
      <c r="B14" s="1043" t="s">
        <v>48</v>
      </c>
      <c r="C14" s="1043"/>
      <c r="D14" s="420">
        <v>40.443608237763359923614196490</v>
      </c>
      <c r="E14" s="91">
        <v>44.509798303211095693367786680</v>
      </c>
      <c r="F14" s="421">
        <v>41.451669099180525098799222760</v>
      </c>
      <c r="G14" s="420">
        <v>3.6703593088330061220386402100</v>
      </c>
      <c r="H14" s="91">
        <v>10.209452471796279882515243460</v>
      </c>
      <c r="I14" s="421">
        <v>7.0547416573989676888677999600</v>
      </c>
      <c r="J14" s="420">
        <v>29.804998390364769702438115750</v>
      </c>
      <c r="K14" s="91">
        <v>18.126564228325254450844861750</v>
      </c>
      <c r="L14" s="421">
        <v>8.809440309118664556988452200</v>
      </c>
      <c r="M14" s="420">
        <v>73.918965936961135748090952460</v>
      </c>
      <c r="N14" s="91">
        <v>72.845815003332630026727891890</v>
      </c>
      <c r="O14" s="421">
        <v>57.315851065698157344655474920</v>
      </c>
      <c r="P14" s="5"/>
      <c r="Q14" s="420">
        <v>111.38098268823968606469029760</v>
      </c>
      <c r="R14" s="91">
        <v>92.32051587718945587804579745</v>
      </c>
      <c r="S14" s="421">
        <v>125.46220051912109166636202410</v>
      </c>
      <c r="T14" s="420">
        <v>73.812850206398188455161243170</v>
      </c>
      <c r="U14" s="91">
        <v>218.34817639708967512820967855</v>
      </c>
      <c r="V14" s="421">
        <v>153.58645078838916731958688058</v>
      </c>
      <c r="W14" s="420">
        <v>50.276158828830889702644918350</v>
      </c>
      <c r="X14" s="91">
        <v>165.41281310907538011048958684</v>
      </c>
      <c r="Y14" s="421">
        <v>89.20089551414163368444519637</v>
      </c>
      <c r="Z14" s="420">
        <v>79.94695544224369208206449249</v>
      </c>
      <c r="AA14" s="91">
        <v>119.54647580858670372453818189</v>
      </c>
      <c r="AB14" s="421">
        <v>121.95389522684870425411866362</v>
      </c>
    </row>
    <row r="15" ht="18" customHeight="1">
      <c r="A15" s="58"/>
      <c r="B15" s="1043" t="s">
        <v>49</v>
      </c>
      <c r="C15" s="1043"/>
      <c r="D15" s="420">
        <v>36.773193274707837457676128320</v>
      </c>
      <c r="E15" s="91">
        <v>46.841458914397703143422035080</v>
      </c>
      <c r="F15" s="421">
        <v>38.946495312046957416626795100</v>
      </c>
      <c r="G15" s="420">
        <v>4.3874462602331317616975213300</v>
      </c>
      <c r="H15" s="91">
        <v>9.450120779075218788460633700</v>
      </c>
      <c r="I15" s="421">
        <v>10.550078793793090807434687180</v>
      </c>
      <c r="J15" s="420">
        <v>32.678447506277521529328481790</v>
      </c>
      <c r="K15" s="91">
        <v>19.754867766860721565993516730</v>
      </c>
      <c r="L15" s="421">
        <v>9.575442706984224863080173200</v>
      </c>
      <c r="M15" s="420">
        <v>73.839087041218490748702131440</v>
      </c>
      <c r="N15" s="91">
        <v>76.046447460333643497876185510</v>
      </c>
      <c r="O15" s="421">
        <v>59.072016812824273087141655480</v>
      </c>
      <c r="P15" s="184"/>
      <c r="Q15" s="420">
        <v>83.22806693548508083534182254</v>
      </c>
      <c r="R15" s="91">
        <v>113.81347309869106076114988995</v>
      </c>
      <c r="S15" s="421">
        <v>109.58165128482046861975931149</v>
      </c>
      <c r="T15" s="420">
        <v>134.50801302421737298386179221</v>
      </c>
      <c r="U15" s="91">
        <v>483.58215307288872975163843441</v>
      </c>
      <c r="V15" s="421">
        <v>334.28837057779255898853691963</v>
      </c>
      <c r="W15" s="420">
        <v>65.173718291730129307528920380</v>
      </c>
      <c r="X15" s="91">
        <v>139.74903275612487294996628382</v>
      </c>
      <c r="Y15" s="421">
        <v>87.27392395399351981932723489</v>
      </c>
      <c r="Z15" s="420">
        <v>76.966759027694252100899545310</v>
      </c>
      <c r="AA15" s="91">
        <v>139.38993751823163807086573942</v>
      </c>
      <c r="AB15" s="421">
        <v>126.11023621417430226712610198</v>
      </c>
    </row>
    <row r="16" ht="18" customHeight="1">
      <c r="A16" s="58"/>
      <c r="B16" s="1044" t="s">
        <v>75</v>
      </c>
      <c r="C16" s="1044"/>
      <c r="D16" s="430">
        <v>38.342072035582981258403028550</v>
      </c>
      <c r="E16" s="431">
        <v>43.779759096540105818976134380</v>
      </c>
      <c r="F16" s="432">
        <v>38.499266306756619261039899720</v>
      </c>
      <c r="G16" s="430">
        <v>3.8953498916840064136006242500</v>
      </c>
      <c r="H16" s="431">
        <v>9.496401942325226397953207050</v>
      </c>
      <c r="I16" s="432">
        <v>7.3346972386503401687288599200</v>
      </c>
      <c r="J16" s="430">
        <v>30.026014126584611358794601080</v>
      </c>
      <c r="K16" s="431">
        <v>19.425845815638594921034649100</v>
      </c>
      <c r="L16" s="432">
        <v>9.177605878670060124369501630</v>
      </c>
      <c r="M16" s="430">
        <v>72.263436053851599030798253890</v>
      </c>
      <c r="N16" s="431">
        <v>72.702006854503927137963990540</v>
      </c>
      <c r="O16" s="432">
        <v>55.011569424077019554138261260</v>
      </c>
      <c r="P16" s="5"/>
      <c r="Q16" s="430">
        <v>106.08492312236893674630740722</v>
      </c>
      <c r="R16" s="431">
        <v>103.76451099349105562485170299</v>
      </c>
      <c r="S16" s="432">
        <v>121.74226172917436910228973244</v>
      </c>
      <c r="T16" s="430">
        <v>98.82092740919177605954477343</v>
      </c>
      <c r="U16" s="431">
        <v>391.00135309776936593409400319</v>
      </c>
      <c r="V16" s="432">
        <v>248.19924720700563310526403603</v>
      </c>
      <c r="W16" s="430">
        <v>56.835203125051858765835939900</v>
      </c>
      <c r="X16" s="431">
        <v>155.13635271545646996526514243</v>
      </c>
      <c r="Y16" s="432">
        <v>86.49239070980042641827283359</v>
      </c>
      <c r="Z16" s="629">
        <v>81.98179238046937559586423080</v>
      </c>
      <c r="AA16" s="214">
        <v>134.26970963145224149825434293</v>
      </c>
      <c r="AB16" s="630">
        <v>125.55150558262011495789412319</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35.549349121498422760640642560</v>
      </c>
      <c r="E18" s="480">
        <v>51.582279853866428367073616640</v>
      </c>
      <c r="F18" s="481">
        <v>42.123105569562061911420373910</v>
      </c>
      <c r="G18" s="479">
        <v>18.390818285530546454714311180</v>
      </c>
      <c r="H18" s="480">
        <v>12.278511557337533159065182770</v>
      </c>
      <c r="I18" s="481">
        <v>22.463455309595962127870112370</v>
      </c>
      <c r="J18" s="479">
        <v>30.577151858979716320895855590</v>
      </c>
      <c r="K18" s="480">
        <v>16.379411770212781208589920700</v>
      </c>
      <c r="L18" s="481">
        <v>8.696498405790775604414791670</v>
      </c>
      <c r="M18" s="479">
        <v>84.51731926600868553625080932</v>
      </c>
      <c r="N18" s="480">
        <v>80.24020318141674273472872012</v>
      </c>
      <c r="O18" s="481">
        <v>73.283059284948799643705277940</v>
      </c>
      <c r="P18" s="184"/>
      <c r="Q18" s="479">
        <v>49.070490014714726490771867640</v>
      </c>
      <c r="R18" s="480">
        <v>82.82286574044433035297182236</v>
      </c>
      <c r="S18" s="481">
        <v>93.88323955407449380700707129</v>
      </c>
      <c r="T18" s="479">
        <v>532.90021803269443435611994547</v>
      </c>
      <c r="U18" s="480">
        <v>495.39065441544623814688197206</v>
      </c>
      <c r="V18" s="481">
        <v>443.06087736977780874561346635</v>
      </c>
      <c r="W18" s="479">
        <v>65.309284229480358806761591440</v>
      </c>
      <c r="X18" s="480">
        <v>93.92562613519022571496681438</v>
      </c>
      <c r="Y18" s="481">
        <v>70.535290426488210923347490590</v>
      </c>
      <c r="Z18" s="479">
        <v>86.77828457765622307634677726</v>
      </c>
      <c r="AA18" s="480">
        <v>107.21671309258924941344532363</v>
      </c>
      <c r="AB18" s="481">
        <v>136.68710130003253602638983359</v>
      </c>
    </row>
    <row r="19" ht="18" customHeight="1">
      <c r="A19" s="58"/>
      <c r="B19" s="1046" t="s">
        <v>51</v>
      </c>
      <c r="C19" s="1046"/>
      <c r="D19" s="271">
        <v>44.224456165334177502659890870</v>
      </c>
      <c r="E19" s="92">
        <v>55.437872128676592807914109790</v>
      </c>
      <c r="F19" s="272">
        <v>47.935321653724186374104101740</v>
      </c>
      <c r="G19" s="271">
        <v>11.437295176145541085909436710</v>
      </c>
      <c r="H19" s="92">
        <v>13.141736096156079829136850230</v>
      </c>
      <c r="I19" s="272">
        <v>23.255533310551579630669269890</v>
      </c>
      <c r="J19" s="271">
        <v>29.453854323459614809697661400</v>
      </c>
      <c r="K19" s="92">
        <v>16.293191618167695964405104150</v>
      </c>
      <c r="L19" s="272">
        <v>8.692540086929013523040731050</v>
      </c>
      <c r="M19" s="271">
        <v>85.11560566493933339826698898</v>
      </c>
      <c r="N19" s="92">
        <v>84.87279984300036860145606417</v>
      </c>
      <c r="O19" s="272">
        <v>79.88339505120477952781410269</v>
      </c>
      <c r="P19" s="5"/>
      <c r="Q19" s="271">
        <v>76.297350991421012274390744190</v>
      </c>
      <c r="R19" s="92">
        <v>85.37520125055184574192828287</v>
      </c>
      <c r="S19" s="272">
        <v>103.99450856279155688994357686</v>
      </c>
      <c r="T19" s="271">
        <v>343.80851297712132650008072184</v>
      </c>
      <c r="U19" s="92">
        <v>429.60143253357356119344017499</v>
      </c>
      <c r="V19" s="272">
        <v>385.86123022490410455376937638</v>
      </c>
      <c r="W19" s="271">
        <v>50.262692006702415134290836810</v>
      </c>
      <c r="X19" s="92">
        <v>80.03622765338336595679447339</v>
      </c>
      <c r="Y19" s="272">
        <v>61.563001532379363536926373580</v>
      </c>
      <c r="Z19" s="271">
        <v>80.08623402766406999870044259</v>
      </c>
      <c r="AA19" s="92">
        <v>104.82293852119050561775991175</v>
      </c>
      <c r="AB19" s="272">
        <v>137.28863643671903004376043707</v>
      </c>
    </row>
    <row r="20" ht="18" customHeight="1">
      <c r="A20" s="58"/>
      <c r="B20" s="1047" t="s">
        <v>76</v>
      </c>
      <c r="C20" s="1047"/>
      <c r="D20" s="273">
        <v>39.726252512974897266057317660</v>
      </c>
      <c r="E20" s="274">
        <v>53.438676134330581616367187420</v>
      </c>
      <c r="F20" s="275">
        <v>44.921579980454936652712539160</v>
      </c>
      <c r="G20" s="273">
        <v>15.042825677308136462326779030</v>
      </c>
      <c r="H20" s="274">
        <v>12.694138187139055629840430070</v>
      </c>
      <c r="I20" s="275">
        <v>22.844826198944963147736373390</v>
      </c>
      <c r="J20" s="273">
        <v>30.036304897433000778467095420</v>
      </c>
      <c r="K20" s="274">
        <v>16.337898363672554979908342360</v>
      </c>
      <c r="L20" s="275">
        <v>8.694592548561038305975429150</v>
      </c>
      <c r="M20" s="273">
        <v>84.80538308771603450685119210</v>
      </c>
      <c r="N20" s="274">
        <v>82.47071268514219222611595985</v>
      </c>
      <c r="O20" s="275">
        <v>76.460998727960938106424341700</v>
      </c>
      <c r="P20" s="184"/>
      <c r="Q20" s="273">
        <v>62.371669918822332676147521790</v>
      </c>
      <c r="R20" s="274">
        <v>83.89047506302646901153386002</v>
      </c>
      <c r="S20" s="275">
        <v>98.66100359721245649581037733</v>
      </c>
      <c r="T20" s="273">
        <v>448.71991717118591127442618396</v>
      </c>
      <c r="U20" s="274">
        <v>458.75772253389443899610141999</v>
      </c>
      <c r="V20" s="275">
        <v>412.04888028979816519730329990</v>
      </c>
      <c r="W20" s="273">
        <v>57.677055559074243520586275670</v>
      </c>
      <c r="X20" s="274">
        <v>86.75954690912570112096865387</v>
      </c>
      <c r="Y20" s="275">
        <v>65.930363336745477450731159160</v>
      </c>
      <c r="Z20" s="273">
        <v>83.33547538678195944393300962</v>
      </c>
      <c r="AA20" s="274">
        <v>105.76525380630669691934321498</v>
      </c>
      <c r="AB20" s="275">
        <v>136.62219099385581476494214284</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79" t="s">
        <v>12</v>
      </c>
      <c r="C22" s="979"/>
      <c r="D22" s="468">
        <v>38.748902064119455423803249890</v>
      </c>
      <c r="E22" s="469">
        <v>46.714666641638629476511502850</v>
      </c>
      <c r="F22" s="470">
        <v>40.459391842126798929118393210</v>
      </c>
      <c r="G22" s="468">
        <v>7.1667764602547211242863416800</v>
      </c>
      <c r="H22" s="469">
        <v>10.448791445327618547959018270</v>
      </c>
      <c r="I22" s="470">
        <v>11.839613266773443071419385760</v>
      </c>
      <c r="J22" s="468">
        <v>30.028546332894158981115502850</v>
      </c>
      <c r="K22" s="469">
        <v>18.405451565659778650233721210</v>
      </c>
      <c r="L22" s="470">
        <v>9.007505523925318867858353690</v>
      </c>
      <c r="M22" s="468">
        <v>75.944224857268335529205094420</v>
      </c>
      <c r="N22" s="469">
        <v>75.568909652626026674704242330</v>
      </c>
      <c r="O22" s="470">
        <v>61.306510632825560868396132670</v>
      </c>
      <c r="P22" s="184"/>
      <c r="Q22" s="468">
        <v>91.23543755079924139799512328</v>
      </c>
      <c r="R22" s="469">
        <v>97.91398422543895415982381502</v>
      </c>
      <c r="S22" s="470">
        <v>114.70492438929817758821248545</v>
      </c>
      <c r="T22" s="468">
        <v>228.84130982367758186397984902</v>
      </c>
      <c r="U22" s="469">
        <v>408.56408574818049634086433761</v>
      </c>
      <c r="V22" s="470">
        <v>335.15952304221720915243312888</v>
      </c>
      <c r="W22" s="468">
        <v>57.071069633883704235463029420</v>
      </c>
      <c r="X22" s="469">
        <v>131.59311326815844635144991574</v>
      </c>
      <c r="Y22" s="470">
        <v>77.866912910486523922202343040</v>
      </c>
      <c r="Z22" s="468">
        <v>82.73561851925236113863020937</v>
      </c>
      <c r="AA22" s="469">
        <v>124.87126433920378746058514099</v>
      </c>
      <c r="AB22" s="470">
        <v>130.22357344338224802713174039</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115.62734956601779881177751191</v>
      </c>
      <c r="E25" s="455">
        <v>139.0394059674983625058058277</v>
      </c>
      <c r="F25" s="456">
        <v>151.15695205640289365665531128</v>
      </c>
      <c r="G25" s="454">
        <v>154.64740188267463276586717339</v>
      </c>
      <c r="H25" s="455">
        <v>116.92773631008788680682780243</v>
      </c>
      <c r="I25" s="456">
        <v>140.94393063878993483358039414</v>
      </c>
      <c r="J25" s="454">
        <v>102.64304185893117209595628136</v>
      </c>
      <c r="K25" s="455">
        <v>81.16795861093820017215904584</v>
      </c>
      <c r="L25" s="456">
        <v>89.59120088138893044454225544</v>
      </c>
      <c r="M25" s="454">
        <v>112.04904528778676876309457618</v>
      </c>
      <c r="N25" s="455">
        <v>120.20027223801644816544478287</v>
      </c>
      <c r="O25" s="456">
        <v>137.81200120934130667367129172</v>
      </c>
      <c r="P25" s="5"/>
      <c r="Q25" s="427">
        <v>29.868594098009429114369504800</v>
      </c>
      <c r="R25" s="428">
        <v>46.111935530322703289952915910</v>
      </c>
      <c r="S25" s="429">
        <v>39.159966824005819780270352220</v>
      </c>
      <c r="T25" s="427">
        <v>-7.1639538047218853315941968500</v>
      </c>
      <c r="U25" s="428">
        <v>43.458473032126241227242362470</v>
      </c>
      <c r="V25" s="429">
        <v>5.0117047425328211761567989400</v>
      </c>
      <c r="W25" s="427">
        <v>24.025203363847356582697338540</v>
      </c>
      <c r="X25" s="428">
        <v>4.7802510536145867048015179800</v>
      </c>
      <c r="Y25" s="429">
        <v>6.5648695394434535626106783200</v>
      </c>
      <c r="Z25" s="427">
        <v>22.341774448457289708153795290</v>
      </c>
      <c r="AA25" s="428">
        <v>33.862508610644726191712005750</v>
      </c>
      <c r="AB25" s="429">
        <v>30.872075551092043243404678660</v>
      </c>
    </row>
    <row r="26" ht="18" customHeight="1">
      <c r="A26" s="58"/>
      <c r="B26" s="1043" t="s">
        <v>46</v>
      </c>
      <c r="C26" s="1043"/>
      <c r="D26" s="439">
        <v>122.85910638856314576444349844</v>
      </c>
      <c r="E26" s="95">
        <v>147.82312903304643640556951317</v>
      </c>
      <c r="F26" s="440">
        <v>164.50907230279162592721177392</v>
      </c>
      <c r="G26" s="439">
        <v>133.58507108680760781458368351</v>
      </c>
      <c r="H26" s="95">
        <v>117.92474025933010697104740544</v>
      </c>
      <c r="I26" s="440">
        <v>159.53044968443138262312299918</v>
      </c>
      <c r="J26" s="439">
        <v>102.15846475182659990017715327</v>
      </c>
      <c r="K26" s="95">
        <v>82.70450015768604542665500859</v>
      </c>
      <c r="L26" s="440">
        <v>89.89275070913056889578735962</v>
      </c>
      <c r="M26" s="439">
        <v>114.7653040644137794662843283</v>
      </c>
      <c r="N26" s="95">
        <v>125.25997840367514705030504964</v>
      </c>
      <c r="O26" s="440">
        <v>150.9429271763786955045308842</v>
      </c>
      <c r="P26" s="5"/>
      <c r="Q26" s="420">
        <v>31.677407152260675197841196150</v>
      </c>
      <c r="R26" s="91">
        <v>50.887854383469383944143756840</v>
      </c>
      <c r="S26" s="421">
        <v>46.743029790214126721107755570</v>
      </c>
      <c r="T26" s="420">
        <v>21.558402170406327704631713460</v>
      </c>
      <c r="U26" s="91">
        <v>64.028144354323360750531363580</v>
      </c>
      <c r="V26" s="421">
        <v>43.871218637053070899236051520</v>
      </c>
      <c r="W26" s="420">
        <v>23.586401631800997903769211230</v>
      </c>
      <c r="X26" s="91">
        <v>10.536263980108512524205354310</v>
      </c>
      <c r="Y26" s="421">
        <v>8.835416831952539156937117680</v>
      </c>
      <c r="Z26" s="420">
        <v>29.460392666500938731164124300</v>
      </c>
      <c r="AA26" s="91">
        <v>38.725425289513561577770359960</v>
      </c>
      <c r="AB26" s="421">
        <v>42.693512132457400671730462330</v>
      </c>
    </row>
    <row r="27" ht="18" customHeight="1">
      <c r="A27" s="58"/>
      <c r="B27" s="1043" t="s">
        <v>47</v>
      </c>
      <c r="C27" s="1043"/>
      <c r="D27" s="439">
        <v>124.67131543143797798440479105</v>
      </c>
      <c r="E27" s="95">
        <v>152.21125248481848512666141526</v>
      </c>
      <c r="F27" s="440">
        <v>172.0207333753469897822691086</v>
      </c>
      <c r="G27" s="439">
        <v>128.99255721167060414092991391</v>
      </c>
      <c r="H27" s="95">
        <v>117.95597751486060454312477403</v>
      </c>
      <c r="I27" s="440">
        <v>153.18743411704062814716598482</v>
      </c>
      <c r="J27" s="439">
        <v>100.94778579332218366502921374</v>
      </c>
      <c r="K27" s="95">
        <v>80.75770708120897873258440636</v>
      </c>
      <c r="L27" s="440">
        <v>89.9193043892568393129940467</v>
      </c>
      <c r="M27" s="439">
        <v>115.80631030914044214012770809</v>
      </c>
      <c r="N27" s="95">
        <v>128.84756360746252890140044451</v>
      </c>
      <c r="O27" s="440">
        <v>157.25227611275894079738594919</v>
      </c>
      <c r="P27" s="93"/>
      <c r="Q27" s="420">
        <v>35.005329716617191230019490110</v>
      </c>
      <c r="R27" s="91">
        <v>57.046681614045805668130112680</v>
      </c>
      <c r="S27" s="421">
        <v>52.935543819575731059767911190</v>
      </c>
      <c r="T27" s="420">
        <v>18.408875145132866492302721020</v>
      </c>
      <c r="U27" s="91">
        <v>56.428860117015176819325800400</v>
      </c>
      <c r="V27" s="421">
        <v>22.772882519819873156671538800</v>
      </c>
      <c r="W27" s="420">
        <v>19.946551402825868106064848720</v>
      </c>
      <c r="X27" s="91">
        <v>4.7045455026428867876502852700</v>
      </c>
      <c r="Y27" s="421">
        <v>5.9876593057269542260674881600</v>
      </c>
      <c r="Z27" s="420">
        <v>29.879682736692437499818689240</v>
      </c>
      <c r="AA27" s="91">
        <v>41.335759465272047594424883840</v>
      </c>
      <c r="AB27" s="421">
        <v>45.804617029065719621970940360</v>
      </c>
    </row>
    <row r="28" ht="18" customHeight="1">
      <c r="A28" s="58"/>
      <c r="B28" s="1043" t="s">
        <v>48</v>
      </c>
      <c r="C28" s="1043"/>
      <c r="D28" s="439">
        <v>125.30386909283905848321285968</v>
      </c>
      <c r="E28" s="95">
        <v>152.33507254364040408263792291</v>
      </c>
      <c r="F28" s="440">
        <v>168.43352611374579540154184844</v>
      </c>
      <c r="G28" s="439">
        <v>125.85073880765079812812079809</v>
      </c>
      <c r="H28" s="95">
        <v>121.17331231089716723192144729</v>
      </c>
      <c r="I28" s="440">
        <v>151.13221197872532123665907045</v>
      </c>
      <c r="J28" s="439">
        <v>101.29906036085770981572089714</v>
      </c>
      <c r="K28" s="95">
        <v>81.45001871969191356050131235</v>
      </c>
      <c r="L28" s="440">
        <v>91.11146357602114708160168203</v>
      </c>
      <c r="M28" s="439">
        <v>115.65200142632322922775492156</v>
      </c>
      <c r="N28" s="95">
        <v>130.3290452800500316310245528</v>
      </c>
      <c r="O28" s="440">
        <v>154.41959486915150672251343879</v>
      </c>
      <c r="P28" s="5"/>
      <c r="Q28" s="420">
        <v>35.854892417034334004088518820</v>
      </c>
      <c r="R28" s="91">
        <v>57.221362111856452033016007150</v>
      </c>
      <c r="S28" s="421">
        <v>50.525416727677079577958559070</v>
      </c>
      <c r="T28" s="420">
        <v>-16.233391578513352578596667490</v>
      </c>
      <c r="U28" s="91">
        <v>47.635903658370938507639938520</v>
      </c>
      <c r="V28" s="421">
        <v>28.690489914399005287899593090</v>
      </c>
      <c r="W28" s="420">
        <v>22.873389294543683435954746680</v>
      </c>
      <c r="X28" s="91">
        <v>6.1220834753556271366784077700</v>
      </c>
      <c r="Y28" s="421">
        <v>9.476303468416671371883397250</v>
      </c>
      <c r="Z28" s="420">
        <v>27.809516679635793860875559560</v>
      </c>
      <c r="AA28" s="91">
        <v>42.725660143876752093605860240</v>
      </c>
      <c r="AB28" s="421">
        <v>43.881371510318464081165238600</v>
      </c>
    </row>
    <row r="29" ht="18" customHeight="1">
      <c r="A29" s="58"/>
      <c r="B29" s="1043" t="s">
        <v>49</v>
      </c>
      <c r="C29" s="1043"/>
      <c r="D29" s="439">
        <v>120.13918700991889472345415046</v>
      </c>
      <c r="E29" s="95">
        <v>148.87438441730125857677483145</v>
      </c>
      <c r="F29" s="440">
        <v>161.10717887734593350514396001</v>
      </c>
      <c r="G29" s="439">
        <v>124.67043506423858462313880942</v>
      </c>
      <c r="H29" s="95">
        <v>118.56500476961561168623642551</v>
      </c>
      <c r="I29" s="440">
        <v>142.39001678830963236320664286</v>
      </c>
      <c r="J29" s="439">
        <v>99.57590877206354588227936258</v>
      </c>
      <c r="K29" s="95">
        <v>81.4503442697351059496695557</v>
      </c>
      <c r="L29" s="440">
        <v>89.7226343631695538602640976</v>
      </c>
      <c r="M29" s="439">
        <v>111.3078833298150445176876293</v>
      </c>
      <c r="N29" s="95">
        <v>127.59291302869615780525167771</v>
      </c>
      <c r="O29" s="440">
        <v>146.19307574477896978712987919</v>
      </c>
      <c r="P29" s="93"/>
      <c r="Q29" s="420">
        <v>31.981779188959818287883244450</v>
      </c>
      <c r="R29" s="91">
        <v>43.812399275382371241652688870</v>
      </c>
      <c r="S29" s="421">
        <v>39.702024126538387031811039530</v>
      </c>
      <c r="T29" s="420">
        <v>-13.124321182150664531203831230</v>
      </c>
      <c r="U29" s="91">
        <v>42.746660941482419904332894510</v>
      </c>
      <c r="V29" s="421">
        <v>6.8604742605717091435141633500</v>
      </c>
      <c r="W29" s="420">
        <v>21.148629593011419916570076120</v>
      </c>
      <c r="X29" s="91">
        <v>8.208316469785614404487571400</v>
      </c>
      <c r="Y29" s="421">
        <v>10.229337738806187976596492840</v>
      </c>
      <c r="Z29" s="420">
        <v>24.796586508248964978349660100</v>
      </c>
      <c r="AA29" s="91">
        <v>34.096914811640236593041221850</v>
      </c>
      <c r="AB29" s="421">
        <v>32.482205537220692503373356220</v>
      </c>
    </row>
    <row r="30" ht="18" customHeight="1">
      <c r="A30" s="58"/>
      <c r="B30" s="1044" t="s">
        <v>75</v>
      </c>
      <c r="C30" s="1044"/>
      <c r="D30" s="457">
        <v>121.84743793488571658192925739</v>
      </c>
      <c r="E30" s="458">
        <v>148.03740785190146655335234576</v>
      </c>
      <c r="F30" s="459">
        <v>163.96027927575387998301258899</v>
      </c>
      <c r="G30" s="457">
        <v>133.06252719120522310043383811</v>
      </c>
      <c r="H30" s="458">
        <v>118.54825602649106023697682855</v>
      </c>
      <c r="I30" s="459">
        <v>148.56294110310690831406237168</v>
      </c>
      <c r="J30" s="457">
        <v>101.30065882393788508169843844</v>
      </c>
      <c r="K30" s="458">
        <v>81.52104346181238980196715275</v>
      </c>
      <c r="L30" s="459">
        <v>90.03283824452958038699925375</v>
      </c>
      <c r="M30" s="457">
        <v>113.91464073584153159997132035</v>
      </c>
      <c r="N30" s="458">
        <v>126.41245490283913131981614193</v>
      </c>
      <c r="O30" s="459">
        <v>149.57400127158010949652228555</v>
      </c>
      <c r="P30" s="5"/>
      <c r="Q30" s="430">
        <v>33.066493408787234611587964010</v>
      </c>
      <c r="R30" s="431">
        <v>50.762950710744572478576538370</v>
      </c>
      <c r="S30" s="432">
        <v>46.085755412888963785528705990</v>
      </c>
      <c r="T30" s="430">
        <v>-6.3086940191100829537275231900</v>
      </c>
      <c r="U30" s="431">
        <v>49.752672864461549812727779670</v>
      </c>
      <c r="V30" s="432">
        <v>19.152631282146088542939286480</v>
      </c>
      <c r="W30" s="430">
        <v>22.312703126888761010095737260</v>
      </c>
      <c r="X30" s="431">
        <v>6.9204781737471992437725113900</v>
      </c>
      <c r="Y30" s="432">
        <v>8.233227591417611378807047210</v>
      </c>
      <c r="Z30" s="430">
        <v>26.796377354419407821931502650</v>
      </c>
      <c r="AA30" s="431">
        <v>37.972537823117804912558020620</v>
      </c>
      <c r="AB30" s="432">
        <v>39.204788528942093131838275750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121.4578505811482045732897339</v>
      </c>
      <c r="E32" s="494">
        <v>147.30120709320941562185625695</v>
      </c>
      <c r="F32" s="495">
        <v>160.59550632502164814012073648</v>
      </c>
      <c r="G32" s="493">
        <v>124.99334400352385249312834644</v>
      </c>
      <c r="H32" s="494">
        <v>122.55593354470587579132977238</v>
      </c>
      <c r="I32" s="495">
        <v>138.24067527098982704907790231</v>
      </c>
      <c r="J32" s="493">
        <v>102.01986644862345802408863278</v>
      </c>
      <c r="K32" s="494">
        <v>80.37226748665717430693734891</v>
      </c>
      <c r="L32" s="495">
        <v>90.79594741527040543403327996</v>
      </c>
      <c r="M32" s="493">
        <v>115.19478426327295102401810128</v>
      </c>
      <c r="N32" s="494">
        <v>129.85245032412814824803615064</v>
      </c>
      <c r="O32" s="495">
        <v>145.45996869951792099356098975</v>
      </c>
      <c r="P32" s="93"/>
      <c r="Q32" s="479">
        <v>39.660164236778222674664712120</v>
      </c>
      <c r="R32" s="480">
        <v>55.115513460813222827719009880</v>
      </c>
      <c r="S32" s="481">
        <v>45.703629852047415158838004750</v>
      </c>
      <c r="T32" s="479">
        <v>-15.631678331873402963317595860</v>
      </c>
      <c r="U32" s="480">
        <v>63.533058437578759536321515550</v>
      </c>
      <c r="V32" s="481">
        <v>12.556890237441760260226157490</v>
      </c>
      <c r="W32" s="479">
        <v>23.124712995049669693625813550</v>
      </c>
      <c r="X32" s="480">
        <v>4.8337562677948278544193145900</v>
      </c>
      <c r="Y32" s="481">
        <v>8.296438924275294183094077870</v>
      </c>
      <c r="Z32" s="479">
        <v>29.117981956077201743525809530</v>
      </c>
      <c r="AA32" s="480">
        <v>44.432343432048078281470478230</v>
      </c>
      <c r="AB32" s="481">
        <v>35.237670243415406968927260740</v>
      </c>
    </row>
    <row r="33" ht="18" customHeight="1">
      <c r="A33" s="58"/>
      <c r="B33" s="1046" t="s">
        <v>51</v>
      </c>
      <c r="C33" s="1046"/>
      <c r="D33" s="276">
        <v>127.35133896444622407556540738</v>
      </c>
      <c r="E33" s="94">
        <v>146.50895433833666455834205679</v>
      </c>
      <c r="F33" s="277">
        <v>158.82140294236995289640129528</v>
      </c>
      <c r="G33" s="276">
        <v>135.13587624797052565834207858</v>
      </c>
      <c r="H33" s="94">
        <v>118.34989591417674626662348331</v>
      </c>
      <c r="I33" s="277">
        <v>140.47673319855317396266558589</v>
      </c>
      <c r="J33" s="276">
        <v>102.63347254623091354347355574</v>
      </c>
      <c r="K33" s="94">
        <v>81.372536146125090672121211</v>
      </c>
      <c r="L33" s="277">
        <v>90.56358186733138686988956793</v>
      </c>
      <c r="M33" s="276">
        <v>119.8438744876859142115727337</v>
      </c>
      <c r="N33" s="94">
        <v>129.64443401968238127262081799</v>
      </c>
      <c r="O33" s="277">
        <v>146.05343128085233175297756463</v>
      </c>
      <c r="P33" s="5"/>
      <c r="Q33" s="271">
        <v>43.523212399528396100203811150</v>
      </c>
      <c r="R33" s="92">
        <v>59.571115650469033857186784650</v>
      </c>
      <c r="S33" s="272">
        <v>44.197522273814948020765517100</v>
      </c>
      <c r="T33" s="271">
        <v>21.626597971249605107984611630</v>
      </c>
      <c r="U33" s="92">
        <v>38.451779814690950871876762060</v>
      </c>
      <c r="V33" s="272">
        <v>16.469254360129409875231387220</v>
      </c>
      <c r="W33" s="271">
        <v>24.604757572238409136845013170</v>
      </c>
      <c r="X33" s="92">
        <v>7.3377410204288283228897817900</v>
      </c>
      <c r="Y33" s="272">
        <v>7.942502378630332618538346920</v>
      </c>
      <c r="Z33" s="271">
        <v>37.258572066291324038013343970</v>
      </c>
      <c r="AA33" s="92">
        <v>47.424485372972344755282013070</v>
      </c>
      <c r="AB33" s="272">
        <v>35.944033106009774097495668160</v>
      </c>
    </row>
    <row r="34" ht="18" customHeight="1">
      <c r="A34" s="58"/>
      <c r="B34" s="1047" t="s">
        <v>76</v>
      </c>
      <c r="C34" s="1047"/>
      <c r="D34" s="443">
        <v>124.61675817755929537194600493</v>
      </c>
      <c r="E34" s="444">
        <v>146.90548143695078861708112641</v>
      </c>
      <c r="F34" s="445">
        <v>159.68400115740072161252869076</v>
      </c>
      <c r="G34" s="443">
        <v>128.70630076769796192203067838</v>
      </c>
      <c r="H34" s="444">
        <v>120.45939784432657426371263631</v>
      </c>
      <c r="I34" s="445">
        <v>139.33665137087829732803933753</v>
      </c>
      <c r="J34" s="443">
        <v>102.30957738189202782942246953</v>
      </c>
      <c r="K34" s="444">
        <v>80.85256045104696623180615896</v>
      </c>
      <c r="L34" s="445">
        <v>90.68409411753476775101316399</v>
      </c>
      <c r="M34" s="633">
        <v>117.44142348367495706105530263</v>
      </c>
      <c r="N34" s="634">
        <v>129.74937712721204915147755425</v>
      </c>
      <c r="O34" s="635">
        <v>145.75849972796284729317251237</v>
      </c>
      <c r="P34" s="93"/>
      <c r="Q34" s="273">
        <v>41.816556834011943024281662080</v>
      </c>
      <c r="R34" s="274">
        <v>57.383392363642138940210822950</v>
      </c>
      <c r="S34" s="275">
        <v>44.930691290011332218915743350</v>
      </c>
      <c r="T34" s="273">
        <v>-1.5555871174237011004000355900</v>
      </c>
      <c r="U34" s="274">
        <v>49.272067208655789432515193310</v>
      </c>
      <c r="V34" s="275">
        <v>14.552842207746771110671932020</v>
      </c>
      <c r="W34" s="273">
        <v>23.852531120379136353696411390</v>
      </c>
      <c r="X34" s="274">
        <v>6.0732517323172394248146900200</v>
      </c>
      <c r="Y34" s="275">
        <v>8.123540001854231879387119510</v>
      </c>
      <c r="Z34" s="273">
        <v>33.08735548420937271381070100</v>
      </c>
      <c r="AA34" s="274">
        <v>45.967562800037014015943542090</v>
      </c>
      <c r="AB34" s="275">
        <v>35.595551746169039954661386260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79" t="s">
        <v>12</v>
      </c>
      <c r="C36" s="979"/>
      <c r="D36" s="482">
        <v>122.67903945597506552383650917</v>
      </c>
      <c r="E36" s="483">
        <v>148.37694081834190287002193839</v>
      </c>
      <c r="F36" s="484">
        <v>162.54713440947978172092953414</v>
      </c>
      <c r="G36" s="482">
        <v>130.38069705093833780160857909</v>
      </c>
      <c r="H36" s="483">
        <v>115.41543378285205908682527849</v>
      </c>
      <c r="I36" s="484">
        <v>142.3003396416036137549335687</v>
      </c>
      <c r="J36" s="482">
        <v>101.59817184643510054844606947</v>
      </c>
      <c r="K36" s="483">
        <v>81.29575021341181462084388044</v>
      </c>
      <c r="L36" s="484">
        <v>91.35741516660448252673349961</v>
      </c>
      <c r="M36" s="482">
        <v>115.07044238831863524649414486</v>
      </c>
      <c r="N36" s="483">
        <v>127.48121101832232332045369563</v>
      </c>
      <c r="O36" s="484">
        <v>148.17743696337225101187553335</v>
      </c>
      <c r="P36" s="93"/>
      <c r="Q36" s="468">
        <v>35.852621409896227323479765840</v>
      </c>
      <c r="R36" s="469">
        <v>53.515683781605327724635043300</v>
      </c>
      <c r="S36" s="470">
        <v>45.899848520825019729066536100</v>
      </c>
      <c r="T36" s="468">
        <v>-5.5686341335209025016855229100</v>
      </c>
      <c r="U36" s="469">
        <v>45.807465999907587513195289680</v>
      </c>
      <c r="V36" s="470">
        <v>15.622254754845594044690647480</v>
      </c>
      <c r="W36" s="468">
        <v>22.761644910876915085505514810</v>
      </c>
      <c r="X36" s="469">
        <v>6.9906209516677132501566198700</v>
      </c>
      <c r="Y36" s="470">
        <v>8.246094486295503619225147220</v>
      </c>
      <c r="Z36" s="468">
        <v>28.802959490662367245508729930</v>
      </c>
      <c r="AA36" s="469">
        <v>40.560336481149786255060326040</v>
      </c>
      <c r="AB36" s="470">
        <v>37.884729552235576431277413280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42.427200425497799217675900669</v>
      </c>
      <c r="E39" s="455">
        <v>61.461581692461962683649352916</v>
      </c>
      <c r="F39" s="456">
        <v>50.359450244367321988576740756</v>
      </c>
      <c r="G39" s="454">
        <v>5.6756795194746928578228874221</v>
      </c>
      <c r="H39" s="455">
        <v>11.601620449388613070616960902</v>
      </c>
      <c r="I39" s="456">
        <v>9.201489327452278346160731239</v>
      </c>
      <c r="J39" s="454">
        <v>31.388523870247398127899505645</v>
      </c>
      <c r="K39" s="455">
        <v>16.642354497540817522609512644</v>
      </c>
      <c r="L39" s="456">
        <v>8.640281464282903229654916396</v>
      </c>
      <c r="M39" s="454">
        <v>79.49140381521989020339829374</v>
      </c>
      <c r="N39" s="455">
        <v>89.70555663939139327687582647</v>
      </c>
      <c r="O39" s="456">
        <v>68.20122103610250356439238839</v>
      </c>
      <c r="P39" s="5"/>
      <c r="Q39" s="427">
        <v>163.42187394435905738043445696</v>
      </c>
      <c r="R39" s="428">
        <v>205.39254293048666842893715433</v>
      </c>
      <c r="S39" s="429">
        <v>190.71663490588960705773063884</v>
      </c>
      <c r="T39" s="427">
        <v>14.66747443373853282518073500</v>
      </c>
      <c r="U39" s="428">
        <v>831.6344779785503359350625636</v>
      </c>
      <c r="V39" s="429">
        <v>239.40259243294094058168252723</v>
      </c>
      <c r="W39" s="427">
        <v>89.51620871379901455991687016</v>
      </c>
      <c r="X39" s="428">
        <v>162.72241898680874937831941575</v>
      </c>
      <c r="Y39" s="429">
        <v>96.00281693329042631532550292</v>
      </c>
      <c r="Z39" s="427">
        <v>111.31038669389361603339295317</v>
      </c>
      <c r="AA39" s="428">
        <v>223.78469502703750476423785342</v>
      </c>
      <c r="AB39" s="429">
        <v>179.03462756623197670872373685</v>
      </c>
    </row>
    <row r="40" ht="18" customHeight="1">
      <c r="A40" s="58"/>
      <c r="B40" s="1043" t="s">
        <v>46</v>
      </c>
      <c r="C40" s="1043"/>
      <c r="D40" s="439">
        <v>46.397558358466790681284403583</v>
      </c>
      <c r="E40" s="95">
        <v>60.839898794062933357701610855</v>
      </c>
      <c r="F40" s="440">
        <v>61.927950232327068583946848402</v>
      </c>
      <c r="G40" s="439">
        <v>4.5403365212819098726586220253</v>
      </c>
      <c r="H40" s="95">
        <v>10.486565655022937578155764371</v>
      </c>
      <c r="I40" s="440">
        <v>9.745289835516458468006062316</v>
      </c>
      <c r="J40" s="439">
        <v>29.952375457447326181165501009</v>
      </c>
      <c r="K40" s="95">
        <v>16.779902552239499780871706798</v>
      </c>
      <c r="L40" s="440">
        <v>8.291962108765989040982660252</v>
      </c>
      <c r="M40" s="439">
        <v>80.89027033719602673510852662</v>
      </c>
      <c r="N40" s="95">
        <v>88.10636700132537071672908203</v>
      </c>
      <c r="O40" s="440">
        <v>79.96520217660951609293557097</v>
      </c>
      <c r="P40" s="5"/>
      <c r="Q40" s="420">
        <v>177.20636790430257104427589130</v>
      </c>
      <c r="R40" s="91">
        <v>205.49948557341250455502917399</v>
      </c>
      <c r="S40" s="421">
        <v>235.52316092759885574033679627</v>
      </c>
      <c r="T40" s="420">
        <v>317.91428716147643051358900653</v>
      </c>
      <c r="U40" s="91">
        <v>631.36797379699143133863762651</v>
      </c>
      <c r="V40" s="421">
        <v>459.68790758967052109184328207</v>
      </c>
      <c r="W40" s="420">
        <v>107.62445660322235242060726552</v>
      </c>
      <c r="X40" s="91">
        <v>190.79272169487495718626748557</v>
      </c>
      <c r="Y40" s="421">
        <v>107.53814281634280018319367436</v>
      </c>
      <c r="Z40" s="420">
        <v>150.82094058458209547716260697</v>
      </c>
      <c r="AA40" s="91">
        <v>224.88649379620111505848705074</v>
      </c>
      <c r="AB40" s="421">
        <v>230.52043847073158667057169790</v>
      </c>
    </row>
    <row r="41" ht="18" customHeight="1">
      <c r="A41" s="58"/>
      <c r="B41" s="1043" t="s">
        <v>47</v>
      </c>
      <c r="C41" s="1043"/>
      <c r="D41" s="439">
        <v>49.912981988078296942342389653</v>
      </c>
      <c r="E41" s="95">
        <v>64.211655019982836051892825398</v>
      </c>
      <c r="F41" s="440">
        <v>70.766014536089090168585275628</v>
      </c>
      <c r="G41" s="439">
        <v>5.611216355412434063861939794</v>
      </c>
      <c r="H41" s="95">
        <v>10.625240453723059950134648731</v>
      </c>
      <c r="I41" s="440">
        <v>9.852184448894307007383663486</v>
      </c>
      <c r="J41" s="439">
        <v>28.009806929313769200722379464</v>
      </c>
      <c r="K41" s="95">
        <v>14.90400623782980812570223235</v>
      </c>
      <c r="L41" s="440">
        <v>7.764302257132154509438546218</v>
      </c>
      <c r="M41" s="439">
        <v>83.53400527280450020692670891</v>
      </c>
      <c r="N41" s="95">
        <v>89.74090171153570412772970648</v>
      </c>
      <c r="O41" s="440">
        <v>88.38250124211555168540748533</v>
      </c>
      <c r="P41" s="93"/>
      <c r="Q41" s="420">
        <v>205.70038785468684387392130109</v>
      </c>
      <c r="R41" s="91">
        <v>217.17614591424796473572876628</v>
      </c>
      <c r="S41" s="421">
        <v>262.88798969515904222119710365</v>
      </c>
      <c r="T41" s="420">
        <v>176.86947569376872285698511804</v>
      </c>
      <c r="U41" s="91">
        <v>941.0664070547450044702854885</v>
      </c>
      <c r="V41" s="421">
        <v>362.83624111427751919253666901</v>
      </c>
      <c r="W41" s="420">
        <v>78.999901716547853191691175910</v>
      </c>
      <c r="X41" s="91">
        <v>174.16731972849178158883151470</v>
      </c>
      <c r="Y41" s="421">
        <v>93.02840206523785024324903134</v>
      </c>
      <c r="Z41" s="420">
        <v>145.67359074924693180744402928</v>
      </c>
      <c r="AA41" s="91">
        <v>236.08932413097132540037397266</v>
      </c>
      <c r="AB41" s="421">
        <v>244.54691888882695093385879376</v>
      </c>
    </row>
    <row r="42" ht="18" customHeight="1">
      <c r="A42" s="58"/>
      <c r="B42" s="1043" t="s">
        <v>48</v>
      </c>
      <c r="C42" s="1043"/>
      <c r="D42" s="439">
        <v>50.677405922667674153262652383</v>
      </c>
      <c r="E42" s="95">
        <v>67.804033534224648288424635468</v>
      </c>
      <c r="F42" s="440">
        <v>69.818507896751726253300539617</v>
      </c>
      <c r="G42" s="439">
        <v>4.6191743070617236441303614257</v>
      </c>
      <c r="H42" s="95">
        <v>12.371131728882316751137447506</v>
      </c>
      <c r="I42" s="440">
        <v>10.661987116211647908155959744</v>
      </c>
      <c r="J42" s="439">
        <v>30.192183310008276881817393289</v>
      </c>
      <c r="K42" s="95">
        <v>14.764089957207897806366283052</v>
      </c>
      <c r="L42" s="440">
        <v>8.026409998493976803988976184</v>
      </c>
      <c r="M42" s="439">
        <v>85.4887635397376746792104071</v>
      </c>
      <c r="N42" s="95">
        <v>94.93925522031486284592836603</v>
      </c>
      <c r="O42" s="440">
        <v>88.50690501145735096544547555</v>
      </c>
      <c r="P42" s="5"/>
      <c r="Q42" s="420">
        <v>187.17140662117799556952207627</v>
      </c>
      <c r="R42" s="91">
        <v>202.36893468266641544367001958</v>
      </c>
      <c r="S42" s="421">
        <v>239.37791689479793906427405041</v>
      </c>
      <c r="T42" s="420">
        <v>45.597129618618716564869621640</v>
      </c>
      <c r="U42" s="91">
        <v>369.99620700378808426277515309</v>
      </c>
      <c r="V42" s="421">
        <v>226.34164587611435820052411136</v>
      </c>
      <c r="W42" s="420">
        <v>84.64940965463615679699604972</v>
      </c>
      <c r="X42" s="91">
        <v>181.66160708190259766916472509</v>
      </c>
      <c r="Y42" s="421">
        <v>107.13014653802363971467057979</v>
      </c>
      <c r="Z42" s="420">
        <v>129.98933403045124153898588389</v>
      </c>
      <c r="AA42" s="91">
        <v>213.34915692042204829246035579</v>
      </c>
      <c r="AB42" s="421">
        <v>219.35030857296518486653428896</v>
      </c>
    </row>
    <row r="43" ht="18" customHeight="1">
      <c r="A43" s="58"/>
      <c r="B43" s="1043" t="s">
        <v>49</v>
      </c>
      <c r="C43" s="1043"/>
      <c r="D43" s="439">
        <v>44.179015437820166874304161862</v>
      </c>
      <c r="E43" s="95">
        <v>69.734933610892665450422695288</v>
      </c>
      <c r="F43" s="440">
        <v>62.745599868836639991804641026</v>
      </c>
      <c r="G43" s="439">
        <v>5.4698483408423107601060625618</v>
      </c>
      <c r="H43" s="95">
        <v>11.204536152444969158514978151</v>
      </c>
      <c r="I43" s="440">
        <v>15.022258965661876360979720251</v>
      </c>
      <c r="J43" s="439">
        <v>32.539861076977579618969850658</v>
      </c>
      <c r="K43" s="95">
        <v>16.090407806138989217542793866</v>
      </c>
      <c r="L43" s="440">
        <v>8.591339448642241070738229936</v>
      </c>
      <c r="M43" s="439">
        <v>82.18872485564005725338007509</v>
      </c>
      <c r="N43" s="95">
        <v>97.0298775694766238264804673</v>
      </c>
      <c r="O43" s="440">
        <v>86.35919828314075742352259121</v>
      </c>
      <c r="P43" s="93"/>
      <c r="Q43" s="420">
        <v>141.82766271499141429976588809</v>
      </c>
      <c r="R43" s="91">
        <v>207.49028563725186433246593668</v>
      </c>
      <c r="S43" s="421">
        <v>192.78980904271744047853532079</v>
      </c>
      <c r="T43" s="420">
        <v>103.73042819703937311315851756</v>
      </c>
      <c r="U43" s="91">
        <v>733.04403736195940411733118275</v>
      </c>
      <c r="V43" s="421">
        <v>364.08261245793829709795272424</v>
      </c>
      <c r="W43" s="420">
        <v>100.10569615825228420678275575</v>
      </c>
      <c r="X43" s="91">
        <v>159.42839209799757843847543544</v>
      </c>
      <c r="Y43" s="421">
        <v>106.43080613196258055849774037</v>
      </c>
      <c r="Z43" s="420">
        <v>120.84847452084094225414210272</v>
      </c>
      <c r="AA43" s="91">
        <v>221.01452058146186927758891037</v>
      </c>
      <c r="AB43" s="421">
        <v>199.55582788195761499765412358</v>
      </c>
    </row>
    <row r="44" ht="18" customHeight="1">
      <c r="A44" s="58"/>
      <c r="B44" s="1044" t="s">
        <v>75</v>
      </c>
      <c r="C44" s="1044"/>
      <c r="D44" s="457">
        <v>46.718832426506145573773901596</v>
      </c>
      <c r="E44" s="458">
        <v>64.810420530325009166418223968</v>
      </c>
      <c r="F44" s="459">
        <v>63.123504555674369397242809041</v>
      </c>
      <c r="G44" s="457">
        <v>5.1832510088146142397159746422</v>
      </c>
      <c r="H44" s="458">
        <v>11.257818887892379301711959929</v>
      </c>
      <c r="I44" s="459">
        <v>10.896641938747313618137227401</v>
      </c>
      <c r="J44" s="457">
        <v>30.416550128798870002114925993</v>
      </c>
      <c r="K44" s="458">
        <v>15.836152210191402490618505736</v>
      </c>
      <c r="L44" s="459">
        <v>8.262859055463452930960665791</v>
      </c>
      <c r="M44" s="457">
        <v>82.31863356411962981560480224</v>
      </c>
      <c r="N44" s="458">
        <v>91.90439162840879095874868963</v>
      </c>
      <c r="O44" s="459">
        <v>82.28300554988513594634070222</v>
      </c>
      <c r="P44" s="5"/>
      <c r="Q44" s="430">
        <v>174.22998064313130083304857102</v>
      </c>
      <c r="R44" s="431">
        <v>207.20138927510662596991745484</v>
      </c>
      <c r="S44" s="432">
        <v>223.93385811668975909774971821</v>
      </c>
      <c r="T44" s="430">
        <v>86.27792345298889487751590535</v>
      </c>
      <c r="U44" s="431">
        <v>635.28765006458230447420447123</v>
      </c>
      <c r="V44" s="432">
        <v>314.88856515177178449365526245</v>
      </c>
      <c r="W44" s="430">
        <v>91.82937639679764468128163286</v>
      </c>
      <c r="X44" s="431">
        <v>172.79300831842430466460627549</v>
      </c>
      <c r="Y44" s="432">
        <v>101.84673367761404931139114882</v>
      </c>
      <c r="Z44" s="430">
        <v>130.74632018307601474867443196</v>
      </c>
      <c r="AA44" s="431">
        <v>223.22786372936369903194153625</v>
      </c>
      <c r="AB44" s="432">
        <v>213.97849637013135059157869962</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43.177475338560276226063401417</v>
      </c>
      <c r="E46" s="494">
        <v>75.981320870942626768709215407</v>
      </c>
      <c r="F46" s="495">
        <v>67.647814669261587280672427031</v>
      </c>
      <c r="G46" s="493">
        <v>22.987298764696163463882235174</v>
      </c>
      <c r="H46" s="494">
        <v>15.048044464489617634811763076</v>
      </c>
      <c r="I46" s="495">
        <v>31.053632309182476511033011285</v>
      </c>
      <c r="J46" s="493">
        <v>31.194769490323891592789786571</v>
      </c>
      <c r="K46" s="494">
        <v>13.16450464069642547010914507</v>
      </c>
      <c r="L46" s="495">
        <v>7.8960681194916217369649784814</v>
      </c>
      <c r="M46" s="493">
        <v>97.35954359358033128273542316</v>
      </c>
      <c r="N46" s="494">
        <v>104.19386997612866987363012355</v>
      </c>
      <c r="O46" s="495">
        <v>106.59751509793568552867041679</v>
      </c>
      <c r="P46" s="93"/>
      <c r="Q46" s="479">
        <v>108.19209118312066793841849523</v>
      </c>
      <c r="R46" s="480">
        <v>183.58662691706341119096224302</v>
      </c>
      <c r="S46" s="481">
        <v>182.49491770502708588689908010</v>
      </c>
      <c r="T46" s="479">
        <v>433.96729178809821470629024618</v>
      </c>
      <c r="U46" s="480">
        <v>873.6605468170942975738551564</v>
      </c>
      <c r="V46" s="481">
        <v>511.25243566358900794563911986</v>
      </c>
      <c r="W46" s="479">
        <v>103.53658176171859757573322432</v>
      </c>
      <c r="X46" s="480">
        <v>103.29951824336034803621502242</v>
      </c>
      <c r="Y46" s="481">
        <v>84.68364664105729819533002541</v>
      </c>
      <c r="Z46" s="479">
        <v>141.16435177884868901165008878</v>
      </c>
      <c r="AA46" s="480">
        <v>199.28795470249023908851292375</v>
      </c>
      <c r="AB46" s="481">
        <v>220.09012156483658183643151899</v>
      </c>
    </row>
    <row r="47" ht="18" customHeight="1">
      <c r="A47" s="58"/>
      <c r="B47" s="1046" t="s">
        <v>51</v>
      </c>
      <c r="C47" s="1046"/>
      <c r="D47" s="276">
        <v>56.320437076297664825451418978</v>
      </c>
      <c r="E47" s="94">
        <v>81.22144676314825762799731841</v>
      </c>
      <c r="F47" s="277">
        <v>76.131550355382406101384164874</v>
      </c>
      <c r="G47" s="276">
        <v>15.455889055351140950767929662</v>
      </c>
      <c r="H47" s="94">
        <v>15.553230991116514960685677865</v>
      </c>
      <c r="I47" s="277">
        <v>32.668613482564202855102777532</v>
      </c>
      <c r="J47" s="276">
        <v>30.229513490874770741816239154</v>
      </c>
      <c r="K47" s="94">
        <v>13.258183238850931964436089456</v>
      </c>
      <c r="L47" s="277">
        <v>7.8722756579765560646224633592</v>
      </c>
      <c r="M47" s="276">
        <v>102.00583962252357651803558779</v>
      </c>
      <c r="N47" s="94">
        <v>110.03286099311570455311908571</v>
      </c>
      <c r="O47" s="277">
        <v>116.67243949592316502110940577</v>
      </c>
      <c r="P47" s="5"/>
      <c r="Q47" s="271">
        <v>153.02762151815926004229098203</v>
      </c>
      <c r="R47" s="92">
        <v>195.80527677480780448875520876</v>
      </c>
      <c r="S47" s="272">
        <v>194.15502692219069664694266844</v>
      </c>
      <c r="T47" s="271">
        <v>439.78919584086448770921690735</v>
      </c>
      <c r="U47" s="92">
        <v>633.24260926683231428482289097</v>
      </c>
      <c r="V47" s="272">
        <v>465.87895206789751401064172987</v>
      </c>
      <c r="W47" s="271">
        <v>87.23446309647080635656539531</v>
      </c>
      <c r="X47" s="92">
        <v>93.24681978153830695410293044</v>
      </c>
      <c r="Y47" s="272">
        <v>74.395146772075155223976212300</v>
      </c>
      <c r="Z47" s="271">
        <v>147.18379331433133638443048392</v>
      </c>
      <c r="AA47" s="92">
        <v>201.95916304066463517503259724</v>
      </c>
      <c r="AB47" s="272">
        <v>222.57974247433248976556324131</v>
      </c>
    </row>
    <row r="48" ht="18" customHeight="1">
      <c r="A48" s="58"/>
      <c r="B48" s="1047" t="s">
        <v>76</v>
      </c>
      <c r="C48" s="1047"/>
      <c r="D48" s="443">
        <v>49.505568027100500366509483935</v>
      </c>
      <c r="E48" s="444">
        <v>78.504344448671263849107190928</v>
      </c>
      <c r="F48" s="445">
        <v>71.73257629591235189805215265</v>
      </c>
      <c r="G48" s="443">
        <v>19.361064460196708179790162144</v>
      </c>
      <c r="H48" s="444">
        <v>15.291282421754420050973277605</v>
      </c>
      <c r="I48" s="445">
        <v>31.831215837107011417436972808</v>
      </c>
      <c r="J48" s="443">
        <v>30.730016601700240812691411879</v>
      </c>
      <c r="K48" s="444">
        <v>13.209609150918965634044340516</v>
      </c>
      <c r="L48" s="445">
        <v>7.8846124898732567836148786066</v>
      </c>
      <c r="M48" s="443">
        <v>99.59664908899744935899105798</v>
      </c>
      <c r="N48" s="444">
        <v>107.00523602134464953412480904</v>
      </c>
      <c r="O48" s="445">
        <v>111.44840462289262009910400407</v>
      </c>
      <c r="P48" s="93"/>
      <c r="Q48" s="273">
        <v>130.26991155276094717111824852</v>
      </c>
      <c r="R48" s="274">
        <v>189.41306788780845161468530846</v>
      </c>
      <c r="S48" s="275">
        <v>187.92076583711429306919633864</v>
      </c>
      <c r="T48" s="273">
        <v>440.18410082893294007535368105</v>
      </c>
      <c r="U48" s="274">
        <v>734.06920311434934165577491589</v>
      </c>
      <c r="V48" s="275">
        <v>486.56654586490664960777135624</v>
      </c>
      <c r="W48" s="273">
        <v>95.28702430599992847930123945</v>
      </c>
      <c r="X48" s="274">
        <v>98.10192432705200514275605769</v>
      </c>
      <c r="Y48" s="275">
        <v>79.40978277762806470420509659</v>
      </c>
      <c r="Z48" s="273">
        <v>143.99633585667168477332288938</v>
      </c>
      <c r="AA48" s="274">
        <v>200.35052607037628017019810886</v>
      </c>
      <c r="AB48" s="275">
        <v>220.84916543199269903460182426</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79" t="s">
        <v>12</v>
      </c>
      <c r="C50" s="979"/>
      <c r="D50" s="482">
        <v>47.536780851998243302591128678</v>
      </c>
      <c r="E50" s="483">
        <v>69.313793276349856189758719325</v>
      </c>
      <c r="F50" s="484">
        <v>65.765582038879945705981026752</v>
      </c>
      <c r="G50" s="482">
        <v>9.344093104962670180061484409</v>
      </c>
      <c r="H50" s="483">
        <v>12.059517971690408195150526974</v>
      </c>
      <c r="I50" s="484">
        <v>16.847809890870970426828752278</v>
      </c>
      <c r="J50" s="482">
        <v>30.508454106280193236714975845</v>
      </c>
      <c r="K50" s="483">
        <v>14.962849930469267677482434808</v>
      </c>
      <c r="L50" s="484">
        <v>8.229024217647285814885370437</v>
      </c>
      <c r="M50" s="482">
        <v>87.38935551163812033377250769</v>
      </c>
      <c r="N50" s="483">
        <v>96.33616117850953206239168111</v>
      </c>
      <c r="O50" s="484">
        <v>90.84241614739820194769514947</v>
      </c>
      <c r="P50" s="93"/>
      <c r="Q50" s="468">
        <v>159.79835497744581971356866086</v>
      </c>
      <c r="R50" s="469">
        <v>203.82900618310111524463508138</v>
      </c>
      <c r="S50" s="470">
        <v>213.25415945073793417781170470</v>
      </c>
      <c r="T50" s="468">
        <v>210.52934039971904731498627162</v>
      </c>
      <c r="U50" s="469">
        <v>641.52440641501914610220148193</v>
      </c>
      <c r="V50" s="470">
        <v>403.14125232184339554800445145</v>
      </c>
      <c r="W50" s="468">
        <v>92.82302876166452994047815247</v>
      </c>
      <c r="X50" s="469">
        <v>147.78290996690186941771219156</v>
      </c>
      <c r="Y50" s="470">
        <v>92.53398660894217845217866983</v>
      </c>
      <c r="Z50" s="468">
        <v>135.36888469636393745120768377</v>
      </c>
      <c r="AA50" s="469">
        <v>216.07980580460063109645505923</v>
      </c>
      <c r="AB50" s="470">
        <v>217.44315160790005901206571033</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43:C43"/>
    <mergeCell ref="B41:C41"/>
    <mergeCell ref="B27:C27"/>
    <mergeCell ref="Q24:AB24"/>
    <mergeCell ref="B36:C36"/>
    <mergeCell ref="B39:C39"/>
    <mergeCell ref="B40:C40"/>
    <mergeCell ref="B42:C42"/>
    <mergeCell ref="Q38:AB38"/>
    <mergeCell ref="B28:C28"/>
    <mergeCell ref="B29:C29"/>
    <mergeCell ref="B30:C30"/>
    <mergeCell ref="B38:O38"/>
    <mergeCell ref="Q10:AB10"/>
    <mergeCell ref="B11:C11"/>
    <mergeCell ref="B12:C12"/>
    <mergeCell ref="B13:C13"/>
    <mergeCell ref="B20:C20"/>
    <mergeCell ref="B16:C16"/>
    <mergeCell ref="B14:C14"/>
    <mergeCell ref="B50:C50"/>
    <mergeCell ref="B44:C44"/>
    <mergeCell ref="B46:C46"/>
    <mergeCell ref="B47:C47"/>
    <mergeCell ref="B48:C48"/>
    <mergeCell ref="B22:C22"/>
    <mergeCell ref="B33:C33"/>
    <mergeCell ref="B34:C34"/>
    <mergeCell ref="B32:C32"/>
    <mergeCell ref="B19:C19"/>
    <mergeCell ref="B25:C25"/>
    <mergeCell ref="B26:C26"/>
    <mergeCell ref="B24:O24"/>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65.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157</v>
      </c>
      <c r="Y1" s="5"/>
      <c r="AB1" s="685"/>
      <c r="AD1" s="236"/>
    </row>
    <row r="2" ht="15" customHeight="1">
      <c r="A2" s="11"/>
      <c r="B2" s="11" t="s">
        <v>208</v>
      </c>
    </row>
    <row r="3" ht="17.1" customHeight="1">
      <c r="A3" s="11"/>
      <c r="B3" s="11" t="s">
        <v>209</v>
      </c>
      <c r="R3" s="1040" t="s">
        <v>303</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85" t="s">
        <v>45</v>
      </c>
      <c r="E6" s="985"/>
      <c r="F6" s="985"/>
      <c r="G6" s="985"/>
      <c r="H6" s="985"/>
      <c r="I6" s="985"/>
      <c r="J6" s="985"/>
      <c r="K6" s="985"/>
      <c r="L6" s="985"/>
      <c r="M6" s="985"/>
      <c r="N6" s="985"/>
      <c r="O6" s="985"/>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4" t="s">
        <v>22</v>
      </c>
      <c r="C10" s="974"/>
      <c r="D10" s="974"/>
      <c r="E10" s="974"/>
      <c r="F10" s="974"/>
      <c r="G10" s="974"/>
      <c r="H10" s="974"/>
      <c r="I10" s="974"/>
      <c r="J10" s="974"/>
      <c r="K10" s="974"/>
      <c r="L10" s="974"/>
      <c r="M10" s="974"/>
      <c r="N10" s="974"/>
      <c r="O10" s="974"/>
      <c r="P10" s="411"/>
      <c r="Q10" s="972"/>
      <c r="R10" s="972"/>
      <c r="S10" s="972"/>
      <c r="T10" s="972"/>
      <c r="U10" s="972"/>
      <c r="V10" s="972"/>
      <c r="W10" s="972"/>
      <c r="X10" s="972"/>
      <c r="Y10" s="972"/>
      <c r="Z10" s="972"/>
      <c r="AA10" s="972"/>
      <c r="AB10" s="972"/>
      <c r="AC10" s="9"/>
    </row>
    <row r="11" ht="18" customHeight="1">
      <c r="A11" s="58"/>
      <c r="B11" s="1042" t="s">
        <v>43</v>
      </c>
      <c r="C11" s="1042"/>
      <c r="D11" s="427">
        <v>28.817523533083780101503438820</v>
      </c>
      <c r="E11" s="428">
        <v>38.858597208030113725725484380</v>
      </c>
      <c r="F11" s="429">
        <v>28.869917610806041850305899580</v>
      </c>
      <c r="G11" s="427">
        <v>12.096948192811932225223007390</v>
      </c>
      <c r="H11" s="428">
        <v>6.5075694157786832013882610600</v>
      </c>
      <c r="I11" s="429">
        <v>7.5680470201060569701245838900</v>
      </c>
      <c r="J11" s="427">
        <v>26.228387019888328646447386990</v>
      </c>
      <c r="K11" s="428">
        <v>17.078145680658299503154008870</v>
      </c>
      <c r="L11" s="429">
        <v>7.8662629970532051822486016700</v>
      </c>
      <c r="M11" s="427">
        <v>67.142858745784040973173833210</v>
      </c>
      <c r="N11" s="428">
        <v>62.444312304467096430267754310</v>
      </c>
      <c r="O11" s="429">
        <v>44.304227627965304002679085140</v>
      </c>
      <c r="P11" s="5"/>
      <c r="Q11" s="427">
        <v>61.634749725649797493246037190</v>
      </c>
      <c r="R11" s="428">
        <v>75.980848172839843969024329450</v>
      </c>
      <c r="S11" s="429">
        <v>59.517515036168194199470299360</v>
      </c>
      <c r="T11" s="427">
        <v>728.26045780966697692844601516</v>
      </c>
      <c r="U11" s="428">
        <v>66.391610459035047785628248390</v>
      </c>
      <c r="V11" s="429">
        <v>125.08655382107450610812932491</v>
      </c>
      <c r="W11" s="427">
        <v>64.071051249282210003827238460</v>
      </c>
      <c r="X11" s="428">
        <v>137.51602003386730490160378322</v>
      </c>
      <c r="Y11" s="429">
        <v>56.383951654483535932249162370</v>
      </c>
      <c r="Z11" s="427">
        <v>90.33952889158358100311569950</v>
      </c>
      <c r="AA11" s="428">
        <v>88.18469560639141058361987209</v>
      </c>
      <c r="AB11" s="429">
        <v>67.244751435441685729386478290</v>
      </c>
    </row>
    <row r="12" ht="18" customHeight="1">
      <c r="A12" s="58"/>
      <c r="B12" s="1043" t="s">
        <v>46</v>
      </c>
      <c r="C12" s="1043"/>
      <c r="D12" s="420">
        <v>29.032459201025610313844588130</v>
      </c>
      <c r="E12" s="91">
        <v>35.424767952683376791144662280</v>
      </c>
      <c r="F12" s="421">
        <v>30.636700602629247870499774820</v>
      </c>
      <c r="G12" s="420">
        <v>11.452297868909549035510962880</v>
      </c>
      <c r="H12" s="91">
        <v>6.4861249513390937655520955300</v>
      </c>
      <c r="I12" s="421">
        <v>6.0049125348115836932410375900</v>
      </c>
      <c r="J12" s="420">
        <v>25.046171660082903011676729220</v>
      </c>
      <c r="K12" s="91">
        <v>16.832797274981456730515208550</v>
      </c>
      <c r="L12" s="421">
        <v>7.4686724628170672585206465900</v>
      </c>
      <c r="M12" s="420">
        <v>65.530928730018062361032280240</v>
      </c>
      <c r="N12" s="91">
        <v>58.743690179003927287211966360</v>
      </c>
      <c r="O12" s="421">
        <v>44.11028560025789882226145900</v>
      </c>
      <c r="P12" s="5"/>
      <c r="Q12" s="420">
        <v>36.255019769489226770330753290</v>
      </c>
      <c r="R12" s="91">
        <v>56.997794923009817126020312710</v>
      </c>
      <c r="S12" s="421">
        <v>28.912027974471953395270071870</v>
      </c>
      <c r="T12" s="420">
        <v>840.8054246987770192682818873</v>
      </c>
      <c r="U12" s="91">
        <v>51.500148788674755055329993460</v>
      </c>
      <c r="V12" s="421">
        <v>44.096260513800564542512833980</v>
      </c>
      <c r="W12" s="420">
        <v>69.696787498627633254866120570</v>
      </c>
      <c r="X12" s="91">
        <v>145.29812629116441209873376855</v>
      </c>
      <c r="Y12" s="421">
        <v>54.003319266476324046860299570</v>
      </c>
      <c r="Z12" s="420">
        <v>75.761079629850411856301688720</v>
      </c>
      <c r="AA12" s="91">
        <v>74.275822609791558061190201560</v>
      </c>
      <c r="AB12" s="421">
        <v>34.554111026553529993160845460</v>
      </c>
    </row>
    <row r="13" ht="18" customHeight="1">
      <c r="A13" s="58"/>
      <c r="B13" s="1043" t="s">
        <v>47</v>
      </c>
      <c r="C13" s="1043"/>
      <c r="D13" s="420">
        <v>31.532470179225220490994402800</v>
      </c>
      <c r="E13" s="91">
        <v>36.743480425991282009023921240</v>
      </c>
      <c r="F13" s="421">
        <v>33.370000612529913155027608840</v>
      </c>
      <c r="G13" s="420">
        <v>12.215946326662767863479440920</v>
      </c>
      <c r="H13" s="91">
        <v>6.1360103674941344088648479500</v>
      </c>
      <c r="I13" s="421">
        <v>6.1140046772355691724343773300</v>
      </c>
      <c r="J13" s="420">
        <v>24.345301712472155286165769930</v>
      </c>
      <c r="K13" s="91">
        <v>15.092321454882465990659440680</v>
      </c>
      <c r="L13" s="421">
        <v>7.16793847029261756800451200</v>
      </c>
      <c r="M13" s="420">
        <v>68.093718218360143640639613660</v>
      </c>
      <c r="N13" s="91">
        <v>57.971812248367882408548209870</v>
      </c>
      <c r="O13" s="421">
        <v>46.651943760058099895466498170</v>
      </c>
      <c r="P13" s="184"/>
      <c r="Q13" s="420">
        <v>33.114879348363881469450600100</v>
      </c>
      <c r="R13" s="91">
        <v>46.227158569000344406698418130</v>
      </c>
      <c r="S13" s="421">
        <v>25.317863992387834667778647850</v>
      </c>
      <c r="T13" s="420">
        <v>504.04933492926728293207217174</v>
      </c>
      <c r="U13" s="91">
        <v>55.133187367791754792103903890</v>
      </c>
      <c r="V13" s="421">
        <v>34.706473371729692863930245580</v>
      </c>
      <c r="W13" s="420">
        <v>61.516047755656532420365624240</v>
      </c>
      <c r="X13" s="91">
        <v>149.34949487442628261540848029</v>
      </c>
      <c r="Y13" s="421">
        <v>56.698181353100646895861320980</v>
      </c>
      <c r="Z13" s="420">
        <v>66.963896937885427325180198370</v>
      </c>
      <c r="AA13" s="91">
        <v>64.994197835533085239286178840</v>
      </c>
      <c r="AB13" s="421">
        <v>30.526318953529307229395870320</v>
      </c>
    </row>
    <row r="14" ht="18" customHeight="1">
      <c r="A14" s="58"/>
      <c r="B14" s="1043" t="s">
        <v>48</v>
      </c>
      <c r="C14" s="1043"/>
      <c r="D14" s="420">
        <v>32.586550349310448381669604490</v>
      </c>
      <c r="E14" s="91">
        <v>38.804091737679324434350946780</v>
      </c>
      <c r="F14" s="421">
        <v>34.016325399296448439187316980</v>
      </c>
      <c r="G14" s="420">
        <v>12.102392520638682067632656400</v>
      </c>
      <c r="H14" s="91">
        <v>6.5260706141393637993778991900</v>
      </c>
      <c r="I14" s="421">
        <v>6.2633612913791214476700140400</v>
      </c>
      <c r="J14" s="420">
        <v>26.482595586989396092083603950</v>
      </c>
      <c r="K14" s="91">
        <v>16.077517804918645313754685540</v>
      </c>
      <c r="L14" s="421">
        <v>7.6586442105238751364791372400</v>
      </c>
      <c r="M14" s="420">
        <v>71.171538456938526541385864840</v>
      </c>
      <c r="N14" s="91">
        <v>61.407680156737333547483531510</v>
      </c>
      <c r="O14" s="421">
        <v>47.938330901199445023336468250</v>
      </c>
      <c r="P14" s="5"/>
      <c r="Q14" s="420">
        <v>34.981764923143508166855767780</v>
      </c>
      <c r="R14" s="91">
        <v>48.302148242543475562595569190</v>
      </c>
      <c r="S14" s="421">
        <v>25.541241101219801428486464180</v>
      </c>
      <c r="T14" s="420">
        <v>712.80319429380661235476429127</v>
      </c>
      <c r="U14" s="91">
        <v>39.843370977607670723109978030</v>
      </c>
      <c r="V14" s="421">
        <v>32.923355688270475015064529930</v>
      </c>
      <c r="W14" s="420">
        <v>64.841058107476032803333513950</v>
      </c>
      <c r="X14" s="91">
        <v>153.39407302360912536705567761</v>
      </c>
      <c r="Y14" s="421">
        <v>58.352637361250749291986009460</v>
      </c>
      <c r="Z14" s="420">
        <v>70.691731976705351059821829630</v>
      </c>
      <c r="AA14" s="91">
        <v>65.175955968391162067647913640</v>
      </c>
      <c r="AB14" s="421">
        <v>30.821074011433690155278226360</v>
      </c>
    </row>
    <row r="15" ht="18" customHeight="1">
      <c r="A15" s="58"/>
      <c r="B15" s="1043" t="s">
        <v>49</v>
      </c>
      <c r="C15" s="1043"/>
      <c r="D15" s="420">
        <v>31.269636862094672581849170520</v>
      </c>
      <c r="E15" s="91">
        <v>41.550210496455121480221045270</v>
      </c>
      <c r="F15" s="421">
        <v>32.738944853748297110567879530</v>
      </c>
      <c r="G15" s="420">
        <v>12.301349128428437921804980860</v>
      </c>
      <c r="H15" s="91">
        <v>6.8923460694921022099186656200</v>
      </c>
      <c r="I15" s="421">
        <v>8.917329684150538286942322870</v>
      </c>
      <c r="J15" s="420">
        <v>28.793379519667055978325857740</v>
      </c>
      <c r="K15" s="91">
        <v>17.027574422234930231040053930</v>
      </c>
      <c r="L15" s="421">
        <v>8.343013790240076458057994770</v>
      </c>
      <c r="M15" s="420">
        <v>72.364365510190166481980009100</v>
      </c>
      <c r="N15" s="91">
        <v>65.470130988182153921179764830</v>
      </c>
      <c r="O15" s="421">
        <v>49.999288328138911855568197180</v>
      </c>
      <c r="P15" s="184"/>
      <c r="Q15" s="420">
        <v>42.357124487856725596996803820</v>
      </c>
      <c r="R15" s="91">
        <v>61.437913427408365787233412670</v>
      </c>
      <c r="S15" s="421">
        <v>43.933262760903094713318393260</v>
      </c>
      <c r="T15" s="420">
        <v>582.29376043258348910141475792</v>
      </c>
      <c r="U15" s="91">
        <v>85.50671859997471894426939051</v>
      </c>
      <c r="V15" s="421">
        <v>117.15519186001198995874521085</v>
      </c>
      <c r="W15" s="420">
        <v>69.011381569213166945311314730</v>
      </c>
      <c r="X15" s="91">
        <v>138.01631152865473020662996737</v>
      </c>
      <c r="Y15" s="421">
        <v>60.881057681844779114458473050</v>
      </c>
      <c r="Z15" s="420">
        <v>77.342238377171969900072264120</v>
      </c>
      <c r="AA15" s="91">
        <v>78.846189803840795581842853690</v>
      </c>
      <c r="AB15" s="421">
        <v>56.061579704083116776401723980</v>
      </c>
    </row>
    <row r="16" ht="18" customHeight="1">
      <c r="A16" s="58"/>
      <c r="B16" s="1044" t="s">
        <v>75</v>
      </c>
      <c r="C16" s="1044"/>
      <c r="D16" s="430">
        <v>30.645332997333774129269248920</v>
      </c>
      <c r="E16" s="431">
        <v>38.276229564167843688093211960</v>
      </c>
      <c r="F16" s="432">
        <v>31.926377815801989685117695950</v>
      </c>
      <c r="G16" s="430">
        <v>12.032756400606044692695261920</v>
      </c>
      <c r="H16" s="431">
        <v>6.5096242836486754770203538600</v>
      </c>
      <c r="I16" s="432">
        <v>6.9735310415365739140824671400</v>
      </c>
      <c r="J16" s="430">
        <v>26.169099529525306359388960740</v>
      </c>
      <c r="K16" s="431">
        <v>16.421671327535159553824679500</v>
      </c>
      <c r="L16" s="432">
        <v>7.7009063861853683206621784500</v>
      </c>
      <c r="M16" s="430">
        <v>68.847188927465125181353471580</v>
      </c>
      <c r="N16" s="431">
        <v>61.207525175351678718938245320</v>
      </c>
      <c r="O16" s="432">
        <v>46.600815243523931919862341540</v>
      </c>
      <c r="P16" s="5"/>
      <c r="Q16" s="430">
        <v>40.600926467016968144271200500</v>
      </c>
      <c r="R16" s="431">
        <v>57.225814573701781750741329730</v>
      </c>
      <c r="S16" s="432">
        <v>34.847057642392415111043258050</v>
      </c>
      <c r="T16" s="430">
        <v>652.62320346581833811603998814</v>
      </c>
      <c r="U16" s="431">
        <v>58.516644382605057327613651660</v>
      </c>
      <c r="V16" s="432">
        <v>66.871750736938529039084120690</v>
      </c>
      <c r="W16" s="430">
        <v>65.733129504517511146201471380</v>
      </c>
      <c r="X16" s="431">
        <v>144.31644022910965937337818338</v>
      </c>
      <c r="Y16" s="432">
        <v>57.293732212627895449360300820</v>
      </c>
      <c r="Z16" s="629">
        <v>75.69940187884858494048259600</v>
      </c>
      <c r="AA16" s="214">
        <v>74.019424016190453676289605750</v>
      </c>
      <c r="AB16" s="630">
        <v>42.288898698173784275155808230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31.961650485284496230037025380</v>
      </c>
      <c r="E18" s="480">
        <v>46.822544420539088177415988140</v>
      </c>
      <c r="F18" s="481">
        <v>36.233334012593058479209427250</v>
      </c>
      <c r="G18" s="479">
        <v>16.743240041078350972819538130</v>
      </c>
      <c r="H18" s="480">
        <v>7.967695463014810776485848890</v>
      </c>
      <c r="I18" s="481">
        <v>17.219752579519074524925196500</v>
      </c>
      <c r="J18" s="479">
        <v>27.491006103313576461445380130</v>
      </c>
      <c r="K18" s="480">
        <v>14.659706343010470051113826740</v>
      </c>
      <c r="L18" s="481">
        <v>8.170485210858071069643565970</v>
      </c>
      <c r="M18" s="479">
        <v>76.195896629676423664301943640</v>
      </c>
      <c r="N18" s="480">
        <v>69.449946226564369005015663770</v>
      </c>
      <c r="O18" s="481">
        <v>61.623571802970204073778189730</v>
      </c>
      <c r="P18" s="184"/>
      <c r="Q18" s="479">
        <v>46.207849962675124598456871600</v>
      </c>
      <c r="R18" s="480">
        <v>62.505965791507906998185374520</v>
      </c>
      <c r="S18" s="481">
        <v>54.966630981569139053040358920</v>
      </c>
      <c r="T18" s="479">
        <v>396.17370601136107549789036655</v>
      </c>
      <c r="U18" s="480">
        <v>61.467163816397998261305287630</v>
      </c>
      <c r="V18" s="481">
        <v>188.54977954423533192206717036</v>
      </c>
      <c r="W18" s="479">
        <v>81.02825601921214320200445728</v>
      </c>
      <c r="X18" s="480">
        <v>113.74642770618520096256021261</v>
      </c>
      <c r="Y18" s="481">
        <v>68.484659007080068771900789710</v>
      </c>
      <c r="Z18" s="479">
        <v>88.50608175392686523010833032</v>
      </c>
      <c r="AA18" s="480">
        <v>71.034406979045900778571215810</v>
      </c>
      <c r="AB18" s="481">
        <v>80.19399111174882859716692796</v>
      </c>
    </row>
    <row r="19" ht="18" customHeight="1">
      <c r="A19" s="58"/>
      <c r="B19" s="1046" t="s">
        <v>51</v>
      </c>
      <c r="C19" s="1046"/>
      <c r="D19" s="271">
        <v>34.979623718998422868919410550</v>
      </c>
      <c r="E19" s="92">
        <v>49.994972814111949303971885360</v>
      </c>
      <c r="F19" s="272">
        <v>40.497681867658137725610170790</v>
      </c>
      <c r="G19" s="271">
        <v>16.594537281115842335663165720</v>
      </c>
      <c r="H19" s="92">
        <v>7.8207276733619732525049009600</v>
      </c>
      <c r="I19" s="272">
        <v>18.189588316892777367738540610</v>
      </c>
      <c r="J19" s="271">
        <v>25.720487529530844874978470520</v>
      </c>
      <c r="K19" s="92">
        <v>14.531262172144001388413909220</v>
      </c>
      <c r="L19" s="272">
        <v>7.8637724002720056755776961900</v>
      </c>
      <c r="M19" s="271">
        <v>77.294648529645110079561046800</v>
      </c>
      <c r="N19" s="92">
        <v>72.346962659617923944890695550</v>
      </c>
      <c r="O19" s="272">
        <v>66.551042584822920768926407580</v>
      </c>
      <c r="P19" s="5"/>
      <c r="Q19" s="271">
        <v>55.062403304530223071794577440</v>
      </c>
      <c r="R19" s="92">
        <v>67.419185998727275852595733120</v>
      </c>
      <c r="S19" s="272">
        <v>65.940025531231304395030152900</v>
      </c>
      <c r="T19" s="271">
        <v>640.70346357384433236861196698</v>
      </c>
      <c r="U19" s="92">
        <v>44.453574153347042951822479720</v>
      </c>
      <c r="V19" s="272">
        <v>178.19048768776373257168699115</v>
      </c>
      <c r="W19" s="271">
        <v>74.159310765401727689481575370</v>
      </c>
      <c r="X19" s="92">
        <v>92.31403149686834192065239011</v>
      </c>
      <c r="Y19" s="272">
        <v>55.700485268234721110298444560</v>
      </c>
      <c r="Z19" s="271">
        <v>95.35050837316745348957200387</v>
      </c>
      <c r="AA19" s="92">
        <v>68.908011726796797720053938930</v>
      </c>
      <c r="AB19" s="272">
        <v>84.89418069371867259188067855</v>
      </c>
    </row>
    <row r="20" ht="18" customHeight="1">
      <c r="A20" s="58"/>
      <c r="B20" s="1047" t="s">
        <v>76</v>
      </c>
      <c r="C20" s="1047"/>
      <c r="D20" s="273">
        <v>33.456311279829526353407573730</v>
      </c>
      <c r="E20" s="274">
        <v>48.393651815451362259138908650</v>
      </c>
      <c r="F20" s="275">
        <v>38.344849396213974961304590350</v>
      </c>
      <c r="G20" s="273">
        <v>16.669594528628564258531651160</v>
      </c>
      <c r="H20" s="274">
        <v>7.894911414805786478895284200</v>
      </c>
      <c r="I20" s="275">
        <v>17.699972099279302022144353960</v>
      </c>
      <c r="J20" s="273">
        <v>26.614151176740799583970470780</v>
      </c>
      <c r="K20" s="274">
        <v>14.596095896486123665776724730</v>
      </c>
      <c r="L20" s="275">
        <v>8.018614669355025290563901810</v>
      </c>
      <c r="M20" s="273">
        <v>76.740056985198890195909695670</v>
      </c>
      <c r="N20" s="274">
        <v>70.884659126743272403810917560</v>
      </c>
      <c r="O20" s="275">
        <v>64.063436164848302274012846130</v>
      </c>
      <c r="P20" s="184"/>
      <c r="Q20" s="273">
        <v>50.640193416786786810073159250</v>
      </c>
      <c r="R20" s="274">
        <v>64.956012250387551560143571650</v>
      </c>
      <c r="S20" s="275">
        <v>60.478123754898103856862079860</v>
      </c>
      <c r="T20" s="273">
        <v>493.76846217103277623503043451</v>
      </c>
      <c r="U20" s="274">
        <v>52.582162689672710875919696920</v>
      </c>
      <c r="V20" s="275">
        <v>183.03499630153705823149922828</v>
      </c>
      <c r="W20" s="273">
        <v>77.697785585946054963457450580</v>
      </c>
      <c r="X20" s="274">
        <v>102.52344167248171104303895864</v>
      </c>
      <c r="Y20" s="275">
        <v>61.986685655361196089826545120</v>
      </c>
      <c r="Z20" s="273">
        <v>91.87872674606252346954980501</v>
      </c>
      <c r="AA20" s="274">
        <v>69.911303669683713498011692110</v>
      </c>
      <c r="AB20" s="275">
        <v>82.52766916208852282038803435</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79" t="s">
        <v>12</v>
      </c>
      <c r="C22" s="979"/>
      <c r="D22" s="468">
        <v>31.417600664176006641760066420</v>
      </c>
      <c r="E22" s="469">
        <v>41.189879639582816805920845850</v>
      </c>
      <c r="F22" s="470">
        <v>33.807346910629252274313246220</v>
      </c>
      <c r="G22" s="468">
        <v>13.424657534246575342465753420</v>
      </c>
      <c r="H22" s="469">
        <v>6.8885311753836434318831806700</v>
      </c>
      <c r="I22" s="470">
        <v>10.030589016586727469926297040</v>
      </c>
      <c r="J22" s="468">
        <v>26.282689912826899128268991280</v>
      </c>
      <c r="K22" s="469">
        <v>15.912947414895128993220877920</v>
      </c>
      <c r="L22" s="470">
        <v>7.7869697235445482067460736800</v>
      </c>
      <c r="M22" s="468">
        <v>71.124948111249481112494811120</v>
      </c>
      <c r="N22" s="469">
        <v>63.991358229861589231024904440</v>
      </c>
      <c r="O22" s="470">
        <v>51.624905650760527950985616940</v>
      </c>
      <c r="P22" s="184"/>
      <c r="Q22" s="468">
        <v>43.377983244529541189273496860</v>
      </c>
      <c r="R22" s="469">
        <v>59.988046890017825846039823180</v>
      </c>
      <c r="S22" s="470">
        <v>43.361760673251819294111500170</v>
      </c>
      <c r="T22" s="468">
        <v>591.19579551813912747268789899</v>
      </c>
      <c r="U22" s="469">
        <v>55.055640212884968258043893620</v>
      </c>
      <c r="V22" s="470">
        <v>102.22779098271079480616661598</v>
      </c>
      <c r="W22" s="468">
        <v>68.912200479136194220237429930</v>
      </c>
      <c r="X22" s="469">
        <v>132.40916971921021970177594213</v>
      </c>
      <c r="Y22" s="470">
        <v>59.737390285843878113222715440</v>
      </c>
      <c r="Z22" s="468">
        <v>80.45312956363223041208115296</v>
      </c>
      <c r="AA22" s="469">
        <v>72.785375508160665959593990580</v>
      </c>
      <c r="AB22" s="470">
        <v>54.488128336425727367907639650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101.99605370831501602853529953</v>
      </c>
      <c r="E25" s="455">
        <v>124.4245930543363202988258255</v>
      </c>
      <c r="F25" s="456">
        <v>135.14864368855537671094716771</v>
      </c>
      <c r="G25" s="454">
        <v>107.29286545628493184471210535</v>
      </c>
      <c r="H25" s="455">
        <v>102.89582602268674286197791149</v>
      </c>
      <c r="I25" s="456">
        <v>128.6431581692835002772798312</v>
      </c>
      <c r="J25" s="454">
        <v>95.61607460306991595911959384</v>
      </c>
      <c r="K25" s="455">
        <v>78.538992524646598508234347691</v>
      </c>
      <c r="L25" s="456">
        <v>87.45564496565068681333902929</v>
      </c>
      <c r="M25" s="454">
        <v>100.45811943238751810057141181</v>
      </c>
      <c r="N25" s="455">
        <v>109.63155775143911787204106703</v>
      </c>
      <c r="O25" s="456">
        <v>125.56943389090902189245769206</v>
      </c>
      <c r="P25" s="5"/>
      <c r="Q25" s="427">
        <v>4.8957537742274766023287374300</v>
      </c>
      <c r="R25" s="428">
        <v>21.841639211300331082289721310</v>
      </c>
      <c r="S25" s="429">
        <v>7.931314762163360511167804050</v>
      </c>
      <c r="T25" s="427">
        <v>-32.826208955587623295192149570</v>
      </c>
      <c r="U25" s="428">
        <v>6.4085437699410503606230146100</v>
      </c>
      <c r="V25" s="429">
        <v>-7.8316319840457947056928543900</v>
      </c>
      <c r="W25" s="427">
        <v>-2.2832202586503249604336465200</v>
      </c>
      <c r="X25" s="428">
        <v>-4.6640763425342227907788313900</v>
      </c>
      <c r="Y25" s="429">
        <v>-11.450484699797862738265913540</v>
      </c>
      <c r="Z25" s="427">
        <v>0.3563550764863258896892605600</v>
      </c>
      <c r="AA25" s="428">
        <v>12.785239218229242306053609340</v>
      </c>
      <c r="AB25" s="429">
        <v>2.9117495205462810038414618600</v>
      </c>
    </row>
    <row r="26" ht="18" customHeight="1">
      <c r="A26" s="58"/>
      <c r="B26" s="1043" t="s">
        <v>46</v>
      </c>
      <c r="C26" s="1043"/>
      <c r="D26" s="439">
        <v>107.73904849320134583697084632</v>
      </c>
      <c r="E26" s="95">
        <v>131.02942063553392681896578383</v>
      </c>
      <c r="F26" s="440">
        <v>144.85117183055663746346116127</v>
      </c>
      <c r="G26" s="439">
        <v>105.19946236647101421545112023</v>
      </c>
      <c r="H26" s="95">
        <v>101.4562631342559401130408188</v>
      </c>
      <c r="I26" s="440">
        <v>130.13646129108899869196314627</v>
      </c>
      <c r="J26" s="439">
        <v>94.96431825242037110691736295</v>
      </c>
      <c r="K26" s="95">
        <v>76.006274754018833509785088847</v>
      </c>
      <c r="L26" s="440">
        <v>85.69811589774850609244781836</v>
      </c>
      <c r="M26" s="439">
        <v>102.41267528175270176038856221</v>
      </c>
      <c r="N26" s="95">
        <v>111.9974420280035597445319868</v>
      </c>
      <c r="O26" s="440">
        <v>132.83231177361074606433952897</v>
      </c>
      <c r="P26" s="5"/>
      <c r="Q26" s="420">
        <v>-1.9912040008264543570129374100</v>
      </c>
      <c r="R26" s="91">
        <v>17.076818212312028530692190050</v>
      </c>
      <c r="S26" s="421">
        <v>-7.1202646085588530069499322900</v>
      </c>
      <c r="T26" s="420">
        <v>-27.200965005034611437133388220</v>
      </c>
      <c r="U26" s="91">
        <v>2.1732496135247747389439114700</v>
      </c>
      <c r="V26" s="421">
        <v>-16.937866553783404259092414950</v>
      </c>
      <c r="W26" s="420">
        <v>-2.2593997151580057803768960300</v>
      </c>
      <c r="X26" s="91">
        <v>-5.5123410713778747150570257800</v>
      </c>
      <c r="Y26" s="421">
        <v>-12.885069880415704787238646010</v>
      </c>
      <c r="Z26" s="420">
        <v>-3.3864291347807908795761437700</v>
      </c>
      <c r="AA26" s="91">
        <v>7.786719184923374166949629400</v>
      </c>
      <c r="AB26" s="421">
        <v>-9.961601414007513525278593940</v>
      </c>
    </row>
    <row r="27" ht="18" customHeight="1">
      <c r="A27" s="58"/>
      <c r="B27" s="1043" t="s">
        <v>47</v>
      </c>
      <c r="C27" s="1043"/>
      <c r="D27" s="439">
        <v>112.06404791476875950642100735</v>
      </c>
      <c r="E27" s="95">
        <v>134.89487457074815010075241704</v>
      </c>
      <c r="F27" s="440">
        <v>149.88858311137261510495439067</v>
      </c>
      <c r="G27" s="439">
        <v>107.74596403235329143855778076</v>
      </c>
      <c r="H27" s="95">
        <v>105.16561784528172092146361701</v>
      </c>
      <c r="I27" s="440">
        <v>131.2729103517453591419958428</v>
      </c>
      <c r="J27" s="439">
        <v>95.01460914224311178844968925</v>
      </c>
      <c r="K27" s="95">
        <v>77.477017809776940979704499845</v>
      </c>
      <c r="L27" s="440">
        <v>88.26692579292395175779478778</v>
      </c>
      <c r="M27" s="439">
        <v>105.19376348725554222947241077</v>
      </c>
      <c r="N27" s="95">
        <v>116.80008439102828820251425719</v>
      </c>
      <c r="O27" s="440">
        <v>137.98090009444417367683491835</v>
      </c>
      <c r="P27" s="93"/>
      <c r="Q27" s="420">
        <v>-3.4901938016239634282515130300</v>
      </c>
      <c r="R27" s="91">
        <v>15.194173418957729615506681780</v>
      </c>
      <c r="S27" s="421">
        <v>-9.318026411573697197759194040</v>
      </c>
      <c r="T27" s="420">
        <v>-24.331019485238477774338185440</v>
      </c>
      <c r="U27" s="91">
        <v>-1.1864997808515826735861507600</v>
      </c>
      <c r="V27" s="421">
        <v>-19.015171815829198861525214820</v>
      </c>
      <c r="W27" s="420">
        <v>-4.1829379986413891025437407800</v>
      </c>
      <c r="X27" s="91">
        <v>-4.2462162644429828832998143100</v>
      </c>
      <c r="Y27" s="421">
        <v>-11.798210555380525194525339620</v>
      </c>
      <c r="Z27" s="420">
        <v>-5.3617907226366735708536073100</v>
      </c>
      <c r="AA27" s="91">
        <v>6.5049064437109686949141849900</v>
      </c>
      <c r="AB27" s="421">
        <v>-11.854672473091186737181838840</v>
      </c>
    </row>
    <row r="28" ht="18" customHeight="1">
      <c r="A28" s="58"/>
      <c r="B28" s="1043" t="s">
        <v>48</v>
      </c>
      <c r="C28" s="1043"/>
      <c r="D28" s="439">
        <v>112.13337546033565531279749737</v>
      </c>
      <c r="E28" s="95">
        <v>137.24940135760622867162553643</v>
      </c>
      <c r="F28" s="440">
        <v>148.95023542668475806830479383</v>
      </c>
      <c r="G28" s="439">
        <v>108.02857306960542624593607285</v>
      </c>
      <c r="H28" s="95">
        <v>106.91846306171683820168219815</v>
      </c>
      <c r="I28" s="440">
        <v>133.01922887585003344419430734</v>
      </c>
      <c r="J28" s="439">
        <v>94.07238698852903790961750767</v>
      </c>
      <c r="K28" s="95">
        <v>77.16764219458736941474382456</v>
      </c>
      <c r="L28" s="440">
        <v>87.97532911364610689306529172</v>
      </c>
      <c r="M28" s="439">
        <v>104.71496362325202485843168814</v>
      </c>
      <c r="N28" s="95">
        <v>118.29562562734604901804762148</v>
      </c>
      <c r="O28" s="440">
        <v>137.12740487897760500909186227</v>
      </c>
      <c r="P28" s="5"/>
      <c r="Q28" s="420">
        <v>-2.7250790675707269250706424500</v>
      </c>
      <c r="R28" s="91">
        <v>17.087951465388108788827530140</v>
      </c>
      <c r="S28" s="421">
        <v>-7.2543084791459799105833820700</v>
      </c>
      <c r="T28" s="420">
        <v>-22.149924058641516041815794460</v>
      </c>
      <c r="U28" s="91">
        <v>9.534535187022015338455832830</v>
      </c>
      <c r="V28" s="421">
        <v>-13.807229656315927196346578830</v>
      </c>
      <c r="W28" s="420">
        <v>-3.5534061575423207632742083100</v>
      </c>
      <c r="X28" s="91">
        <v>-7.5473405811438236094157686300</v>
      </c>
      <c r="Y28" s="421">
        <v>-13.833580889600148636505531870</v>
      </c>
      <c r="Z28" s="420">
        <v>-4.1770925969166386918384953400</v>
      </c>
      <c r="AA28" s="91">
        <v>8.530556549101827906418746330</v>
      </c>
      <c r="AB28" s="421">
        <v>-9.827795420149995521374385770</v>
      </c>
    </row>
    <row r="29" ht="18" customHeight="1">
      <c r="A29" s="58"/>
      <c r="B29" s="1043" t="s">
        <v>49</v>
      </c>
      <c r="C29" s="1043"/>
      <c r="D29" s="439">
        <v>107.98174877122197592716575987</v>
      </c>
      <c r="E29" s="95">
        <v>133.36946743116377001944591787</v>
      </c>
      <c r="F29" s="440">
        <v>143.19125577634363210089955907</v>
      </c>
      <c r="G29" s="439">
        <v>103.25013861154520993950883887</v>
      </c>
      <c r="H29" s="95">
        <v>103.37693920417063664306244677</v>
      </c>
      <c r="I29" s="440">
        <v>133.28696145193164696239596683</v>
      </c>
      <c r="J29" s="439">
        <v>93.35752253851903565580657505</v>
      </c>
      <c r="K29" s="95">
        <v>77.502586499470043548909856278</v>
      </c>
      <c r="L29" s="440">
        <v>87.08811633398218205824326825</v>
      </c>
      <c r="M29" s="439">
        <v>101.35851534363118717149139786</v>
      </c>
      <c r="N29" s="95">
        <v>115.68206801155627815348141469</v>
      </c>
      <c r="O29" s="440">
        <v>132.06331491103539370038288376</v>
      </c>
      <c r="P29" s="93"/>
      <c r="Q29" s="420">
        <v>3.328018820819084995448000400</v>
      </c>
      <c r="R29" s="91">
        <v>18.607876088461853475979979930</v>
      </c>
      <c r="S29" s="421">
        <v>7.5629932492978328323689532900</v>
      </c>
      <c r="T29" s="420">
        <v>-26.137892209296247382706387650</v>
      </c>
      <c r="U29" s="91">
        <v>14.825967477188719634608684220</v>
      </c>
      <c r="V29" s="421">
        <v>-6.0594918224300754451378698500</v>
      </c>
      <c r="W29" s="420">
        <v>-3.2916693561733952260306735900</v>
      </c>
      <c r="X29" s="91">
        <v>-4.8982946421954064789123110700</v>
      </c>
      <c r="Y29" s="421">
        <v>-11.321740786474157185718432260</v>
      </c>
      <c r="Z29" s="420">
        <v>-1.3406518121440979591986376600</v>
      </c>
      <c r="AA29" s="91">
        <v>11.102571042722336085004234420</v>
      </c>
      <c r="AB29" s="421">
        <v>2.6975427600561409383021671700</v>
      </c>
    </row>
    <row r="30" ht="18" customHeight="1">
      <c r="A30" s="58"/>
      <c r="B30" s="1044" t="s">
        <v>75</v>
      </c>
      <c r="C30" s="1044"/>
      <c r="D30" s="457">
        <v>108.53516672494440653060304431</v>
      </c>
      <c r="E30" s="458">
        <v>132.19968237983802077912532667</v>
      </c>
      <c r="F30" s="459">
        <v>144.6825238884226512398193663</v>
      </c>
      <c r="G30" s="457">
        <v>106.31990356183448969424426524</v>
      </c>
      <c r="H30" s="458">
        <v>103.945296524041753240104008</v>
      </c>
      <c r="I30" s="459">
        <v>131.33518629536247426627013525</v>
      </c>
      <c r="J30" s="457">
        <v>94.57550393697376755329772123</v>
      </c>
      <c r="K30" s="458">
        <v>77.341114712170517756081703414</v>
      </c>
      <c r="L30" s="459">
        <v>87.28949781283066912168048907</v>
      </c>
      <c r="M30" s="457">
        <v>102.84186924964857943678712601</v>
      </c>
      <c r="N30" s="458">
        <v>114.47645633996046660179719984</v>
      </c>
      <c r="O30" s="459">
        <v>133.20082788677471631129190207</v>
      </c>
      <c r="P30" s="5"/>
      <c r="Q30" s="430">
        <v>-0.6947762381032089786621266200</v>
      </c>
      <c r="R30" s="431">
        <v>17.537529959994001942114114140</v>
      </c>
      <c r="S30" s="432">
        <v>-3.5615703532377752933005502700</v>
      </c>
      <c r="T30" s="430">
        <v>-26.461119550528673089349973540</v>
      </c>
      <c r="U30" s="431">
        <v>5.9746052542065046317181611800</v>
      </c>
      <c r="V30" s="432">
        <v>-13.394596851144664721994604250</v>
      </c>
      <c r="W30" s="430">
        <v>-3.1182154865793845359154434400</v>
      </c>
      <c r="X30" s="431">
        <v>-5.3833608919727631267455617100</v>
      </c>
      <c r="Y30" s="432">
        <v>-12.251033394207151938104526810</v>
      </c>
      <c r="Z30" s="430">
        <v>-3.0063373929076416931136729500</v>
      </c>
      <c r="AA30" s="431">
        <v>9.106861467115868337188390460</v>
      </c>
      <c r="AB30" s="432">
        <v>-6.6411754127351673990048358600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106.93845056671743218588471504</v>
      </c>
      <c r="E32" s="494">
        <v>128.20397128198291848584678758</v>
      </c>
      <c r="F32" s="495">
        <v>141.44054462528082719892538732</v>
      </c>
      <c r="G32" s="493">
        <v>109.89655638856874214208328985</v>
      </c>
      <c r="H32" s="494">
        <v>109.196947608016772769484579</v>
      </c>
      <c r="I32" s="495">
        <v>134.24295606818534216347433835</v>
      </c>
      <c r="J32" s="493">
        <v>94.40708414098537639908950175</v>
      </c>
      <c r="K32" s="494">
        <v>77.528861934054539928311987542</v>
      </c>
      <c r="L32" s="495">
        <v>87.88375012616552227108616979</v>
      </c>
      <c r="M32" s="493">
        <v>103.06722379339002466356472285</v>
      </c>
      <c r="N32" s="494">
        <v>115.32672015617896610528018466</v>
      </c>
      <c r="O32" s="495">
        <v>132.32835467767893598096089024</v>
      </c>
      <c r="P32" s="93"/>
      <c r="Q32" s="479">
        <v>12.210251023817355082069223620</v>
      </c>
      <c r="R32" s="480">
        <v>28.736962817947312674609669290</v>
      </c>
      <c r="S32" s="481">
        <v>20.437707727994814183678068200</v>
      </c>
      <c r="T32" s="479">
        <v>-12.294522530409753777432540110</v>
      </c>
      <c r="U32" s="480">
        <v>15.676329518440745454332487490</v>
      </c>
      <c r="V32" s="481">
        <v>6.2594385155609356379051684600</v>
      </c>
      <c r="W32" s="479">
        <v>-3.1686961246786410927357368300</v>
      </c>
      <c r="X32" s="480">
        <v>-6.2053665977491188849932475800</v>
      </c>
      <c r="Y32" s="481">
        <v>-11.683193339641741927464771090</v>
      </c>
      <c r="Z32" s="479">
        <v>4.4979535236642438978255420900</v>
      </c>
      <c r="AA32" s="480">
        <v>20.011447910091003854454555340</v>
      </c>
      <c r="AB32" s="481">
        <v>13.636505778225285850616700930</v>
      </c>
    </row>
    <row r="33" ht="18" customHeight="1">
      <c r="A33" s="58"/>
      <c r="B33" s="1046" t="s">
        <v>51</v>
      </c>
      <c r="C33" s="1046"/>
      <c r="D33" s="276">
        <v>110.30371405270264670216565378</v>
      </c>
      <c r="E33" s="94">
        <v>128.04706798878731467966392806</v>
      </c>
      <c r="F33" s="277">
        <v>141.89021179191028103245659958</v>
      </c>
      <c r="G33" s="276">
        <v>113.93016350485638990575801983</v>
      </c>
      <c r="H33" s="94">
        <v>106.56349458500575305408165524</v>
      </c>
      <c r="I33" s="277">
        <v>135.51304527618050676848478452</v>
      </c>
      <c r="J33" s="276">
        <v>95.12045782380406008017577766</v>
      </c>
      <c r="K33" s="94">
        <v>79.37256899072325232584002389</v>
      </c>
      <c r="L33" s="277">
        <v>88.19622736954834182303210188</v>
      </c>
      <c r="M33" s="276">
        <v>106.02991880108813064716115781</v>
      </c>
      <c r="N33" s="94">
        <v>115.94816223100812764493547521</v>
      </c>
      <c r="O33" s="277">
        <v>133.80265545311073780316167667</v>
      </c>
      <c r="P33" s="5"/>
      <c r="Q33" s="271">
        <v>16.206536455998306843222779080</v>
      </c>
      <c r="R33" s="92">
        <v>30.380969353165977703866071260</v>
      </c>
      <c r="S33" s="272">
        <v>21.070078365808339164836573720</v>
      </c>
      <c r="T33" s="271">
        <v>-6.2717990391411692616301485900</v>
      </c>
      <c r="U33" s="92">
        <v>8.333868905859890915855895340</v>
      </c>
      <c r="V33" s="272">
        <v>6.1478550453907349485206280800</v>
      </c>
      <c r="W33" s="271">
        <v>-0.9156582143512923048225638600</v>
      </c>
      <c r="X33" s="92">
        <v>-4.4095447958259039697753717500</v>
      </c>
      <c r="Y33" s="272">
        <v>-11.301263108510288090098397750</v>
      </c>
      <c r="Z33" s="271">
        <v>9.499740038700167134701581530</v>
      </c>
      <c r="AA33" s="92">
        <v>21.345034890391032940255401090</v>
      </c>
      <c r="AB33" s="272">
        <v>14.747870988079955673070565110</v>
      </c>
    </row>
    <row r="34" ht="18" customHeight="1">
      <c r="A34" s="58"/>
      <c r="B34" s="1047" t="s">
        <v>76</v>
      </c>
      <c r="C34" s="1047"/>
      <c r="D34" s="443">
        <v>108.68099318948683125493906368</v>
      </c>
      <c r="E34" s="444">
        <v>128.12369559245967847945864629</v>
      </c>
      <c r="F34" s="445">
        <v>141.67570055348141869472490021</v>
      </c>
      <c r="G34" s="443">
        <v>111.88521834085776912198865235</v>
      </c>
      <c r="H34" s="444">
        <v>107.90501600407643897401352129</v>
      </c>
      <c r="I34" s="445">
        <v>134.8892441387614884169863546</v>
      </c>
      <c r="J34" s="443">
        <v>94.74852140665412629958650276</v>
      </c>
      <c r="K34" s="444">
        <v>78.437880163868803739051652304</v>
      </c>
      <c r="L34" s="445">
        <v>88.03548716747225062069467427</v>
      </c>
      <c r="M34" s="633">
        <v>104.54511176443897604374534239</v>
      </c>
      <c r="N34" s="634">
        <v>115.64083086733868054434699237</v>
      </c>
      <c r="O34" s="635">
        <v>133.08670932762796783053971323</v>
      </c>
      <c r="P34" s="93"/>
      <c r="Q34" s="273">
        <v>14.270978086471366077264039820</v>
      </c>
      <c r="R34" s="274">
        <v>29.567219258758046361162523870</v>
      </c>
      <c r="S34" s="275">
        <v>20.765260775170648264198745440</v>
      </c>
      <c r="T34" s="273">
        <v>-9.628825649474332287231208150</v>
      </c>
      <c r="U34" s="274">
        <v>11.849400336168597330435491330</v>
      </c>
      <c r="V34" s="275">
        <v>6.1858294142662759785112524900</v>
      </c>
      <c r="W34" s="273">
        <v>-2.0772175926903754294566421400</v>
      </c>
      <c r="X34" s="274">
        <v>-5.3312323635836350561665996300</v>
      </c>
      <c r="Y34" s="275">
        <v>-11.496076230706361380707086870</v>
      </c>
      <c r="Z34" s="273">
        <v>6.96176932692094847574635800</v>
      </c>
      <c r="AA34" s="274">
        <v>20.688911043350761600607228190</v>
      </c>
      <c r="AB34" s="275">
        <v>14.208651258145642366428435660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79" t="s">
        <v>12</v>
      </c>
      <c r="C36" s="979"/>
      <c r="D36" s="482">
        <v>108.56191231199489110567924071</v>
      </c>
      <c r="E36" s="483">
        <v>130.88892041866712987382019872</v>
      </c>
      <c r="F36" s="484">
        <v>144.07325346396427177400702278</v>
      </c>
      <c r="G36" s="482">
        <v>108.3641001855287569573283859</v>
      </c>
      <c r="H36" s="483">
        <v>105.50057982027039920274730682</v>
      </c>
      <c r="I36" s="484">
        <v>131.77502688661248856046446566</v>
      </c>
      <c r="J36" s="482">
        <v>94.6187580615441311958724894</v>
      </c>
      <c r="K36" s="483">
        <v>77.37123110167686372935508246</v>
      </c>
      <c r="L36" s="484">
        <v>87.56438438481158070371953473</v>
      </c>
      <c r="M36" s="482">
        <v>103.37220341620948601221742345</v>
      </c>
      <c r="N36" s="483">
        <v>114.84749576435728295577370661</v>
      </c>
      <c r="O36" s="484">
        <v>133.16008467538199747948451393</v>
      </c>
      <c r="P36" s="93"/>
      <c r="Q36" s="468">
        <v>3.1819849670939133364756523600</v>
      </c>
      <c r="R36" s="469">
        <v>20.650146671933985235641300280</v>
      </c>
      <c r="S36" s="470">
        <v>2.3253094194965952936850354700</v>
      </c>
      <c r="T36" s="468">
        <v>-20.346314008036407903907571910</v>
      </c>
      <c r="U36" s="469">
        <v>7.8428050508527138367785601600</v>
      </c>
      <c r="V36" s="470">
        <v>-7.1666422765391101789760940700</v>
      </c>
      <c r="W36" s="468">
        <v>-2.8329773100529655560096654600</v>
      </c>
      <c r="X36" s="469">
        <v>-3.6915252289105369425257734300</v>
      </c>
      <c r="Y36" s="470">
        <v>-11.629169708347740032195328380</v>
      </c>
      <c r="Z36" s="468">
        <v>-0.2579591945092748224025091700</v>
      </c>
      <c r="AA36" s="469">
        <v>12.591587073798072912123304990</v>
      </c>
      <c r="AB36" s="470">
        <v>-1.278650471393191612694062600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29.392736780210451319122210229</v>
      </c>
      <c r="E39" s="455">
        <v>48.349651442715164163256902415</v>
      </c>
      <c r="F39" s="456">
        <v>39.017302085007756883926134303</v>
      </c>
      <c r="G39" s="454">
        <v>12.97916234883019796316207494</v>
      </c>
      <c r="H39" s="455">
        <v>6.6960173043652059519141227695</v>
      </c>
      <c r="I39" s="456">
        <v>9.735774698400781533913286207</v>
      </c>
      <c r="J39" s="454">
        <v>25.078554100118330594223507639</v>
      </c>
      <c r="K39" s="455">
        <v>13.413003559480477795972881424</v>
      </c>
      <c r="L39" s="456">
        <v>6.8794910387672042723647110017</v>
      </c>
      <c r="M39" s="454">
        <v>67.450453229158979876507792813</v>
      </c>
      <c r="N39" s="455">
        <v>68.458672306560847911143906608</v>
      </c>
      <c r="O39" s="456">
        <v>55.632567822175742690204131505</v>
      </c>
      <c r="P39" s="5"/>
      <c r="Q39" s="427">
        <v>69.547989085806433336903453850</v>
      </c>
      <c r="R39" s="428">
        <v>114.41795011173773356753408727</v>
      </c>
      <c r="S39" s="429">
        <v>72.169351254467960453126978050</v>
      </c>
      <c r="T39" s="427">
        <v>456.37394923255902749732793511</v>
      </c>
      <c r="U39" s="428">
        <v>77.054889644812119488291490690</v>
      </c>
      <c r="V39" s="429">
        <v>107.45860328023678323041848605</v>
      </c>
      <c r="W39" s="427">
        <v>60.324947768578041506309789960</v>
      </c>
      <c r="X39" s="428">
        <v>126.43809153373885483524334063</v>
      </c>
      <c r="Y39" s="429">
        <v>38.477231197347612023973900340</v>
      </c>
      <c r="Z39" s="427">
        <v>91.01781346534889603811521501</v>
      </c>
      <c r="AA39" s="428">
        <v>112.24455911176508705998829956</v>
      </c>
      <c r="AB39" s="429">
        <v>72.114499683501978430505486110</v>
      </c>
    </row>
    <row r="40" ht="18" customHeight="1">
      <c r="A40" s="58"/>
      <c r="B40" s="1043" t="s">
        <v>46</v>
      </c>
      <c r="C40" s="1043"/>
      <c r="D40" s="439">
        <v>31.279295297361878297353754798</v>
      </c>
      <c r="E40" s="95">
        <v>46.41686820988332188204667775</v>
      </c>
      <c r="F40" s="440">
        <v>44.37761983312767268385691046</v>
      </c>
      <c r="G40" s="439">
        <v>12.047755786699663003151041046</v>
      </c>
      <c r="H40" s="95">
        <v>6.5805799978472210229219491154</v>
      </c>
      <c r="I40" s="440">
        <v>7.8145806764288278063482043899</v>
      </c>
      <c r="J40" s="439">
        <v>23.784926165328646532097095219</v>
      </c>
      <c r="K40" s="95">
        <v>12.793982145609401111668902574</v>
      </c>
      <c r="L40" s="440">
        <v>6.4005115832081979987126225894</v>
      </c>
      <c r="M40" s="439">
        <v>67.11197724939018783260189107</v>
      </c>
      <c r="N40" s="95">
        <v>65.791430353339944016637529443</v>
      </c>
      <c r="O40" s="440">
        <v>58.592712092764698488917737441</v>
      </c>
      <c r="P40" s="5"/>
      <c r="Q40" s="420">
        <v>33.541904364512280959777073570</v>
      </c>
      <c r="R40" s="91">
        <v>83.80802295935064686826184972</v>
      </c>
      <c r="S40" s="421">
        <v>19.733150470430138878124928170</v>
      </c>
      <c r="T40" s="420">
        <v>584.89727036099542931601729894</v>
      </c>
      <c r="U40" s="91">
        <v>54.792625186714087867704055940</v>
      </c>
      <c r="V40" s="421">
        <v>19.689428198980936529683359990</v>
      </c>
      <c r="W40" s="420">
        <v>65.862658765251354146832700710</v>
      </c>
      <c r="X40" s="91">
        <v>131.77645692829618757071661321</v>
      </c>
      <c r="Y40" s="421">
        <v>34.159883960831147109069947860</v>
      </c>
      <c r="Z40" s="420">
        <v>69.809055221659891668986462620</v>
      </c>
      <c r="AA40" s="91">
        <v>87.84619152363122470037117412</v>
      </c>
      <c r="AB40" s="421">
        <v>21.150366799927133876749853120</v>
      </c>
    </row>
    <row r="41" ht="18" customHeight="1">
      <c r="A41" s="58"/>
      <c r="B41" s="1043" t="s">
        <v>47</v>
      </c>
      <c r="C41" s="1043"/>
      <c r="D41" s="439">
        <v>35.336562490357121627112276741</v>
      </c>
      <c r="E41" s="95">
        <v>49.56507183356833793103479305</v>
      </c>
      <c r="F41" s="440">
        <v>50.017821102377449621915338901</v>
      </c>
      <c r="G41" s="439">
        <v>13.162189135337648980631126549</v>
      </c>
      <c r="H41" s="95">
        <v>6.4529732140257479201658633481</v>
      </c>
      <c r="I41" s="440">
        <v>8.026031878848966917618201492</v>
      </c>
      <c r="J41" s="439">
        <v>23.131593266605237309130361777</v>
      </c>
      <c r="K41" s="95">
        <v>11.693080581508074505773299385</v>
      </c>
      <c r="L41" s="440">
        <v>6.3269189304556330074988152017</v>
      </c>
      <c r="M41" s="439">
        <v>71.630344892300007916873765064</v>
      </c>
      <c r="N41" s="95">
        <v>67.711125629102160356973955784</v>
      </c>
      <c r="O41" s="440">
        <v>64.37077191168204954703235559</v>
      </c>
      <c r="P41" s="93"/>
      <c r="Q41" s="420">
        <v>28.468912080308067918785930940</v>
      </c>
      <c r="R41" s="91">
        <v>68.445166627588564728398671850</v>
      </c>
      <c r="S41" s="421">
        <v>13.640712327157132129868012290</v>
      </c>
      <c r="T41" s="420">
        <v>357.07797354717382594429568417</v>
      </c>
      <c r="U41" s="91">
        <v>53.292532439644830486031397860</v>
      </c>
      <c r="V41" s="421">
        <v>9.091806013051083584882965870</v>
      </c>
      <c r="W41" s="420">
        <v>54.759931620181402802220836220</v>
      </c>
      <c r="X41" s="91">
        <v>138.76157606776197184441414431</v>
      </c>
      <c r="Y41" s="421">
        <v>38.210599980609808494608974990</v>
      </c>
      <c r="Z41" s="420">
        <v>58.011642201717229375197861860</v>
      </c>
      <c r="AA41" s="91">
        <v>75.726916042285900539448605480</v>
      </c>
      <c r="AB41" s="421">
        <v>15.052851350406064091867795620</v>
      </c>
    </row>
    <row r="42" ht="18" customHeight="1">
      <c r="A42" s="58"/>
      <c r="B42" s="1043" t="s">
        <v>48</v>
      </c>
      <c r="C42" s="1043"/>
      <c r="D42" s="439">
        <v>36.540398852763605092331963379</v>
      </c>
      <c r="E42" s="95">
        <v>53.258383612221213120386188834</v>
      </c>
      <c r="F42" s="440">
        <v>50.66739676575922403053870639</v>
      </c>
      <c r="G42" s="439">
        <v>13.074041947328620623617295053</v>
      </c>
      <c r="H42" s="95">
        <v>6.9775743989601528941291722918</v>
      </c>
      <c r="I42" s="440">
        <v>8.331474891500989868147832319</v>
      </c>
      <c r="J42" s="439">
        <v>24.912809805199777840374903771</v>
      </c>
      <c r="K42" s="95">
        <v>12.406641413470697570746249243</v>
      </c>
      <c r="L42" s="440">
        <v>6.7377174498515827609182395579</v>
      </c>
      <c r="M42" s="439">
        <v>74.527250605292003556324162207</v>
      </c>
      <c r="N42" s="95">
        <v>72.64259942465206358526161037</v>
      </c>
      <c r="O42" s="440">
        <v>65.736589107111796659604778263</v>
      </c>
      <c r="P42" s="5"/>
      <c r="Q42" s="420">
        <v>31.303405102185398511079405860</v>
      </c>
      <c r="R42" s="91">
        <v>73.643947356357228819605379500</v>
      </c>
      <c r="S42" s="421">
        <v>16.434092203188915409527978740</v>
      </c>
      <c r="T42" s="420">
        <v>532.76790401151599544101558371</v>
      </c>
      <c r="U42" s="91">
        <v>53.176786390185406970444762540</v>
      </c>
      <c r="V42" s="421">
        <v>14.570322701509290044376725930</v>
      </c>
      <c r="W42" s="420">
        <v>58.983585798527064491882775860</v>
      </c>
      <c r="X42" s="91">
        <v>134.26955932008505963554053612</v>
      </c>
      <c r="Y42" s="421">
        <v>36.446797181066940552566434300</v>
      </c>
      <c r="Z42" s="420">
        <v>63.561780276757600936898461860</v>
      </c>
      <c r="AA42" s="91">
        <v>79.26638429779430593121661954</v>
      </c>
      <c r="AB42" s="421">
        <v>17.964246491146973925829780900</v>
      </c>
    </row>
    <row r="43" ht="18" customHeight="1">
      <c r="A43" s="58"/>
      <c r="B43" s="1043" t="s">
        <v>49</v>
      </c>
      <c r="C43" s="1043"/>
      <c r="D43" s="439">
        <v>33.765500718100488141853391527</v>
      </c>
      <c r="E43" s="95">
        <v>55.415294455649703439904756442</v>
      </c>
      <c r="F43" s="440">
        <v>46.879306264006814762850953258</v>
      </c>
      <c r="G43" s="439">
        <v>12.701160026192470738347606294</v>
      </c>
      <c r="H43" s="95">
        <v>7.1250964059998949610903872327</v>
      </c>
      <c r="I43" s="440">
        <v>11.885637778655386054455032009</v>
      </c>
      <c r="J43" s="439">
        <v>26.880785774674495833745419006</v>
      </c>
      <c r="K43" s="95">
        <v>13.196810595354263306411658369</v>
      </c>
      <c r="L43" s="440">
        <v>7.2657735554044539703461921257</v>
      </c>
      <c r="M43" s="439">
        <v>73.34744651896745471394641683</v>
      </c>
      <c r="N43" s="95">
        <v>75.737201457003861707406802041</v>
      </c>
      <c r="O43" s="440">
        <v>66.030717598066654787652177384</v>
      </c>
      <c r="P43" s="93"/>
      <c r="Q43" s="420">
        <v>47.094796383589451886131880320</v>
      </c>
      <c r="R43" s="91">
        <v>91.47808031777883493738162813</v>
      </c>
      <c r="S43" s="421">
        <v>54.818925707004307291120584830</v>
      </c>
      <c r="T43" s="420">
        <v>403.95655277996084719850518614</v>
      </c>
      <c r="U43" s="91">
        <v>113.00988436760696810668536036</v>
      </c>
      <c r="V43" s="421">
        <v>103.99669076727222258094364170</v>
      </c>
      <c r="W43" s="420">
        <v>63.448085713654087531565879460</v>
      </c>
      <c r="X43" s="91">
        <v>126.35757129349550796864395500</v>
      </c>
      <c r="Y43" s="421">
        <v>42.666521356568343544786935580</v>
      </c>
      <c r="Z43" s="420">
        <v>74.964696444671507944952162740</v>
      </c>
      <c r="AA43" s="91">
        <v>98.70271508401425092150325966</v>
      </c>
      <c r="AB43" s="421">
        <v>60.271407548619854752560950790</v>
      </c>
    </row>
    <row r="44" ht="18" customHeight="1">
      <c r="A44" s="58"/>
      <c r="B44" s="1044" t="s">
        <v>75</v>
      </c>
      <c r="C44" s="1044"/>
      <c r="D44" s="457">
        <v>33.260963262070614752115828422</v>
      </c>
      <c r="E44" s="458">
        <v>50.601053910807548107325863646</v>
      </c>
      <c r="F44" s="459">
        <v>46.191889210055783596617608647</v>
      </c>
      <c r="G44" s="457">
        <v>12.793215000954813648906735922</v>
      </c>
      <c r="H44" s="458">
        <v>6.7664482642396445500442989454</v>
      </c>
      <c r="I44" s="459">
        <v>9.15869998476699043609651128</v>
      </c>
      <c r="J44" s="457">
        <v>24.749557755816789798248668923</v>
      </c>
      <c r="K44" s="458">
        <v>12.700703659084582858114598188</v>
      </c>
      <c r="L44" s="459">
        <v>6.7220825115374144019681160934</v>
      </c>
      <c r="M44" s="457">
        <v>70.80373601884221819927123326</v>
      </c>
      <c r="N44" s="458">
        <v>70.068205834131775515484760783</v>
      </c>
      <c r="O44" s="459">
        <v>62.072671706360188434682236021</v>
      </c>
      <c r="P44" s="5"/>
      <c r="Q44" s="430">
        <v>39.624064639371168561980678740</v>
      </c>
      <c r="R44" s="431">
        <v>84.79933890940934751096171675</v>
      </c>
      <c r="S44" s="432">
        <v>30.044384815187513107711288690</v>
      </c>
      <c r="T44" s="430">
        <v>453.47067783170948794040395123</v>
      </c>
      <c r="U44" s="431">
        <v>67.987388146680019157473254770</v>
      </c>
      <c r="V44" s="432">
        <v>44.519952467278586980318117350</v>
      </c>
      <c r="W44" s="430">
        <v>60.565213393914978920820951350</v>
      </c>
      <c r="X44" s="431">
        <v>131.16400453315575893004228816</v>
      </c>
      <c r="Y44" s="432">
        <v>38.023624552264079878104361030</v>
      </c>
      <c r="Z44" s="430">
        <v>70.417285061049688366350208970</v>
      </c>
      <c r="AA44" s="431">
        <v>89.86713188721787935646048326</v>
      </c>
      <c r="AB44" s="432">
        <v>32.839243342779017225212248330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34.179293804512963273141687226</v>
      </c>
      <c r="E46" s="494">
        <v>60.028361402401627917006962085</v>
      </c>
      <c r="F46" s="495">
        <v>51.248624963308741054923401022</v>
      </c>
      <c r="G46" s="493">
        <v>18.400244233017090202168946386</v>
      </c>
      <c r="H46" s="494">
        <v>8.700480240314612344072835129</v>
      </c>
      <c r="I46" s="495">
        <v>23.11630489037400344215132009</v>
      </c>
      <c r="J46" s="493">
        <v>25.953457263158673344014281151</v>
      </c>
      <c r="K46" s="494">
        <v>11.365503490610423178422683767</v>
      </c>
      <c r="L46" s="495">
        <v>7.1805288068058153720288188622</v>
      </c>
      <c r="M46" s="493">
        <v>78.532995300688726819324914764</v>
      </c>
      <c r="N46" s="494">
        <v>80.09434513332666343950248098</v>
      </c>
      <c r="O46" s="495">
        <v>81.54545866048855986910353997</v>
      </c>
      <c r="P46" s="93"/>
      <c r="Q46" s="479">
        <v>64.060195459644006409960546980</v>
      </c>
      <c r="R46" s="480">
        <v>109.20524475795971358680865424</v>
      </c>
      <c r="S46" s="481">
        <v>86.63825809750250095610366428</v>
      </c>
      <c r="T46" s="479">
        <v>335.17151793582523320814334675</v>
      </c>
      <c r="U46" s="480">
        <v>86.77928848033707217186378031</v>
      </c>
      <c r="V46" s="481">
        <v>206.61137558159336829719554628</v>
      </c>
      <c r="W46" s="479">
        <v>75.292020686158039190215983980</v>
      </c>
      <c r="X46" s="480">
        <v>100.48267827742361634312670627</v>
      </c>
      <c r="Y46" s="481">
        <v>48.800270547646789940550974930</v>
      </c>
      <c r="Z46" s="479">
        <v>96.98499770049901900064993682</v>
      </c>
      <c r="AA46" s="480">
        <v>105.26086823999072373065970186</v>
      </c>
      <c r="AB46" s="481">
        <v>104.76615512171721561130319825</v>
      </c>
    </row>
    <row r="47" ht="18" customHeight="1">
      <c r="A47" s="58"/>
      <c r="B47" s="1046" t="s">
        <v>51</v>
      </c>
      <c r="C47" s="1046"/>
      <c r="D47" s="276">
        <v>38.583824123715371532214138628</v>
      </c>
      <c r="E47" s="94">
        <v>64.017096830261662343748466244</v>
      </c>
      <c r="F47" s="277">
        <v>57.462246572834178667340649395</v>
      </c>
      <c r="G47" s="276">
        <v>18.906183457249629230850624636</v>
      </c>
      <c r="H47" s="94">
        <v>8.334040710711132785074836008</v>
      </c>
      <c r="I47" s="277">
        <v>24.649265051421749188788918609</v>
      </c>
      <c r="J47" s="276">
        <v>24.465445492604170141730999743</v>
      </c>
      <c r="K47" s="94">
        <v>11.533836092807867755799331032</v>
      </c>
      <c r="L47" s="277">
        <v>6.9355505859676872530278362259</v>
      </c>
      <c r="M47" s="276">
        <v>81.95545307356917090479576301</v>
      </c>
      <c r="N47" s="94">
        <v>83.88497363378066288462263328</v>
      </c>
      <c r="O47" s="277">
        <v>89.04706221022361510915740424</v>
      </c>
      <c r="P47" s="5"/>
      <c r="Q47" s="271">
        <v>80.19264822562603692387261641</v>
      </c>
      <c r="R47" s="92">
        <v>118.28275758832055502017656688</v>
      </c>
      <c r="S47" s="272">
        <v>100.90371895090410599698344764</v>
      </c>
      <c r="T47" s="271">
        <v>594.24803086253460286536526155</v>
      </c>
      <c r="U47" s="92">
        <v>56.492145653116092342895198250</v>
      </c>
      <c r="V47" s="272">
        <v>195.29323562087300651113182595</v>
      </c>
      <c r="W47" s="271">
        <v>72.564606730320732242944053660</v>
      </c>
      <c r="X47" s="92">
        <v>83.83385812935519414091976515</v>
      </c>
      <c r="Y47" s="272">
        <v>38.104363766844214698064386380</v>
      </c>
      <c r="Z47" s="271">
        <v>113.90829883289756457460728334</v>
      </c>
      <c r="AA47" s="92">
        <v>104.96148576254735163738440790</v>
      </c>
      <c r="AB47" s="272">
        <v>112.16213592689573923203932637</v>
      </c>
    </row>
    <row r="48" ht="18" customHeight="1">
      <c r="A48" s="58"/>
      <c r="B48" s="1047" t="s">
        <v>76</v>
      </c>
      <c r="C48" s="1047"/>
      <c r="D48" s="443">
        <v>36.360651383485042047017758876</v>
      </c>
      <c r="E48" s="444">
        <v>62.003735138103740204536087909</v>
      </c>
      <c r="F48" s="445">
        <v>54.325334008263538958773771147</v>
      </c>
      <c r="G48" s="443">
        <v>18.650812234891749562892625643</v>
      </c>
      <c r="H48" s="444">
        <v>8.519005425653841514854778419</v>
      </c>
      <c r="I48" s="445">
        <v>23.875358577489524680498496829</v>
      </c>
      <c r="J48" s="443">
        <v>25.216514724893547549212592723</v>
      </c>
      <c r="K48" s="444">
        <v>11.448868207889157635790166216</v>
      </c>
      <c r="L48" s="445">
        <v>7.0592264882490907288911315492</v>
      </c>
      <c r="M48" s="443">
        <v>80.22797834327033915912297725</v>
      </c>
      <c r="N48" s="444">
        <v>81.97160877164673935518103256</v>
      </c>
      <c r="O48" s="445">
        <v>85.25991907400215436816339954</v>
      </c>
      <c r="P48" s="93"/>
      <c r="Q48" s="273">
        <v>72.138022408714510571573908460</v>
      </c>
      <c r="R48" s="274">
        <v>113.72891807296342193305189109</v>
      </c>
      <c r="S48" s="275">
        <v>93.80182463970377009087627170</v>
      </c>
      <c r="T48" s="273">
        <v>436.59553218701907450124161677</v>
      </c>
      <c r="U48" s="274">
        <v>70.662233988356105168766760570</v>
      </c>
      <c r="V48" s="275">
        <v>200.54305835542500391962482097</v>
      </c>
      <c r="W48" s="273">
        <v>74.006615921933561379752605080</v>
      </c>
      <c r="X48" s="274">
        <v>91.72644640619493979610060139</v>
      </c>
      <c r="Y48" s="275">
        <v>43.364572788826186516143448250</v>
      </c>
      <c r="Z48" s="273">
        <v>105.23688108955636635048385646</v>
      </c>
      <c r="AA48" s="274">
        <v>105.06410213850215515143870530</v>
      </c>
      <c r="AB48" s="275">
        <v>108.46238912295152939393504764</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79" t="s">
        <v>12</v>
      </c>
      <c r="C50" s="979"/>
      <c r="D50" s="482">
        <v>34.107548083575480835754808358</v>
      </c>
      <c r="E50" s="483">
        <v>53.912988781998328308370706006</v>
      </c>
      <c r="F50" s="484">
        <v>48.70734460399257742119284837</v>
      </c>
      <c r="G50" s="482">
        <v>14.547509339975093399750933998</v>
      </c>
      <c r="H50" s="483">
        <v>7.2674403311298314634573394096</v>
      </c>
      <c r="I50" s="484">
        <v>13.217811373492759333276724332</v>
      </c>
      <c r="J50" s="482">
        <v>24.868354780683547806835478068</v>
      </c>
      <c r="K50" s="483">
        <v>12.312043319466824519459752437</v>
      </c>
      <c r="L50" s="484">
        <v>6.8186121006534478849120809331</v>
      </c>
      <c r="M50" s="482">
        <v>73.523426041234260412342604123</v>
      </c>
      <c r="N50" s="483">
        <v>73.492472432594984291287797852</v>
      </c>
      <c r="O50" s="484">
        <v>68.743768078138784639381653636</v>
      </c>
      <c r="P50" s="93"/>
      <c r="Q50" s="468">
        <v>47.940249117492901087626692040</v>
      </c>
      <c r="R50" s="469">
        <v>93.02581323036902567803604032</v>
      </c>
      <c r="S50" s="470">
        <v>46.695365198143109418193706770</v>
      </c>
      <c r="T50" s="468">
        <v>450.56292855167330009773800408</v>
      </c>
      <c r="U50" s="469">
        <v>67.216351795133122198077508450</v>
      </c>
      <c r="V50" s="470">
        <v>87.73484861923269652886597348</v>
      </c>
      <c r="W50" s="468">
        <v>64.126956165651089267828636850</v>
      </c>
      <c r="X50" s="469">
        <v>123.82972658472406633101982449</v>
      </c>
      <c r="Y50" s="470">
        <v>41.161258081817316375099406600</v>
      </c>
      <c r="Z50" s="468">
        <v>79.98763412414310663828096773</v>
      </c>
      <c r="AA50" s="469">
        <v>94.54179651605968571267410452</v>
      </c>
      <c r="AB50" s="470">
        <v>52.512765155205500977125847310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43:C43"/>
    <mergeCell ref="B41:C41"/>
    <mergeCell ref="B27:C27"/>
    <mergeCell ref="Q24:AB24"/>
    <mergeCell ref="B36:C36"/>
    <mergeCell ref="B39:C39"/>
    <mergeCell ref="B40:C40"/>
    <mergeCell ref="B42:C42"/>
    <mergeCell ref="Q38:AB38"/>
    <mergeCell ref="B28:C28"/>
    <mergeCell ref="B29:C29"/>
    <mergeCell ref="B30:C30"/>
    <mergeCell ref="B38:O38"/>
    <mergeCell ref="Q10:AB10"/>
    <mergeCell ref="B11:C11"/>
    <mergeCell ref="B12:C12"/>
    <mergeCell ref="B13:C13"/>
    <mergeCell ref="B20:C20"/>
    <mergeCell ref="B16:C16"/>
    <mergeCell ref="B14:C14"/>
    <mergeCell ref="B50:C50"/>
    <mergeCell ref="B44:C44"/>
    <mergeCell ref="B46:C46"/>
    <mergeCell ref="B47:C47"/>
    <mergeCell ref="B48:C48"/>
    <mergeCell ref="B22:C22"/>
    <mergeCell ref="B33:C33"/>
    <mergeCell ref="B34:C34"/>
    <mergeCell ref="B32:C32"/>
    <mergeCell ref="B19:C19"/>
    <mergeCell ref="B25:C25"/>
    <mergeCell ref="B26:C26"/>
    <mergeCell ref="B24:O24"/>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69.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7">
    <pageSetUpPr fitToPage="1"/>
  </sheetPr>
  <dimension ref="A1:BW153"/>
  <sheetViews>
    <sheetView showGridLines="0" zoomScale="85" workbookViewId="0"/>
  </sheetViews>
  <sheetFormatPr defaultRowHeight="12.75"/>
  <cols>
    <col min="1" max="1" width="1" customWidth="1"/>
    <col min="2" max="2" width="1.28515625" style="33"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236" customWidth="1"/>
    <col min="70" max="75" width="9.140625" style="236" customWidth="1"/>
  </cols>
  <sheetData>
    <row r="1" ht="23.25" customHeight="1">
      <c r="B1" s="6" t="s">
        <v>163</v>
      </c>
      <c r="D1" s="6"/>
      <c r="E1" s="6"/>
      <c r="AS1" s="236"/>
    </row>
    <row r="2" ht="15" customHeight="1">
      <c r="B2" s="0"/>
      <c r="C2" s="1049" t="s">
        <v>208</v>
      </c>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0"/>
    </row>
    <row r="3" ht="15" customHeight="1">
      <c r="B3" s="0"/>
      <c r="C3" s="1049" t="s">
        <v>209</v>
      </c>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0"/>
    </row>
    <row r="4" ht="15" customHeight="1">
      <c r="B4" s="0"/>
      <c r="C4" s="1049" t="s">
        <v>240</v>
      </c>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0"/>
    </row>
    <row r="5" ht="12.75" customHeight="1">
      <c r="C5" s="67"/>
      <c r="D5" s="67"/>
      <c r="E5" s="67"/>
    </row>
    <row r="6" ht="18" customHeight="1">
      <c r="B6" s="68"/>
      <c r="C6" s="68" t="s">
        <v>7</v>
      </c>
      <c r="D6" s="69"/>
      <c r="E6" s="69"/>
      <c r="F6" s="69"/>
      <c r="H6" s="1050" t="s">
        <v>242</v>
      </c>
      <c r="I6" s="1050"/>
      <c r="J6" s="1050"/>
      <c r="K6" s="1050"/>
      <c r="L6" s="1050"/>
      <c r="M6" s="1050"/>
      <c r="N6" s="1050"/>
      <c r="O6" s="1050"/>
      <c r="P6" s="1050"/>
      <c r="Q6" s="1050"/>
      <c r="R6" s="1050"/>
      <c r="S6" s="1050"/>
      <c r="T6" s="1050"/>
      <c r="U6" s="1050"/>
      <c r="Z6" s="1050" t="s">
        <v>243</v>
      </c>
      <c r="AA6" s="1050"/>
      <c r="AB6" s="1050"/>
      <c r="AC6" s="1050"/>
      <c r="AD6" s="1050"/>
      <c r="AE6" s="1050"/>
      <c r="AF6" s="1050"/>
      <c r="AG6" s="1050"/>
      <c r="AH6" s="1050"/>
      <c r="AI6" s="1050"/>
      <c r="AJ6" s="1050"/>
      <c r="AK6" s="1050"/>
      <c r="AL6" s="1050"/>
      <c r="AM6" s="1050"/>
    </row>
    <row r="7" ht="15" customHeight="1">
      <c r="D7" s="93" t="s">
        <v>245</v>
      </c>
      <c r="E7" s="71"/>
      <c r="F7" s="71"/>
      <c r="H7" s="1051" t="s">
        <v>0</v>
      </c>
      <c r="I7" s="1051"/>
      <c r="J7" s="1051" t="s">
        <v>1</v>
      </c>
      <c r="K7" s="1051"/>
      <c r="L7" s="1051" t="s">
        <v>2</v>
      </c>
      <c r="M7" s="1051"/>
      <c r="N7" s="1051" t="s">
        <v>3</v>
      </c>
      <c r="O7" s="1051"/>
      <c r="P7" s="1051" t="s">
        <v>4</v>
      </c>
      <c r="Q7" s="1051"/>
      <c r="R7" s="1051" t="s">
        <v>5</v>
      </c>
      <c r="S7" s="1051"/>
      <c r="T7" s="1051" t="s">
        <v>6</v>
      </c>
      <c r="U7" s="1051"/>
      <c r="Z7" s="1051" t="s">
        <v>0</v>
      </c>
      <c r="AA7" s="1051"/>
      <c r="AB7" s="1051" t="s">
        <v>1</v>
      </c>
      <c r="AC7" s="1051"/>
      <c r="AD7" s="1051" t="s">
        <v>2</v>
      </c>
      <c r="AE7" s="1051"/>
      <c r="AF7" s="1051" t="s">
        <v>3</v>
      </c>
      <c r="AG7" s="1051"/>
      <c r="AH7" s="1051" t="s">
        <v>4</v>
      </c>
      <c r="AI7" s="1051"/>
      <c r="AJ7" s="1051" t="s">
        <v>5</v>
      </c>
      <c r="AK7" s="1051"/>
      <c r="AL7" s="1051" t="s">
        <v>6</v>
      </c>
      <c r="AM7" s="1051"/>
    </row>
    <row r="8" ht="15" customHeight="1">
      <c r="D8" s="175" t="s">
        <v>247</v>
      </c>
      <c r="E8" s="71"/>
      <c r="F8" s="71"/>
      <c r="G8" s="71"/>
      <c r="H8" s="1052"/>
      <c r="I8" s="1052"/>
      <c r="J8" s="1053"/>
      <c r="K8" s="1053"/>
      <c r="L8" s="1053"/>
      <c r="M8" s="1053"/>
      <c r="N8" s="1053">
        <v>1</v>
      </c>
      <c r="O8" s="1053"/>
      <c r="P8" s="1053">
        <v>2</v>
      </c>
      <c r="Q8" s="1053"/>
      <c r="R8" s="1053">
        <v>3</v>
      </c>
      <c r="S8" s="1053"/>
      <c r="T8" s="1054">
        <v>4</v>
      </c>
      <c r="U8" s="1054"/>
      <c r="Z8" s="1052"/>
      <c r="AA8" s="1052"/>
      <c r="AB8" s="1053"/>
      <c r="AC8" s="1053"/>
      <c r="AD8" s="1053">
        <v>1</v>
      </c>
      <c r="AE8" s="1053"/>
      <c r="AF8" s="1053">
        <v>2</v>
      </c>
      <c r="AG8" s="1053"/>
      <c r="AH8" s="1053">
        <v>3</v>
      </c>
      <c r="AI8" s="1053"/>
      <c r="AJ8" s="1053">
        <v>4</v>
      </c>
      <c r="AK8" s="1053"/>
      <c r="AL8" s="1054">
        <v>5</v>
      </c>
      <c r="AM8" s="1054"/>
    </row>
    <row r="9" ht="15" customHeight="1">
      <c r="D9" s="175" t="s">
        <v>249</v>
      </c>
      <c r="H9" s="1055">
        <v>5</v>
      </c>
      <c r="I9" s="1055"/>
      <c r="J9" s="1056">
        <v>6</v>
      </c>
      <c r="K9" s="1056"/>
      <c r="L9" s="1056">
        <v>7</v>
      </c>
      <c r="M9" s="1056"/>
      <c r="N9" s="1056">
        <v>8</v>
      </c>
      <c r="O9" s="1056"/>
      <c r="P9" s="1056">
        <v>9</v>
      </c>
      <c r="Q9" s="1056"/>
      <c r="R9" s="1056">
        <v>10</v>
      </c>
      <c r="S9" s="1056"/>
      <c r="T9" s="1057">
        <v>11</v>
      </c>
      <c r="U9" s="1057"/>
      <c r="Z9" s="1055">
        <v>6</v>
      </c>
      <c r="AA9" s="1055"/>
      <c r="AB9" s="1056">
        <v>7</v>
      </c>
      <c r="AC9" s="1056"/>
      <c r="AD9" s="1056">
        <v>8</v>
      </c>
      <c r="AE9" s="1056"/>
      <c r="AF9" s="1056">
        <v>9</v>
      </c>
      <c r="AG9" s="1056"/>
      <c r="AH9" s="1056">
        <v>10</v>
      </c>
      <c r="AI9" s="1056"/>
      <c r="AJ9" s="1056">
        <v>11</v>
      </c>
      <c r="AK9" s="1056"/>
      <c r="AL9" s="1057">
        <v>12</v>
      </c>
      <c r="AM9" s="1057"/>
    </row>
    <row r="10" ht="15" customHeight="1">
      <c r="D10" t="s">
        <v>251</v>
      </c>
      <c r="H10" s="1058">
        <v>12</v>
      </c>
      <c r="I10" s="1058"/>
      <c r="J10" s="1059">
        <v>13</v>
      </c>
      <c r="K10" s="1059"/>
      <c r="L10" s="1059">
        <v>14</v>
      </c>
      <c r="M10" s="1059"/>
      <c r="N10" s="1059">
        <v>15</v>
      </c>
      <c r="O10" s="1059"/>
      <c r="P10" s="1059">
        <v>16</v>
      </c>
      <c r="Q10" s="1059"/>
      <c r="R10" s="1059">
        <v>17</v>
      </c>
      <c r="S10" s="1059"/>
      <c r="T10" s="1060">
        <v>18</v>
      </c>
      <c r="U10" s="1060"/>
      <c r="Z10" s="1058">
        <v>13</v>
      </c>
      <c r="AA10" s="1058"/>
      <c r="AB10" s="1059">
        <v>14</v>
      </c>
      <c r="AC10" s="1059"/>
      <c r="AD10" s="1059">
        <v>15</v>
      </c>
      <c r="AE10" s="1059"/>
      <c r="AF10" s="1059">
        <v>16</v>
      </c>
      <c r="AG10" s="1059"/>
      <c r="AH10" s="1059">
        <v>17</v>
      </c>
      <c r="AI10" s="1059"/>
      <c r="AJ10" s="1059">
        <v>18</v>
      </c>
      <c r="AK10" s="1059"/>
      <c r="AL10" s="1060">
        <v>19</v>
      </c>
      <c r="AM10" s="1060"/>
    </row>
    <row r="11" ht="15" customHeight="1">
      <c r="H11" s="1055">
        <v>19</v>
      </c>
      <c r="I11" s="1055"/>
      <c r="J11" s="1056">
        <v>20</v>
      </c>
      <c r="K11" s="1056"/>
      <c r="L11" s="1056">
        <v>21</v>
      </c>
      <c r="M11" s="1056"/>
      <c r="N11" s="1056">
        <v>22</v>
      </c>
      <c r="O11" s="1056"/>
      <c r="P11" s="1056">
        <v>23</v>
      </c>
      <c r="Q11" s="1056"/>
      <c r="R11" s="1056">
        <v>24</v>
      </c>
      <c r="S11" s="1056"/>
      <c r="T11" s="1057">
        <v>25</v>
      </c>
      <c r="U11" s="1057"/>
      <c r="Z11" s="1055">
        <v>20</v>
      </c>
      <c r="AA11" s="1055"/>
      <c r="AB11" s="1056">
        <v>21</v>
      </c>
      <c r="AC11" s="1056"/>
      <c r="AD11" s="1056">
        <v>22</v>
      </c>
      <c r="AE11" s="1056"/>
      <c r="AF11" s="1056">
        <v>23</v>
      </c>
      <c r="AG11" s="1056"/>
      <c r="AH11" s="1056">
        <v>24</v>
      </c>
      <c r="AI11" s="1056"/>
      <c r="AJ11" s="1056">
        <v>25</v>
      </c>
      <c r="AK11" s="1056"/>
      <c r="AL11" s="1057">
        <v>26</v>
      </c>
      <c r="AM11" s="1057"/>
      <c r="AN11" t="s">
        <v>27</v>
      </c>
    </row>
    <row r="12" ht="15" customHeight="1">
      <c r="A12" s="68"/>
      <c r="H12" s="1058">
        <v>26</v>
      </c>
      <c r="I12" s="1058"/>
      <c r="J12" s="1059">
        <v>27</v>
      </c>
      <c r="K12" s="1059"/>
      <c r="L12" s="1059">
        <v>28</v>
      </c>
      <c r="M12" s="1059"/>
      <c r="N12" s="1059">
        <v>29</v>
      </c>
      <c r="O12" s="1059"/>
      <c r="P12" s="1059">
        <v>30</v>
      </c>
      <c r="Q12" s="1059"/>
      <c r="R12" s="1059">
        <v>31</v>
      </c>
      <c r="S12" s="1059"/>
      <c r="T12" s="1060"/>
      <c r="U12" s="1060"/>
      <c r="Z12" s="1058">
        <v>27</v>
      </c>
      <c r="AA12" s="1058"/>
      <c r="AB12" s="1059">
        <v>28</v>
      </c>
      <c r="AC12" s="1059"/>
      <c r="AD12" s="1059">
        <v>29</v>
      </c>
      <c r="AE12" s="1059"/>
      <c r="AF12" s="1059">
        <v>30</v>
      </c>
      <c r="AG12" s="1059"/>
      <c r="AH12" s="1059">
        <v>31</v>
      </c>
      <c r="AI12" s="1059"/>
      <c r="AJ12" s="1059"/>
      <c r="AK12" s="1059"/>
      <c r="AL12" s="1060"/>
      <c r="AM12" s="1060"/>
    </row>
    <row r="13" ht="15" customHeight="1">
      <c r="C13" s="72"/>
      <c r="D13" s="73"/>
      <c r="E13" s="73"/>
      <c r="F13" s="73"/>
      <c r="G13" s="73"/>
      <c r="H13" s="1061" t="s">
        <v>27</v>
      </c>
      <c r="I13" s="1061"/>
      <c r="J13" s="1062" t="s">
        <v>27</v>
      </c>
      <c r="K13" s="1062"/>
      <c r="L13" s="1062" t="s">
        <v>27</v>
      </c>
      <c r="M13" s="1062"/>
      <c r="N13" s="1062" t="s">
        <v>27</v>
      </c>
      <c r="O13" s="1062"/>
      <c r="P13" s="1062" t="s">
        <v>27</v>
      </c>
      <c r="Q13" s="1062"/>
      <c r="R13" s="1062" t="s">
        <v>27</v>
      </c>
      <c r="S13" s="1062"/>
      <c r="T13" s="1063" t="s">
        <v>27</v>
      </c>
      <c r="U13" s="1063"/>
      <c r="Z13" s="1061" t="s">
        <v>27</v>
      </c>
      <c r="AA13" s="1061"/>
      <c r="AB13" s="1062" t="s">
        <v>27</v>
      </c>
      <c r="AC13" s="1062"/>
      <c r="AD13" s="1062" t="s">
        <v>27</v>
      </c>
      <c r="AE13" s="1062"/>
      <c r="AF13" s="1062" t="s">
        <v>27</v>
      </c>
      <c r="AG13" s="1062"/>
      <c r="AH13" s="1062" t="s">
        <v>27</v>
      </c>
      <c r="AI13" s="1062"/>
      <c r="AJ13" s="1062" t="s">
        <v>27</v>
      </c>
      <c r="AK13" s="1062"/>
      <c r="AL13" s="1063" t="s">
        <v>27</v>
      </c>
      <c r="AM13" s="1063"/>
    </row>
    <row r="14" ht="15" customHeight="1">
      <c r="A14" s="68"/>
      <c r="C14" s="68" t="s">
        <v>8</v>
      </c>
      <c r="F14" s="64"/>
    </row>
    <row r="15" ht="15" customHeight="1">
      <c r="D15" s="70" t="s">
        <v>253</v>
      </c>
      <c r="F15" s="64"/>
      <c r="P15" s="1064"/>
      <c r="Q15" s="1064"/>
      <c r="R15" s="1064"/>
      <c r="S15" s="1064"/>
      <c r="T15" s="1064"/>
      <c r="U15" s="1064"/>
      <c r="V15" s="1064"/>
      <c r="W15" s="0"/>
      <c r="X15" s="1064"/>
      <c r="Y15" s="1064"/>
      <c r="Z15" s="1064"/>
      <c r="AA15" s="1064"/>
      <c r="AB15" s="1064"/>
      <c r="AC15" s="1064"/>
      <c r="AD15" s="1064"/>
      <c r="AE15" s="0"/>
      <c r="AF15" s="1064"/>
      <c r="AG15" s="1064"/>
      <c r="AH15" s="1064"/>
      <c r="AI15" s="1064"/>
      <c r="AJ15" s="1064"/>
      <c r="AK15" s="1064"/>
      <c r="AL15" s="1064"/>
      <c r="AM15" s="0"/>
      <c r="AN15" s="0"/>
    </row>
    <row r="16" ht="15" customHeight="1">
      <c r="C16" s="70"/>
      <c r="D16" s="73" t="s">
        <v>245</v>
      </c>
      <c r="F16" s="64"/>
      <c r="P16" s="21"/>
      <c r="Q16" s="21"/>
      <c r="R16" s="21"/>
      <c r="S16" s="21"/>
      <c r="T16" s="21"/>
      <c r="U16" s="21"/>
      <c r="V16" s="21"/>
      <c r="W16" s="0"/>
      <c r="X16" s="21"/>
      <c r="Y16" s="21"/>
      <c r="Z16" s="21"/>
      <c r="AA16" s="21"/>
      <c r="AB16" s="21"/>
      <c r="AC16" s="21"/>
      <c r="AD16" s="21"/>
      <c r="AE16" s="0"/>
      <c r="AF16" s="21"/>
      <c r="AG16" s="21"/>
      <c r="AH16" s="21"/>
      <c r="AI16" s="21"/>
      <c r="AJ16" s="21"/>
      <c r="AK16" s="21"/>
      <c r="AL16" s="21"/>
      <c r="AM16" s="0"/>
      <c r="AN16" s="0"/>
    </row>
    <row r="17" ht="15" customHeight="1">
      <c r="C17" s="70"/>
      <c r="D17" s="73" t="s">
        <v>247</v>
      </c>
      <c r="F17" s="64"/>
      <c r="P17" s="21"/>
      <c r="Q17" s="21"/>
      <c r="R17" s="21"/>
      <c r="S17" s="21"/>
      <c r="T17" s="21"/>
      <c r="U17" s="21"/>
      <c r="V17" s="21"/>
      <c r="W17" s="0"/>
      <c r="X17" s="21"/>
      <c r="Y17" s="21"/>
      <c r="Z17" s="21"/>
      <c r="AA17" s="21"/>
      <c r="AB17" s="21"/>
      <c r="AC17" s="21"/>
      <c r="AD17" s="21"/>
      <c r="AE17" s="0"/>
      <c r="AF17" s="21"/>
      <c r="AG17" s="21"/>
      <c r="AH17" s="21"/>
      <c r="AI17" s="21"/>
      <c r="AJ17" s="21"/>
      <c r="AK17" s="21"/>
      <c r="AL17" s="21"/>
      <c r="AM17" s="0"/>
      <c r="AN17" s="0"/>
    </row>
    <row r="18" ht="15" customHeight="1">
      <c r="C18" s="70"/>
      <c r="D18" s="71" t="s">
        <v>249</v>
      </c>
      <c r="F18" s="64"/>
      <c r="P18" s="21"/>
      <c r="Q18" s="21"/>
      <c r="R18" s="21"/>
      <c r="S18" s="21"/>
      <c r="T18" s="21"/>
      <c r="U18" s="21"/>
      <c r="V18" s="21"/>
      <c r="W18" s="0"/>
      <c r="X18" s="21"/>
      <c r="Y18" s="21"/>
      <c r="Z18" s="21"/>
      <c r="AA18" s="21"/>
      <c r="AB18" s="21"/>
      <c r="AC18" s="21"/>
      <c r="AD18" s="21"/>
      <c r="AE18" s="0"/>
      <c r="AF18" s="21"/>
      <c r="AG18" s="21"/>
      <c r="AH18" s="21"/>
      <c r="AI18" s="21"/>
      <c r="AJ18" s="21"/>
      <c r="AK18" s="21"/>
      <c r="AL18" s="21"/>
      <c r="AM18" s="0"/>
      <c r="AN18" s="0"/>
    </row>
    <row r="19" ht="15" customHeight="1">
      <c r="C19" s="74"/>
      <c r="D19" s="71" t="s">
        <v>251</v>
      </c>
      <c r="F19" s="64"/>
      <c r="P19" s="21"/>
      <c r="Q19" s="21"/>
      <c r="R19" s="21"/>
      <c r="S19" s="21"/>
      <c r="T19" s="21"/>
      <c r="U19" s="21"/>
      <c r="V19" s="21"/>
      <c r="W19" s="0"/>
      <c r="X19" s="21"/>
      <c r="Y19" s="21"/>
      <c r="Z19" s="21"/>
      <c r="AA19" s="21"/>
      <c r="AB19" s="21"/>
      <c r="AC19" s="21"/>
      <c r="AD19" s="21"/>
      <c r="AE19" s="0"/>
      <c r="AF19" s="21"/>
      <c r="AG19" s="21"/>
      <c r="AH19" s="21"/>
      <c r="AI19" s="21"/>
      <c r="AJ19" s="21"/>
      <c r="AK19" s="21"/>
      <c r="AL19" s="21"/>
      <c r="AM19" s="0"/>
      <c r="AN19" s="0"/>
    </row>
    <row r="20" ht="15" customHeight="1">
      <c r="C20" s="74"/>
      <c r="D20" s="71"/>
      <c r="F20" s="64"/>
      <c r="P20" s="21"/>
      <c r="Q20" s="21"/>
      <c r="R20" s="21"/>
      <c r="S20" s="21"/>
      <c r="T20" s="21"/>
      <c r="U20" s="21"/>
      <c r="V20" s="21"/>
      <c r="W20" s="0"/>
      <c r="X20" s="21"/>
      <c r="Y20" s="21"/>
      <c r="Z20" s="21"/>
      <c r="AA20" s="21"/>
      <c r="AB20" s="21"/>
      <c r="AC20" s="21"/>
      <c r="AD20" s="21"/>
      <c r="AE20" s="0"/>
      <c r="AF20" s="21"/>
      <c r="AG20" s="21"/>
      <c r="AH20" s="21"/>
      <c r="AI20" s="21"/>
      <c r="AJ20" s="21"/>
      <c r="AK20" s="21"/>
      <c r="AL20" s="21"/>
      <c r="AM20" s="0"/>
      <c r="AN20" s="0"/>
    </row>
    <row r="21" ht="30" customHeight="1">
      <c r="R21" s="993">
        <v>2020</v>
      </c>
      <c r="S21" s="993"/>
      <c r="T21" s="993"/>
      <c r="U21" s="993"/>
      <c r="V21" s="993"/>
      <c r="W21" s="993"/>
      <c r="X21" s="993"/>
      <c r="Y21" s="993"/>
      <c r="Z21" s="993"/>
      <c r="AA21" s="993"/>
      <c r="AB21" s="993"/>
      <c r="AC21" s="993"/>
      <c r="AD21" s="995">
        <v>2021</v>
      </c>
      <c r="AE21" s="995"/>
      <c r="AF21" s="995"/>
      <c r="AG21" s="995"/>
      <c r="AH21" s="995"/>
      <c r="AI21" s="995"/>
      <c r="AJ21" s="995"/>
      <c r="AK21" s="995"/>
      <c r="AL21" s="995"/>
      <c r="AM21" s="995"/>
      <c r="AN21" s="995"/>
      <c r="AO21" s="995"/>
    </row>
    <row r="22" s="5" customFormat="1" ht="30" customHeight="1">
      <c r="B22" s="76"/>
      <c r="C22" s="77" t="s">
        <v>71</v>
      </c>
      <c r="D22" s="77" t="s">
        <v>21</v>
      </c>
      <c r="E22" s="177" t="s">
        <v>95</v>
      </c>
      <c r="F22" s="10" t="s">
        <v>60</v>
      </c>
      <c r="G22" s="10" t="s">
        <v>61</v>
      </c>
      <c r="H22" s="1065" t="s">
        <v>34</v>
      </c>
      <c r="I22" s="1065"/>
      <c r="J22" s="1065"/>
      <c r="K22" s="1065"/>
      <c r="L22" s="1065" t="s">
        <v>62</v>
      </c>
      <c r="M22" s="1065"/>
      <c r="N22" s="1065"/>
      <c r="O22" s="1065"/>
      <c r="R22" s="617" t="s">
        <v>230</v>
      </c>
      <c r="S22" s="618" t="s">
        <v>232</v>
      </c>
      <c r="T22" s="618" t="s">
        <v>233</v>
      </c>
      <c r="U22" s="618" t="s">
        <v>234</v>
      </c>
      <c r="V22" s="618" t="s">
        <v>235</v>
      </c>
      <c r="W22" s="618" t="s">
        <v>237</v>
      </c>
      <c r="X22" s="618" t="s">
        <v>218</v>
      </c>
      <c r="Y22" s="618" t="s">
        <v>222</v>
      </c>
      <c r="Z22" s="618" t="s">
        <v>224</v>
      </c>
      <c r="AA22" s="618" t="s">
        <v>225</v>
      </c>
      <c r="AB22" s="618" t="s">
        <v>226</v>
      </c>
      <c r="AC22" s="1015" t="s">
        <v>227</v>
      </c>
      <c r="AD22" s="618" t="s">
        <v>230</v>
      </c>
      <c r="AE22" s="618" t="s">
        <v>232</v>
      </c>
      <c r="AF22" s="618" t="s">
        <v>233</v>
      </c>
      <c r="AG22" s="618" t="s">
        <v>234</v>
      </c>
      <c r="AH22" s="618" t="s">
        <v>235</v>
      </c>
      <c r="AI22" s="618" t="s">
        <v>237</v>
      </c>
      <c r="AJ22" s="618" t="s">
        <v>218</v>
      </c>
      <c r="AK22" s="618" t="s">
        <v>222</v>
      </c>
      <c r="AL22" s="618" t="s">
        <v>224</v>
      </c>
      <c r="AM22" s="618" t="s">
        <v>225</v>
      </c>
      <c r="AN22" s="618" t="s">
        <v>226</v>
      </c>
      <c r="AO22" s="1015" t="s">
        <v>227</v>
      </c>
      <c r="AP22" s="78"/>
      <c r="AQ22" s="78"/>
      <c r="AR22" s="78"/>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row>
    <row r="23" s="0" customFormat="1" ht="18" customHeight="1">
      <c r="B23" s="21"/>
      <c r="C23" s="1016">
        <v>1605</v>
      </c>
      <c r="D23" s="1016" t="s">
        <v>213</v>
      </c>
      <c r="E23" s="1016" t="s">
        <v>258</v>
      </c>
      <c r="F23" s="1017" t="s">
        <v>259</v>
      </c>
      <c r="G23" s="1016" t="s">
        <v>260</v>
      </c>
      <c r="H23" s="1018" t="s">
        <v>261</v>
      </c>
      <c r="I23" s="1018"/>
      <c r="J23" s="1018"/>
      <c r="K23" s="1018"/>
      <c r="L23" s="1018" t="s">
        <v>262</v>
      </c>
      <c r="M23" s="1018"/>
      <c r="N23" s="1018"/>
      <c r="O23" s="1018"/>
      <c r="P23" s="80"/>
      <c r="Q23" s="4"/>
      <c r="R23" s="1066" t="s">
        <v>308</v>
      </c>
      <c r="S23" s="1067" t="s">
        <v>308</v>
      </c>
      <c r="T23" s="1067" t="s">
        <v>308</v>
      </c>
      <c r="U23" s="1067" t="s">
        <v>308</v>
      </c>
      <c r="V23" s="1067" t="s">
        <v>308</v>
      </c>
      <c r="W23" s="1067" t="s">
        <v>308</v>
      </c>
      <c r="X23" s="1067" t="s">
        <v>308</v>
      </c>
      <c r="Y23" s="1067" t="s">
        <v>308</v>
      </c>
      <c r="Z23" s="1067" t="s">
        <v>309</v>
      </c>
      <c r="AA23" s="1067" t="s">
        <v>309</v>
      </c>
      <c r="AB23" s="1067" t="s">
        <v>309</v>
      </c>
      <c r="AC23" s="1067" t="s">
        <v>309</v>
      </c>
      <c r="AD23" s="1067" t="s">
        <v>309</v>
      </c>
      <c r="AE23" s="1067" t="s">
        <v>309</v>
      </c>
      <c r="AF23" s="1067" t="s">
        <v>309</v>
      </c>
      <c r="AG23" s="1067" t="s">
        <v>309</v>
      </c>
      <c r="AH23" s="1067" t="s">
        <v>309</v>
      </c>
      <c r="AI23" s="1067" t="s">
        <v>309</v>
      </c>
      <c r="AJ23" s="1067" t="s">
        <v>309</v>
      </c>
      <c r="AK23" s="1067" t="s">
        <v>309</v>
      </c>
      <c r="AL23" s="1067" t="s">
        <v>309</v>
      </c>
      <c r="AM23" s="1067" t="s">
        <v>308</v>
      </c>
      <c r="AN23" s="1067" t="s">
        <v>309</v>
      </c>
      <c r="AO23" s="1068" t="s">
        <v>309</v>
      </c>
      <c r="AP23" s="79"/>
      <c r="AQ23" s="79"/>
      <c r="AR23" s="79"/>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row>
    <row r="24" s="0" customFormat="1" ht="18" customHeight="1">
      <c r="B24" s="21"/>
      <c r="C24" s="1022">
        <v>1604</v>
      </c>
      <c r="D24" s="1022" t="s">
        <v>264</v>
      </c>
      <c r="E24" s="1022" t="s">
        <v>265</v>
      </c>
      <c r="F24" s="1023" t="s">
        <v>266</v>
      </c>
      <c r="G24" s="1022" t="s">
        <v>267</v>
      </c>
      <c r="H24" s="1024" t="s">
        <v>268</v>
      </c>
      <c r="I24" s="1024"/>
      <c r="J24" s="1024"/>
      <c r="K24" s="1024"/>
      <c r="L24" s="1024" t="s">
        <v>269</v>
      </c>
      <c r="M24" s="1024"/>
      <c r="N24" s="1024"/>
      <c r="O24" s="1024"/>
      <c r="P24" s="80"/>
      <c r="Q24" s="4"/>
      <c r="R24" s="1069" t="s">
        <v>267</v>
      </c>
      <c r="S24" s="1070" t="s">
        <v>267</v>
      </c>
      <c r="T24" s="1070" t="s">
        <v>267</v>
      </c>
      <c r="U24" s="1070" t="s">
        <v>267</v>
      </c>
      <c r="V24" s="1070" t="s">
        <v>267</v>
      </c>
      <c r="W24" s="1070" t="s">
        <v>267</v>
      </c>
      <c r="X24" s="1070" t="s">
        <v>267</v>
      </c>
      <c r="Y24" s="1070" t="s">
        <v>267</v>
      </c>
      <c r="Z24" s="1070" t="s">
        <v>267</v>
      </c>
      <c r="AA24" s="1070" t="s">
        <v>267</v>
      </c>
      <c r="AB24" s="1070" t="s">
        <v>267</v>
      </c>
      <c r="AC24" s="1070" t="s">
        <v>267</v>
      </c>
      <c r="AD24" s="1070" t="s">
        <v>267</v>
      </c>
      <c r="AE24" s="1070" t="s">
        <v>267</v>
      </c>
      <c r="AF24" s="1070" t="s">
        <v>267</v>
      </c>
      <c r="AG24" s="1070" t="s">
        <v>267</v>
      </c>
      <c r="AH24" s="1070" t="s">
        <v>267</v>
      </c>
      <c r="AI24" s="1070" t="s">
        <v>267</v>
      </c>
      <c r="AJ24" s="1070" t="s">
        <v>267</v>
      </c>
      <c r="AK24" s="1070" t="s">
        <v>267</v>
      </c>
      <c r="AL24" s="1070" t="s">
        <v>267</v>
      </c>
      <c r="AM24" s="1070" t="s">
        <v>267</v>
      </c>
      <c r="AN24" s="1070" t="s">
        <v>267</v>
      </c>
      <c r="AO24" s="1071" t="s">
        <v>267</v>
      </c>
      <c r="AP24" s="79"/>
      <c r="AQ24" s="79"/>
      <c r="AR24" s="79"/>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row>
    <row r="25" s="0" customFormat="1" ht="18" customHeight="1">
      <c r="B25" s="21"/>
      <c r="C25" s="1016">
        <v>1762</v>
      </c>
      <c r="D25" s="1016" t="s">
        <v>270</v>
      </c>
      <c r="E25" s="1016" t="s">
        <v>258</v>
      </c>
      <c r="F25" s="1017" t="s">
        <v>259</v>
      </c>
      <c r="G25" s="1016" t="s">
        <v>271</v>
      </c>
      <c r="H25" s="1018" t="s">
        <v>272</v>
      </c>
      <c r="I25" s="1018"/>
      <c r="J25" s="1018"/>
      <c r="K25" s="1018"/>
      <c r="L25" s="1018" t="s">
        <v>273</v>
      </c>
      <c r="M25" s="1018"/>
      <c r="N25" s="1018"/>
      <c r="O25" s="1018"/>
      <c r="P25" s="80"/>
      <c r="Q25" s="4"/>
      <c r="R25" s="1066" t="s">
        <v>267</v>
      </c>
      <c r="S25" s="1067" t="s">
        <v>267</v>
      </c>
      <c r="T25" s="1067" t="s">
        <v>267</v>
      </c>
      <c r="U25" s="1067" t="s">
        <v>267</v>
      </c>
      <c r="V25" s="1067" t="s">
        <v>267</v>
      </c>
      <c r="W25" s="1067" t="s">
        <v>267</v>
      </c>
      <c r="X25" s="1067" t="s">
        <v>267</v>
      </c>
      <c r="Y25" s="1067" t="s">
        <v>267</v>
      </c>
      <c r="Z25" s="1067" t="s">
        <v>267</v>
      </c>
      <c r="AA25" s="1067" t="s">
        <v>267</v>
      </c>
      <c r="AB25" s="1067" t="s">
        <v>267</v>
      </c>
      <c r="AC25" s="1067" t="s">
        <v>267</v>
      </c>
      <c r="AD25" s="1067" t="s">
        <v>267</v>
      </c>
      <c r="AE25" s="1067" t="s">
        <v>267</v>
      </c>
      <c r="AF25" s="1067" t="s">
        <v>267</v>
      </c>
      <c r="AG25" s="1067" t="s">
        <v>267</v>
      </c>
      <c r="AH25" s="1067" t="s">
        <v>267</v>
      </c>
      <c r="AI25" s="1067" t="s">
        <v>267</v>
      </c>
      <c r="AJ25" s="1067" t="s">
        <v>267</v>
      </c>
      <c r="AK25" s="1067" t="s">
        <v>267</v>
      </c>
      <c r="AL25" s="1067" t="s">
        <v>267</v>
      </c>
      <c r="AM25" s="1067" t="s">
        <v>267</v>
      </c>
      <c r="AN25" s="1067" t="s">
        <v>267</v>
      </c>
      <c r="AO25" s="1068" t="s">
        <v>267</v>
      </c>
      <c r="AP25" s="79"/>
      <c r="AQ25" s="79"/>
      <c r="AR25" s="79"/>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row>
    <row r="26" s="0" customFormat="1" ht="18" customHeight="1">
      <c r="B26" s="21"/>
      <c r="C26" s="1022">
        <v>6841</v>
      </c>
      <c r="D26" s="1022" t="s">
        <v>274</v>
      </c>
      <c r="E26" s="1022" t="s">
        <v>265</v>
      </c>
      <c r="F26" s="1023" t="s">
        <v>266</v>
      </c>
      <c r="G26" s="1022" t="s">
        <v>275</v>
      </c>
      <c r="H26" s="1024" t="s">
        <v>276</v>
      </c>
      <c r="I26" s="1024"/>
      <c r="J26" s="1024"/>
      <c r="K26" s="1024"/>
      <c r="L26" s="1024" t="s">
        <v>277</v>
      </c>
      <c r="M26" s="1024"/>
      <c r="N26" s="1024"/>
      <c r="O26" s="1024"/>
      <c r="P26" s="80"/>
      <c r="Q26" s="4"/>
      <c r="R26" s="1069" t="s">
        <v>309</v>
      </c>
      <c r="S26" s="1070" t="s">
        <v>309</v>
      </c>
      <c r="T26" s="1070" t="s">
        <v>309</v>
      </c>
      <c r="U26" s="1070" t="s">
        <v>309</v>
      </c>
      <c r="V26" s="1070" t="s">
        <v>309</v>
      </c>
      <c r="W26" s="1070" t="s">
        <v>309</v>
      </c>
      <c r="X26" s="1070" t="s">
        <v>309</v>
      </c>
      <c r="Y26" s="1070" t="s">
        <v>309</v>
      </c>
      <c r="Z26" s="1070" t="s">
        <v>309</v>
      </c>
      <c r="AA26" s="1070" t="s">
        <v>309</v>
      </c>
      <c r="AB26" s="1070" t="s">
        <v>309</v>
      </c>
      <c r="AC26" s="1070" t="s">
        <v>309</v>
      </c>
      <c r="AD26" s="1070" t="s">
        <v>309</v>
      </c>
      <c r="AE26" s="1070" t="s">
        <v>309</v>
      </c>
      <c r="AF26" s="1070" t="s">
        <v>309</v>
      </c>
      <c r="AG26" s="1070" t="s">
        <v>309</v>
      </c>
      <c r="AH26" s="1070" t="s">
        <v>309</v>
      </c>
      <c r="AI26" s="1070" t="s">
        <v>309</v>
      </c>
      <c r="AJ26" s="1070" t="s">
        <v>309</v>
      </c>
      <c r="AK26" s="1070" t="s">
        <v>309</v>
      </c>
      <c r="AL26" s="1070" t="s">
        <v>309</v>
      </c>
      <c r="AM26" s="1070" t="s">
        <v>309</v>
      </c>
      <c r="AN26" s="1070" t="s">
        <v>309</v>
      </c>
      <c r="AO26" s="1071" t="s">
        <v>309</v>
      </c>
      <c r="AP26" s="79"/>
      <c r="AQ26" s="79"/>
      <c r="AR26" s="79"/>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row>
    <row r="27" s="0" customFormat="1" ht="18" customHeight="1">
      <c r="B27" s="21"/>
      <c r="C27" s="1016">
        <v>24104</v>
      </c>
      <c r="D27" s="1016" t="s">
        <v>278</v>
      </c>
      <c r="E27" s="1016" t="s">
        <v>265</v>
      </c>
      <c r="F27" s="1017" t="s">
        <v>266</v>
      </c>
      <c r="G27" s="1016" t="s">
        <v>279</v>
      </c>
      <c r="H27" s="1018" t="s">
        <v>280</v>
      </c>
      <c r="I27" s="1018"/>
      <c r="J27" s="1018"/>
      <c r="K27" s="1018"/>
      <c r="L27" s="1018" t="s">
        <v>281</v>
      </c>
      <c r="M27" s="1018"/>
      <c r="N27" s="1018"/>
      <c r="O27" s="1018"/>
      <c r="P27" s="80"/>
      <c r="Q27" s="4"/>
      <c r="R27" s="1066" t="s">
        <v>309</v>
      </c>
      <c r="S27" s="1067" t="s">
        <v>309</v>
      </c>
      <c r="T27" s="1067" t="s">
        <v>309</v>
      </c>
      <c r="U27" s="1067" t="s">
        <v>309</v>
      </c>
      <c r="V27" s="1067" t="s">
        <v>309</v>
      </c>
      <c r="W27" s="1067" t="s">
        <v>309</v>
      </c>
      <c r="X27" s="1067" t="s">
        <v>309</v>
      </c>
      <c r="Y27" s="1067" t="s">
        <v>309</v>
      </c>
      <c r="Z27" s="1067" t="s">
        <v>309</v>
      </c>
      <c r="AA27" s="1067" t="s">
        <v>309</v>
      </c>
      <c r="AB27" s="1067" t="s">
        <v>309</v>
      </c>
      <c r="AC27" s="1067" t="s">
        <v>309</v>
      </c>
      <c r="AD27" s="1067" t="s">
        <v>309</v>
      </c>
      <c r="AE27" s="1067" t="s">
        <v>309</v>
      </c>
      <c r="AF27" s="1067" t="s">
        <v>309</v>
      </c>
      <c r="AG27" s="1067" t="s">
        <v>309</v>
      </c>
      <c r="AH27" s="1067" t="s">
        <v>309</v>
      </c>
      <c r="AI27" s="1067" t="s">
        <v>309</v>
      </c>
      <c r="AJ27" s="1067" t="s">
        <v>309</v>
      </c>
      <c r="AK27" s="1067" t="s">
        <v>309</v>
      </c>
      <c r="AL27" s="1067" t="s">
        <v>309</v>
      </c>
      <c r="AM27" s="1067" t="s">
        <v>309</v>
      </c>
      <c r="AN27" s="1067" t="s">
        <v>309</v>
      </c>
      <c r="AO27" s="1068" t="s">
        <v>309</v>
      </c>
      <c r="AP27" s="79"/>
      <c r="AQ27" s="79"/>
      <c r="AR27" s="79"/>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row>
    <row r="28" s="0" customFormat="1" ht="18" customHeight="1">
      <c r="B28" s="21"/>
      <c r="C28" s="1022">
        <v>27391</v>
      </c>
      <c r="D28" s="1022" t="s">
        <v>282</v>
      </c>
      <c r="E28" s="1022" t="s">
        <v>258</v>
      </c>
      <c r="F28" s="1023" t="s">
        <v>259</v>
      </c>
      <c r="G28" s="1022" t="s">
        <v>283</v>
      </c>
      <c r="H28" s="1024" t="s">
        <v>284</v>
      </c>
      <c r="I28" s="1024"/>
      <c r="J28" s="1024"/>
      <c r="K28" s="1024"/>
      <c r="L28" s="1024" t="s">
        <v>285</v>
      </c>
      <c r="M28" s="1024"/>
      <c r="N28" s="1024"/>
      <c r="O28" s="1024"/>
      <c r="P28" s="80"/>
      <c r="Q28" s="4"/>
      <c r="R28" s="1069" t="s">
        <v>309</v>
      </c>
      <c r="S28" s="1070" t="s">
        <v>309</v>
      </c>
      <c r="T28" s="1070" t="s">
        <v>309</v>
      </c>
      <c r="U28" s="1070" t="s">
        <v>309</v>
      </c>
      <c r="V28" s="1070" t="s">
        <v>309</v>
      </c>
      <c r="W28" s="1070" t="s">
        <v>309</v>
      </c>
      <c r="X28" s="1070" t="s">
        <v>309</v>
      </c>
      <c r="Y28" s="1070" t="s">
        <v>309</v>
      </c>
      <c r="Z28" s="1070" t="s">
        <v>309</v>
      </c>
      <c r="AA28" s="1070" t="s">
        <v>309</v>
      </c>
      <c r="AB28" s="1070" t="s">
        <v>309</v>
      </c>
      <c r="AC28" s="1070" t="s">
        <v>308</v>
      </c>
      <c r="AD28" s="1070" t="s">
        <v>308</v>
      </c>
      <c r="AE28" s="1070" t="s">
        <v>308</v>
      </c>
      <c r="AF28" s="1070" t="s">
        <v>308</v>
      </c>
      <c r="AG28" s="1070" t="s">
        <v>308</v>
      </c>
      <c r="AH28" s="1070" t="s">
        <v>308</v>
      </c>
      <c r="AI28" s="1070" t="s">
        <v>308</v>
      </c>
      <c r="AJ28" s="1070" t="s">
        <v>308</v>
      </c>
      <c r="AK28" s="1070" t="s">
        <v>308</v>
      </c>
      <c r="AL28" s="1070" t="s">
        <v>308</v>
      </c>
      <c r="AM28" s="1070" t="s">
        <v>308</v>
      </c>
      <c r="AN28" s="1070" t="s">
        <v>308</v>
      </c>
      <c r="AO28" s="1071" t="s">
        <v>308</v>
      </c>
      <c r="AP28" s="79"/>
      <c r="AQ28" s="79"/>
      <c r="AR28" s="79"/>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row>
    <row r="29" s="0" customFormat="1" ht="18" customHeight="1">
      <c r="B29" s="21"/>
      <c r="C29" s="1016">
        <v>60798</v>
      </c>
      <c r="D29" s="1016" t="s">
        <v>286</v>
      </c>
      <c r="E29" s="1016" t="s">
        <v>265</v>
      </c>
      <c r="F29" s="1016" t="s">
        <v>287</v>
      </c>
      <c r="G29" s="1016" t="s">
        <v>288</v>
      </c>
      <c r="H29" s="1018" t="s">
        <v>268</v>
      </c>
      <c r="I29" s="1018"/>
      <c r="J29" s="1018"/>
      <c r="K29" s="1018"/>
      <c r="L29" s="1018" t="s">
        <v>289</v>
      </c>
      <c r="M29" s="1018"/>
      <c r="N29" s="1018"/>
      <c r="O29" s="1018"/>
      <c r="P29" s="80"/>
      <c r="Q29" s="4"/>
      <c r="R29" s="1066" t="s">
        <v>267</v>
      </c>
      <c r="S29" s="1067" t="s">
        <v>267</v>
      </c>
      <c r="T29" s="1067" t="s">
        <v>267</v>
      </c>
      <c r="U29" s="1067" t="s">
        <v>267</v>
      </c>
      <c r="V29" s="1067" t="s">
        <v>267</v>
      </c>
      <c r="W29" s="1067" t="s">
        <v>267</v>
      </c>
      <c r="X29" s="1067" t="s">
        <v>267</v>
      </c>
      <c r="Y29" s="1067" t="s">
        <v>267</v>
      </c>
      <c r="Z29" s="1067" t="s">
        <v>267</v>
      </c>
      <c r="AA29" s="1067" t="s">
        <v>267</v>
      </c>
      <c r="AB29" s="1067" t="s">
        <v>267</v>
      </c>
      <c r="AC29" s="1067" t="s">
        <v>267</v>
      </c>
      <c r="AD29" s="1067" t="s">
        <v>267</v>
      </c>
      <c r="AE29" s="1067" t="s">
        <v>267</v>
      </c>
      <c r="AF29" s="1067" t="s">
        <v>267</v>
      </c>
      <c r="AG29" s="1067" t="s">
        <v>267</v>
      </c>
      <c r="AH29" s="1067" t="s">
        <v>267</v>
      </c>
      <c r="AI29" s="1067" t="s">
        <v>267</v>
      </c>
      <c r="AJ29" s="1067" t="s">
        <v>267</v>
      </c>
      <c r="AK29" s="1067" t="s">
        <v>267</v>
      </c>
      <c r="AL29" s="1067" t="s">
        <v>267</v>
      </c>
      <c r="AM29" s="1067" t="s">
        <v>267</v>
      </c>
      <c r="AN29" s="1067" t="s">
        <v>267</v>
      </c>
      <c r="AO29" s="1068" t="s">
        <v>267</v>
      </c>
      <c r="AP29" s="79"/>
      <c r="AQ29" s="79"/>
      <c r="AR29" s="79"/>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row>
    <row r="30" s="0" customFormat="1" ht="18" customHeight="1">
      <c r="B30" s="21"/>
      <c r="C30" s="181"/>
      <c r="D30" s="181"/>
      <c r="E30" s="181"/>
      <c r="F30" s="201"/>
      <c r="G30" s="181"/>
      <c r="H30" s="997">
        <v>2127</v>
      </c>
      <c r="I30" s="997"/>
      <c r="J30" s="997"/>
      <c r="K30" s="997"/>
      <c r="L30" s="1072"/>
      <c r="M30" s="1072"/>
      <c r="N30" s="1072"/>
      <c r="O30" s="1072"/>
      <c r="P30" s="80"/>
      <c r="Q30" s="4"/>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79"/>
      <c r="AQ30" s="79"/>
      <c r="AR30" s="79"/>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row>
    <row r="31" s="0" customFormat="1" ht="18" customHeight="1">
      <c r="B31" s="21"/>
      <c r="C31" s="181"/>
      <c r="D31" s="181"/>
      <c r="E31" s="181"/>
      <c r="F31" s="201"/>
      <c r="G31" s="181"/>
      <c r="H31" s="996"/>
      <c r="I31" s="996"/>
      <c r="J31" s="996"/>
      <c r="K31" s="996"/>
      <c r="L31" s="1072"/>
      <c r="M31" s="1072"/>
      <c r="N31" s="1072"/>
      <c r="O31" s="1072"/>
      <c r="P31" s="80"/>
      <c r="Q31" s="4"/>
      <c r="R31" s="182"/>
      <c r="S31" s="182"/>
      <c r="T31" s="182"/>
      <c r="U31" s="182"/>
      <c r="V31" s="182"/>
      <c r="W31" s="182"/>
      <c r="X31" s="1028" t="s">
        <v>291</v>
      </c>
      <c r="Y31" s="182"/>
      <c r="Z31" s="182"/>
      <c r="AA31" s="182"/>
      <c r="AB31" s="182"/>
      <c r="AC31" s="182"/>
      <c r="AD31" s="182"/>
      <c r="AE31" s="182"/>
      <c r="AF31" s="182"/>
      <c r="AG31" s="182"/>
      <c r="AH31" s="182"/>
      <c r="AI31" s="182"/>
      <c r="AJ31" s="182"/>
      <c r="AK31" s="182"/>
      <c r="AL31" s="182"/>
      <c r="AM31" s="182"/>
      <c r="AN31" s="182"/>
      <c r="AO31" s="182"/>
      <c r="AP31" s="48"/>
      <c r="AQ31" s="48"/>
      <c r="AR31" s="48"/>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row>
    <row r="32" s="0" customFormat="1" ht="18" customHeight="1">
      <c r="B32" s="21"/>
      <c r="C32" s="181"/>
      <c r="D32" s="181"/>
      <c r="E32" s="181"/>
      <c r="F32" s="201"/>
      <c r="G32" s="181"/>
      <c r="H32" s="996"/>
      <c r="I32" s="996"/>
      <c r="J32" s="996"/>
      <c r="K32" s="996"/>
      <c r="L32" s="1072"/>
      <c r="M32" s="1072"/>
      <c r="N32" s="1072"/>
      <c r="O32" s="1072"/>
      <c r="P32" s="80"/>
      <c r="Q32" s="4"/>
      <c r="R32" s="182"/>
      <c r="S32" s="182"/>
      <c r="T32" s="182"/>
      <c r="U32" s="182"/>
      <c r="V32" s="182"/>
      <c r="W32" s="182"/>
      <c r="X32" s="182"/>
      <c r="Y32" s="182"/>
      <c r="Z32" s="182"/>
      <c r="AA32" s="1073" t="s">
        <v>308</v>
      </c>
      <c r="AB32" s="1028" t="s">
        <v>310</v>
      </c>
      <c r="AC32" s="182"/>
      <c r="AD32" s="182"/>
      <c r="AE32" s="182"/>
      <c r="AF32" s="182"/>
      <c r="AG32" s="182"/>
      <c r="AH32" s="182"/>
      <c r="AI32" s="182"/>
      <c r="AJ32" s="182"/>
      <c r="AK32" s="182"/>
      <c r="AL32" s="182"/>
      <c r="AM32" s="182"/>
      <c r="AN32" s="182"/>
      <c r="AO32" s="182"/>
      <c r="AP32" s="79"/>
      <c r="AQ32" s="79"/>
      <c r="AR32" s="79"/>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row>
    <row r="33" s="0" customFormat="1" ht="18" customHeight="1">
      <c r="B33" s="21"/>
      <c r="C33" s="181"/>
      <c r="D33" s="181"/>
      <c r="E33" s="181"/>
      <c r="F33" s="201"/>
      <c r="G33" s="181"/>
      <c r="H33" s="996"/>
      <c r="I33" s="996"/>
      <c r="J33" s="996"/>
      <c r="K33" s="996"/>
      <c r="L33" s="1072"/>
      <c r="M33" s="1072"/>
      <c r="N33" s="1072"/>
      <c r="O33" s="1072"/>
      <c r="P33" s="80"/>
      <c r="Q33" s="4"/>
      <c r="R33" s="182"/>
      <c r="S33" s="182"/>
      <c r="T33" s="182"/>
      <c r="U33" s="182"/>
      <c r="V33" s="182"/>
      <c r="W33" s="182"/>
      <c r="X33" s="182"/>
      <c r="Y33" s="182"/>
      <c r="Z33" s="182"/>
      <c r="AA33" s="1073" t="s">
        <v>311</v>
      </c>
      <c r="AB33" s="1028" t="s">
        <v>312</v>
      </c>
      <c r="AC33" s="182"/>
      <c r="AD33" s="182"/>
      <c r="AE33" s="182"/>
      <c r="AF33" s="182"/>
      <c r="AG33" s="182"/>
      <c r="AH33" s="182"/>
      <c r="AI33" s="182"/>
      <c r="AJ33" s="182"/>
      <c r="AK33" s="182"/>
      <c r="AL33" s="182"/>
      <c r="AM33" s="182"/>
      <c r="AN33" s="182"/>
      <c r="AO33" s="182"/>
      <c r="AP33" s="79"/>
      <c r="AQ33" s="79"/>
      <c r="AR33" s="79"/>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row>
    <row r="34" s="0" customFormat="1" ht="18" customHeight="1">
      <c r="B34" s="21"/>
      <c r="C34" s="181"/>
      <c r="D34" s="181"/>
      <c r="E34" s="181"/>
      <c r="F34" s="201"/>
      <c r="G34" s="181"/>
      <c r="H34" s="996"/>
      <c r="I34" s="996"/>
      <c r="J34" s="996"/>
      <c r="K34" s="996"/>
      <c r="L34" s="1072"/>
      <c r="M34" s="1072"/>
      <c r="N34" s="1072"/>
      <c r="O34" s="1072"/>
      <c r="P34" s="80"/>
      <c r="Q34" s="4"/>
      <c r="R34" s="182"/>
      <c r="S34" s="182"/>
      <c r="T34" s="182"/>
      <c r="U34" s="182"/>
      <c r="V34" s="182"/>
      <c r="W34" s="182"/>
      <c r="X34" s="182"/>
      <c r="Y34" s="182"/>
      <c r="Z34" s="182"/>
      <c r="AA34" s="1074" t="s">
        <v>309</v>
      </c>
      <c r="AB34" s="1028" t="s">
        <v>313</v>
      </c>
      <c r="AC34" s="182"/>
      <c r="AD34" s="182"/>
      <c r="AE34" s="182"/>
      <c r="AF34" s="182"/>
      <c r="AG34" s="182"/>
      <c r="AH34" s="182"/>
      <c r="AI34" s="182"/>
      <c r="AJ34" s="182"/>
      <c r="AK34" s="182"/>
      <c r="AL34" s="182"/>
      <c r="AM34" s="182"/>
      <c r="AN34" s="182"/>
      <c r="AO34" s="182"/>
      <c r="AP34" s="48"/>
      <c r="AQ34" s="48"/>
      <c r="AR34" s="48"/>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row>
    <row r="35" s="0" customFormat="1" ht="18" customHeight="1">
      <c r="B35" s="21"/>
      <c r="C35" s="181"/>
      <c r="D35" s="181"/>
      <c r="E35" s="181"/>
      <c r="F35" s="201"/>
      <c r="G35" s="181"/>
      <c r="H35" s="996"/>
      <c r="I35" s="996"/>
      <c r="J35" s="996"/>
      <c r="K35" s="996"/>
      <c r="L35" s="1072"/>
      <c r="M35" s="1072"/>
      <c r="N35" s="1072"/>
      <c r="O35" s="1072"/>
      <c r="P35" s="80"/>
      <c r="Q35" s="4"/>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79"/>
      <c r="AQ35" s="79"/>
      <c r="AR35" s="79"/>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row>
    <row r="36" s="0" customFormat="1" ht="18" customHeight="1">
      <c r="B36" s="21"/>
      <c r="C36" s="181"/>
      <c r="D36" s="181"/>
      <c r="E36" s="181"/>
      <c r="F36" s="201"/>
      <c r="G36" s="181"/>
      <c r="H36" s="996"/>
      <c r="I36" s="996"/>
      <c r="J36" s="996"/>
      <c r="K36" s="996"/>
      <c r="L36" s="1072"/>
      <c r="M36" s="1072"/>
      <c r="N36" s="1072"/>
      <c r="O36" s="1072"/>
      <c r="P36" s="80"/>
      <c r="Q36" s="4"/>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79"/>
      <c r="AQ36" s="79"/>
      <c r="AR36" s="79"/>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row>
    <row r="37" s="0" customFormat="1" ht="18" customHeight="1">
      <c r="B37" s="21"/>
      <c r="C37" s="181"/>
      <c r="D37" s="181"/>
      <c r="E37" s="181"/>
      <c r="F37" s="201"/>
      <c r="G37" s="181"/>
      <c r="H37" s="996"/>
      <c r="I37" s="996"/>
      <c r="J37" s="996"/>
      <c r="K37" s="996"/>
      <c r="L37" s="1072"/>
      <c r="M37" s="1072"/>
      <c r="N37" s="1072"/>
      <c r="O37" s="1072"/>
      <c r="P37" s="80"/>
      <c r="Q37" s="4"/>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79"/>
      <c r="AQ37" s="79"/>
      <c r="AR37" s="79"/>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row>
    <row r="38" s="0" customFormat="1" ht="18" customHeight="1">
      <c r="B38" s="21"/>
      <c r="C38" s="181"/>
      <c r="D38" s="181"/>
      <c r="E38" s="181"/>
      <c r="F38" s="201"/>
      <c r="G38" s="181"/>
      <c r="H38" s="996"/>
      <c r="I38" s="996"/>
      <c r="J38" s="996"/>
      <c r="K38" s="996"/>
      <c r="L38" s="1072"/>
      <c r="M38" s="1072"/>
      <c r="N38" s="1072"/>
      <c r="O38" s="1072"/>
      <c r="P38" s="80"/>
      <c r="Q38" s="4"/>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79"/>
      <c r="AQ38" s="79"/>
      <c r="AR38" s="79"/>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row>
    <row r="39" ht="18" customHeight="1">
      <c r="C39" s="181"/>
      <c r="D39" s="181"/>
      <c r="E39" s="181"/>
      <c r="F39" s="201"/>
      <c r="G39" s="181"/>
      <c r="H39" s="996"/>
      <c r="I39" s="996"/>
      <c r="J39" s="996"/>
      <c r="K39" s="996"/>
      <c r="L39" s="1072"/>
      <c r="M39" s="1072"/>
      <c r="N39" s="1072"/>
      <c r="O39" s="1072"/>
      <c r="P39" s="80"/>
      <c r="Q39" s="4"/>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4"/>
      <c r="AQ39" s="79"/>
      <c r="AR39" s="79"/>
    </row>
    <row r="40" ht="18" customHeight="1">
      <c r="C40" s="181"/>
      <c r="D40" s="181"/>
      <c r="E40" s="181"/>
      <c r="F40" s="201"/>
      <c r="G40" s="181"/>
      <c r="H40" s="996"/>
      <c r="I40" s="996"/>
      <c r="J40" s="996"/>
      <c r="K40" s="996"/>
      <c r="L40" s="1072"/>
      <c r="M40" s="1072"/>
      <c r="N40" s="1072"/>
      <c r="O40" s="1072"/>
      <c r="P40" s="80"/>
      <c r="Q40" s="4"/>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4"/>
      <c r="AQ40" s="79"/>
      <c r="AR40" s="79"/>
    </row>
    <row r="41" ht="18" customHeight="1">
      <c r="C41" s="181"/>
      <c r="D41" s="181"/>
      <c r="E41" s="181"/>
      <c r="F41" s="201"/>
      <c r="G41" s="181"/>
      <c r="H41" s="996"/>
      <c r="I41" s="996"/>
      <c r="J41" s="996"/>
      <c r="K41" s="996"/>
      <c r="L41" s="1072"/>
      <c r="M41" s="1072"/>
      <c r="N41" s="1072"/>
      <c r="O41" s="1072"/>
      <c r="P41" s="80"/>
      <c r="Q41" s="4"/>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4"/>
      <c r="AQ41" s="79"/>
      <c r="AR41" s="79"/>
    </row>
    <row r="42" ht="18" customHeight="1">
      <c r="C42" s="181"/>
      <c r="D42" s="181"/>
      <c r="E42" s="181"/>
      <c r="F42" s="201"/>
      <c r="G42" s="181"/>
      <c r="H42" s="996"/>
      <c r="I42" s="996"/>
      <c r="J42" s="996"/>
      <c r="K42" s="996"/>
      <c r="L42" s="1072"/>
      <c r="M42" s="1072"/>
      <c r="N42" s="1072"/>
      <c r="O42" s="1072"/>
      <c r="P42" s="80"/>
      <c r="Q42" s="4"/>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4"/>
      <c r="AQ42" s="79"/>
      <c r="AR42" s="79"/>
    </row>
    <row r="43" ht="18" customHeight="1">
      <c r="C43" s="181"/>
      <c r="D43" s="181"/>
      <c r="E43" s="181"/>
      <c r="F43" s="201"/>
      <c r="G43" s="181"/>
      <c r="H43" s="996"/>
      <c r="I43" s="996"/>
      <c r="J43" s="996"/>
      <c r="K43" s="996"/>
      <c r="L43" s="1072"/>
      <c r="M43" s="1072"/>
      <c r="N43" s="1072"/>
      <c r="O43" s="1072"/>
      <c r="P43" s="80"/>
      <c r="Q43" s="4"/>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4"/>
      <c r="AQ43" s="79"/>
      <c r="AR43" s="79"/>
    </row>
    <row r="44" ht="18" customHeight="1">
      <c r="C44" s="181"/>
      <c r="D44" s="181"/>
      <c r="E44" s="181"/>
      <c r="F44" s="201"/>
      <c r="G44" s="181"/>
      <c r="H44" s="996"/>
      <c r="I44" s="996"/>
      <c r="J44" s="996"/>
      <c r="K44" s="996"/>
      <c r="L44" s="1072"/>
      <c r="M44" s="1072"/>
      <c r="N44" s="1072"/>
      <c r="O44" s="1072"/>
      <c r="P44" s="80"/>
      <c r="Q44" s="4"/>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4"/>
      <c r="AQ44" s="79"/>
      <c r="AR44" s="79"/>
    </row>
    <row r="45" ht="18" customHeight="1">
      <c r="C45" s="181"/>
      <c r="D45" s="181"/>
      <c r="E45" s="181"/>
      <c r="F45" s="201"/>
      <c r="G45" s="181"/>
      <c r="H45" s="996"/>
      <c r="I45" s="996"/>
      <c r="J45" s="996"/>
      <c r="K45" s="996"/>
      <c r="L45" s="1072"/>
      <c r="M45" s="1072"/>
      <c r="N45" s="1072"/>
      <c r="O45" s="1072"/>
      <c r="P45" s="80"/>
      <c r="Q45" s="4"/>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4"/>
      <c r="AQ45" s="79"/>
      <c r="AR45" s="79"/>
    </row>
    <row r="46" ht="18" customHeight="1">
      <c r="C46" s="181"/>
      <c r="D46" s="181"/>
      <c r="E46" s="181"/>
      <c r="F46" s="201"/>
      <c r="G46" s="181"/>
      <c r="H46" s="996"/>
      <c r="I46" s="996"/>
      <c r="J46" s="996"/>
      <c r="K46" s="996"/>
      <c r="L46" s="1072"/>
      <c r="M46" s="1072"/>
      <c r="N46" s="1072"/>
      <c r="O46" s="1072"/>
      <c r="P46" s="80"/>
      <c r="Q46" s="4"/>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4"/>
      <c r="AQ46" s="79"/>
      <c r="AR46" s="79"/>
    </row>
    <row r="47" ht="0" hidden="1" customHeight="1">
      <c r="C47" s="181"/>
      <c r="D47" s="181"/>
      <c r="E47" s="181"/>
      <c r="F47" s="201"/>
      <c r="G47" s="181"/>
      <c r="H47" s="996"/>
      <c r="I47" s="996"/>
      <c r="J47" s="996"/>
      <c r="K47" s="996"/>
      <c r="L47" s="1072"/>
      <c r="M47" s="1072"/>
      <c r="N47" s="1072"/>
      <c r="O47" s="1072"/>
      <c r="P47" s="80"/>
      <c r="Q47" s="4"/>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4"/>
      <c r="AQ47" s="79"/>
      <c r="AR47" s="79"/>
    </row>
    <row r="48" ht="0" hidden="1" customHeight="1">
      <c r="C48" s="181"/>
      <c r="D48" s="181"/>
      <c r="E48" s="181"/>
      <c r="F48" s="201"/>
      <c r="G48" s="181"/>
      <c r="H48" s="996"/>
      <c r="I48" s="996"/>
      <c r="J48" s="996"/>
      <c r="K48" s="996"/>
      <c r="L48" s="1072"/>
      <c r="M48" s="1072"/>
      <c r="N48" s="1072"/>
      <c r="O48" s="1072"/>
      <c r="P48" s="80"/>
      <c r="Q48" s="4"/>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4"/>
      <c r="AQ48" s="79"/>
      <c r="AR48" s="79"/>
    </row>
    <row r="49" ht="0" hidden="1" customHeight="1">
      <c r="C49" s="181"/>
      <c r="D49" s="181"/>
      <c r="E49" s="181"/>
      <c r="F49" s="201"/>
      <c r="G49" s="181"/>
      <c r="H49" s="996"/>
      <c r="I49" s="996"/>
      <c r="J49" s="996"/>
      <c r="K49" s="996"/>
      <c r="L49" s="1072"/>
      <c r="M49" s="1072"/>
      <c r="N49" s="1072"/>
      <c r="O49" s="1072"/>
      <c r="P49" s="80"/>
      <c r="Q49" s="4"/>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4"/>
      <c r="AQ49" s="79"/>
      <c r="AR49" s="79"/>
    </row>
    <row r="50" ht="0" hidden="1" customHeight="1">
      <c r="C50" s="181"/>
      <c r="D50" s="181"/>
      <c r="E50" s="181"/>
      <c r="F50" s="201"/>
      <c r="G50" s="181"/>
      <c r="H50" s="996"/>
      <c r="I50" s="996"/>
      <c r="J50" s="996"/>
      <c r="K50" s="996"/>
      <c r="L50" s="1072"/>
      <c r="M50" s="1072"/>
      <c r="N50" s="1072"/>
      <c r="O50" s="1072"/>
      <c r="P50" s="80"/>
      <c r="Q50" s="4"/>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4"/>
      <c r="AQ50" s="79"/>
      <c r="AR50" s="79"/>
    </row>
    <row r="51" ht="0" hidden="1" customHeight="1">
      <c r="C51" s="181"/>
      <c r="D51" s="181"/>
      <c r="E51" s="181"/>
      <c r="F51" s="201"/>
      <c r="G51" s="181"/>
      <c r="H51" s="996"/>
      <c r="I51" s="996"/>
      <c r="J51" s="996"/>
      <c r="K51" s="996"/>
      <c r="L51" s="1072"/>
      <c r="M51" s="1072"/>
      <c r="N51" s="1072"/>
      <c r="O51" s="1072"/>
      <c r="P51" s="80"/>
      <c r="Q51" s="4"/>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4"/>
      <c r="AQ51" s="79"/>
      <c r="AR51" s="79"/>
    </row>
    <row r="52" s="0" customFormat="1" ht="0" hidden="1" customHeight="1">
      <c r="B52" s="21"/>
      <c r="C52" s="181"/>
      <c r="D52" s="181"/>
      <c r="E52" s="181"/>
      <c r="F52" s="201"/>
      <c r="G52" s="181"/>
      <c r="H52" s="996"/>
      <c r="I52" s="996"/>
      <c r="J52" s="996"/>
      <c r="K52" s="996"/>
      <c r="L52" s="1072"/>
      <c r="M52" s="1072"/>
      <c r="N52" s="1072"/>
      <c r="O52" s="1072"/>
      <c r="P52" s="80"/>
      <c r="Q52" s="4"/>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79"/>
      <c r="AQ52" s="79"/>
      <c r="AR52" s="79"/>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row>
    <row r="53" s="0" customFormat="1" ht="0" hidden="1" customHeight="1">
      <c r="B53" s="21"/>
      <c r="C53" s="181"/>
      <c r="D53" s="181"/>
      <c r="E53" s="181"/>
      <c r="F53" s="201"/>
      <c r="G53" s="181"/>
      <c r="H53" s="996"/>
      <c r="I53" s="996"/>
      <c r="J53" s="996"/>
      <c r="K53" s="996"/>
      <c r="L53" s="1072"/>
      <c r="M53" s="1072"/>
      <c r="N53" s="1072"/>
      <c r="O53" s="1072"/>
      <c r="P53" s="80"/>
      <c r="Q53" s="4"/>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79"/>
      <c r="AQ53" s="79"/>
      <c r="AR53" s="79"/>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row>
    <row r="54" s="0" customFormat="1" ht="0" hidden="1" customHeight="1">
      <c r="B54" s="21"/>
      <c r="C54" s="181"/>
      <c r="D54" s="181"/>
      <c r="E54" s="181"/>
      <c r="F54" s="201"/>
      <c r="G54" s="181"/>
      <c r="H54" s="996"/>
      <c r="I54" s="996"/>
      <c r="J54" s="996"/>
      <c r="K54" s="996"/>
      <c r="L54" s="1072"/>
      <c r="M54" s="1072"/>
      <c r="N54" s="1072"/>
      <c r="O54" s="1072"/>
      <c r="P54" s="80"/>
      <c r="Q54" s="4"/>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48"/>
      <c r="AQ54" s="48"/>
      <c r="AR54" s="48"/>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row>
    <row r="55" s="0" customFormat="1" ht="0" hidden="1" customHeight="1">
      <c r="B55" s="21"/>
      <c r="C55" s="181"/>
      <c r="D55" s="181"/>
      <c r="E55" s="181"/>
      <c r="F55" s="201"/>
      <c r="G55" s="181"/>
      <c r="H55" s="996"/>
      <c r="I55" s="996"/>
      <c r="J55" s="996"/>
      <c r="K55" s="996"/>
      <c r="L55" s="1072"/>
      <c r="M55" s="1072"/>
      <c r="N55" s="1072"/>
      <c r="O55" s="1072"/>
      <c r="P55" s="80"/>
      <c r="Q55" s="4"/>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79"/>
      <c r="AQ55" s="79"/>
      <c r="AR55" s="79"/>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row>
    <row r="56" s="0" customFormat="1" ht="0" hidden="1" customHeight="1">
      <c r="B56" s="21"/>
      <c r="C56" s="181"/>
      <c r="D56" s="181"/>
      <c r="E56" s="181"/>
      <c r="F56" s="201"/>
      <c r="G56" s="181"/>
      <c r="H56" s="996"/>
      <c r="I56" s="996"/>
      <c r="J56" s="996"/>
      <c r="K56" s="996"/>
      <c r="L56" s="1072"/>
      <c r="M56" s="1072"/>
      <c r="N56" s="1072"/>
      <c r="O56" s="1072"/>
      <c r="P56" s="80"/>
      <c r="Q56" s="4"/>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79"/>
      <c r="AQ56" s="79"/>
      <c r="AR56" s="79"/>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row>
    <row r="57" s="0" customFormat="1" ht="0" hidden="1" customHeight="1">
      <c r="B57" s="21"/>
      <c r="C57" s="181"/>
      <c r="D57" s="181"/>
      <c r="E57" s="181"/>
      <c r="F57" s="201"/>
      <c r="G57" s="181"/>
      <c r="H57" s="996"/>
      <c r="I57" s="996"/>
      <c r="J57" s="996"/>
      <c r="K57" s="996"/>
      <c r="L57" s="1072"/>
      <c r="M57" s="1072"/>
      <c r="N57" s="1072"/>
      <c r="O57" s="1072"/>
      <c r="P57" s="80"/>
      <c r="Q57" s="4"/>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79"/>
      <c r="AQ57" s="79"/>
      <c r="AR57" s="79"/>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row>
    <row r="58" s="0" customFormat="1" ht="0" hidden="1" customHeight="1">
      <c r="B58" s="21"/>
      <c r="C58" s="181"/>
      <c r="D58" s="181"/>
      <c r="E58" s="181"/>
      <c r="F58" s="201"/>
      <c r="G58" s="181"/>
      <c r="H58" s="996"/>
      <c r="I58" s="996"/>
      <c r="J58" s="996"/>
      <c r="K58" s="996"/>
      <c r="L58" s="1072"/>
      <c r="M58" s="1072"/>
      <c r="N58" s="1072"/>
      <c r="O58" s="1072"/>
      <c r="P58" s="80"/>
      <c r="Q58" s="4"/>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79"/>
      <c r="AQ58" s="79"/>
      <c r="AR58" s="79"/>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row>
    <row r="59" ht="0" hidden="1" customHeight="1">
      <c r="C59" s="181"/>
      <c r="D59" s="181"/>
      <c r="E59" s="181"/>
      <c r="F59" s="201"/>
      <c r="G59" s="181"/>
      <c r="H59" s="996"/>
      <c r="I59" s="996"/>
      <c r="J59" s="996"/>
      <c r="K59" s="996"/>
      <c r="L59" s="1072"/>
      <c r="M59" s="1072"/>
      <c r="N59" s="1072"/>
      <c r="O59" s="1072"/>
      <c r="P59" s="80"/>
      <c r="Q59" s="4"/>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4"/>
      <c r="AQ59" s="79"/>
      <c r="AR59" s="79"/>
    </row>
    <row r="60" ht="0" hidden="1" customHeight="1">
      <c r="C60" s="181"/>
      <c r="D60" s="181"/>
      <c r="E60" s="181"/>
      <c r="F60" s="201"/>
      <c r="G60" s="181"/>
      <c r="H60" s="996"/>
      <c r="I60" s="996"/>
      <c r="J60" s="996"/>
      <c r="K60" s="996"/>
      <c r="L60" s="1072"/>
      <c r="M60" s="1072"/>
      <c r="N60" s="1072"/>
      <c r="O60" s="1072"/>
      <c r="P60" s="80"/>
      <c r="Q60" s="4"/>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4"/>
      <c r="AQ60" s="79"/>
      <c r="AR60" s="79"/>
    </row>
    <row r="61" ht="0" hidden="1" customHeight="1">
      <c r="C61" s="181"/>
      <c r="D61" s="181"/>
      <c r="E61" s="181"/>
      <c r="F61" s="201"/>
      <c r="G61" s="181"/>
      <c r="H61" s="996"/>
      <c r="I61" s="996"/>
      <c r="J61" s="996"/>
      <c r="K61" s="996"/>
      <c r="L61" s="1072"/>
      <c r="M61" s="1072"/>
      <c r="N61" s="1072"/>
      <c r="O61" s="1072"/>
      <c r="P61" s="80"/>
      <c r="Q61" s="4"/>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4"/>
      <c r="AQ61" s="79"/>
      <c r="AR61" s="79"/>
    </row>
    <row r="62" ht="0" hidden="1" customHeight="1">
      <c r="C62" s="181"/>
      <c r="D62" s="181"/>
      <c r="E62" s="181"/>
      <c r="F62" s="201"/>
      <c r="G62" s="181"/>
      <c r="H62" s="996"/>
      <c r="I62" s="996"/>
      <c r="J62" s="996"/>
      <c r="K62" s="996"/>
      <c r="L62" s="1072"/>
      <c r="M62" s="1072"/>
      <c r="N62" s="1072"/>
      <c r="O62" s="1072"/>
      <c r="P62" s="80"/>
      <c r="Q62" s="4"/>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4"/>
      <c r="AQ62" s="79"/>
      <c r="AR62" s="79"/>
    </row>
    <row r="63" ht="0" hidden="1" customHeight="1">
      <c r="C63" s="181"/>
      <c r="D63" s="181"/>
      <c r="E63" s="181"/>
      <c r="F63" s="201"/>
      <c r="G63" s="181"/>
      <c r="H63" s="996"/>
      <c r="I63" s="996"/>
      <c r="J63" s="996"/>
      <c r="K63" s="996"/>
      <c r="L63" s="1072"/>
      <c r="M63" s="1072"/>
      <c r="N63" s="1072"/>
      <c r="O63" s="1072"/>
      <c r="P63" s="80"/>
      <c r="Q63" s="4"/>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4"/>
      <c r="AQ63" s="79"/>
      <c r="AR63" s="79"/>
    </row>
    <row r="64" ht="0" hidden="1" customHeight="1">
      <c r="C64" s="181"/>
      <c r="D64" s="181"/>
      <c r="E64" s="181"/>
      <c r="F64" s="201"/>
      <c r="G64" s="181"/>
      <c r="H64" s="996"/>
      <c r="I64" s="996"/>
      <c r="J64" s="996"/>
      <c r="K64" s="996"/>
      <c r="L64" s="1072"/>
      <c r="M64" s="1072"/>
      <c r="N64" s="1072"/>
      <c r="O64" s="1072"/>
      <c r="P64" s="80"/>
      <c r="Q64" s="4"/>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4"/>
      <c r="AQ64" s="79"/>
      <c r="AR64" s="79"/>
    </row>
    <row r="65" ht="0" hidden="1" customHeight="1">
      <c r="C65" s="181"/>
      <c r="D65" s="181"/>
      <c r="E65" s="181"/>
      <c r="F65" s="201"/>
      <c r="G65" s="181"/>
      <c r="H65" s="996"/>
      <c r="I65" s="996"/>
      <c r="J65" s="996"/>
      <c r="K65" s="996"/>
      <c r="L65" s="1072"/>
      <c r="M65" s="1072"/>
      <c r="N65" s="1072"/>
      <c r="O65" s="1072"/>
      <c r="P65" s="80"/>
      <c r="Q65" s="4"/>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4"/>
      <c r="AQ65" s="79"/>
      <c r="AR65" s="79"/>
    </row>
    <row r="66" ht="0" hidden="1" customHeight="1">
      <c r="C66" s="181"/>
      <c r="D66" s="181"/>
      <c r="E66" s="181"/>
      <c r="F66" s="201"/>
      <c r="G66" s="181"/>
      <c r="H66" s="996"/>
      <c r="I66" s="996"/>
      <c r="J66" s="996"/>
      <c r="K66" s="996"/>
      <c r="L66" s="1072"/>
      <c r="M66" s="1072"/>
      <c r="N66" s="1072"/>
      <c r="O66" s="1072"/>
      <c r="P66" s="80"/>
      <c r="Q66" s="4"/>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4"/>
      <c r="AQ66" s="79"/>
      <c r="AR66" s="79"/>
    </row>
    <row r="67" ht="0" hidden="1" customHeight="1">
      <c r="C67" s="181"/>
      <c r="D67" s="181"/>
      <c r="E67" s="181"/>
      <c r="F67" s="201"/>
      <c r="G67" s="181"/>
      <c r="H67" s="996"/>
      <c r="I67" s="996"/>
      <c r="J67" s="996"/>
      <c r="K67" s="996"/>
      <c r="L67" s="1072"/>
      <c r="M67" s="1072"/>
      <c r="N67" s="1072"/>
      <c r="O67" s="1072"/>
      <c r="P67" s="80"/>
      <c r="Q67" s="4"/>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4"/>
      <c r="AQ67" s="79"/>
      <c r="AR67" s="79"/>
    </row>
    <row r="68" ht="0" hidden="1" customHeight="1">
      <c r="C68" s="181"/>
      <c r="D68" s="181"/>
      <c r="E68" s="181"/>
      <c r="F68" s="201"/>
      <c r="G68" s="181"/>
      <c r="H68" s="996"/>
      <c r="I68" s="996"/>
      <c r="J68" s="996"/>
      <c r="K68" s="996"/>
      <c r="L68" s="1072"/>
      <c r="M68" s="1072"/>
      <c r="N68" s="1072"/>
      <c r="O68" s="1072"/>
      <c r="P68" s="80"/>
      <c r="Q68" s="4"/>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4"/>
      <c r="AQ68" s="79"/>
      <c r="AR68" s="79"/>
    </row>
    <row r="69" ht="0" hidden="1" customHeight="1">
      <c r="C69" s="181"/>
      <c r="D69" s="181"/>
      <c r="E69" s="181"/>
      <c r="F69" s="201"/>
      <c r="G69" s="181"/>
      <c r="H69" s="996"/>
      <c r="I69" s="996"/>
      <c r="J69" s="996"/>
      <c r="K69" s="996"/>
      <c r="L69" s="1072"/>
      <c r="M69" s="1072"/>
      <c r="N69" s="1072"/>
      <c r="O69" s="1072"/>
      <c r="P69" s="80"/>
      <c r="Q69" s="4"/>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4"/>
      <c r="AQ69" s="79"/>
      <c r="AR69" s="79"/>
    </row>
    <row r="70" ht="0" hidden="1" customHeight="1">
      <c r="C70" s="181"/>
      <c r="D70" s="181"/>
      <c r="E70" s="181"/>
      <c r="F70" s="201"/>
      <c r="G70" s="181"/>
      <c r="H70" s="996"/>
      <c r="I70" s="996"/>
      <c r="J70" s="996"/>
      <c r="K70" s="996"/>
      <c r="L70" s="1072"/>
      <c r="M70" s="1072"/>
      <c r="N70" s="1072"/>
      <c r="O70" s="1072"/>
      <c r="P70" s="80"/>
      <c r="Q70" s="4"/>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4"/>
      <c r="AQ70" s="79"/>
      <c r="AR70" s="79"/>
    </row>
    <row r="71" ht="0" hidden="1" customHeight="1">
      <c r="C71" s="181"/>
      <c r="D71" s="181"/>
      <c r="E71" s="181"/>
      <c r="F71" s="201"/>
      <c r="G71" s="181"/>
      <c r="H71" s="996"/>
      <c r="I71" s="996"/>
      <c r="J71" s="996"/>
      <c r="K71" s="996"/>
      <c r="L71" s="1072"/>
      <c r="M71" s="1072"/>
      <c r="N71" s="1072"/>
      <c r="O71" s="1072"/>
      <c r="P71" s="80"/>
      <c r="Q71" s="4"/>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4"/>
      <c r="AQ71" s="79"/>
      <c r="AR71" s="79"/>
    </row>
    <row r="72" ht="0" hidden="1" customHeight="1">
      <c r="C72" s="181"/>
      <c r="D72" s="181"/>
      <c r="E72" s="181"/>
      <c r="F72" s="201"/>
      <c r="G72" s="181"/>
      <c r="H72" s="996"/>
      <c r="I72" s="996"/>
      <c r="J72" s="996"/>
      <c r="K72" s="996"/>
      <c r="L72" s="1072"/>
      <c r="M72" s="1072"/>
      <c r="N72" s="1072"/>
      <c r="O72" s="1072"/>
      <c r="P72" s="80"/>
      <c r="Q72" s="4"/>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4"/>
      <c r="AQ72" s="79"/>
      <c r="AR72" s="79"/>
    </row>
    <row r="73" ht="0" hidden="1" customHeight="1">
      <c r="C73" s="181"/>
      <c r="D73" s="181"/>
      <c r="E73" s="181"/>
      <c r="F73" s="201"/>
      <c r="G73" s="181"/>
      <c r="H73" s="996"/>
      <c r="I73" s="996"/>
      <c r="J73" s="996"/>
      <c r="K73" s="996"/>
      <c r="L73" s="1072"/>
      <c r="M73" s="1072"/>
      <c r="N73" s="1072"/>
      <c r="O73" s="1072"/>
      <c r="P73" s="80"/>
      <c r="Q73" s="4"/>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4"/>
      <c r="AQ73" s="79"/>
      <c r="AR73" s="79"/>
    </row>
    <row r="74" ht="0" hidden="1" customHeight="1">
      <c r="C74" s="181"/>
      <c r="D74" s="181"/>
      <c r="E74" s="181"/>
      <c r="F74" s="201"/>
      <c r="G74" s="181"/>
      <c r="H74" s="996"/>
      <c r="I74" s="996"/>
      <c r="J74" s="996"/>
      <c r="K74" s="996"/>
      <c r="L74" s="1072"/>
      <c r="M74" s="1072"/>
      <c r="N74" s="1072"/>
      <c r="O74" s="1072"/>
      <c r="P74" s="80"/>
      <c r="Q74" s="4"/>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4"/>
      <c r="AQ74" s="79"/>
      <c r="AR74" s="79"/>
    </row>
    <row r="75" ht="0" hidden="1" customHeight="1">
      <c r="C75" s="181"/>
      <c r="D75" s="181"/>
      <c r="E75" s="181"/>
      <c r="F75" s="201"/>
      <c r="G75" s="181"/>
      <c r="H75" s="996"/>
      <c r="I75" s="996"/>
      <c r="J75" s="996"/>
      <c r="K75" s="996"/>
      <c r="L75" s="1072"/>
      <c r="M75" s="1072"/>
      <c r="N75" s="1072"/>
      <c r="O75" s="1072"/>
      <c r="P75" s="80"/>
      <c r="Q75" s="4"/>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4"/>
      <c r="AQ75" s="79"/>
      <c r="AR75" s="79"/>
    </row>
    <row r="76" ht="0" hidden="1" customHeight="1">
      <c r="C76" s="181"/>
      <c r="D76" s="181"/>
      <c r="E76" s="181"/>
      <c r="F76" s="201"/>
      <c r="G76" s="181"/>
      <c r="H76" s="996"/>
      <c r="I76" s="996"/>
      <c r="J76" s="996"/>
      <c r="K76" s="996"/>
      <c r="L76" s="1072"/>
      <c r="M76" s="1072"/>
      <c r="N76" s="1072"/>
      <c r="O76" s="1072"/>
      <c r="P76" s="80"/>
      <c r="Q76" s="4"/>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4"/>
      <c r="AQ76" s="79"/>
      <c r="AR76" s="79"/>
    </row>
    <row r="77" ht="0" hidden="1" customHeight="1">
      <c r="C77" s="181"/>
      <c r="D77" s="181"/>
      <c r="E77" s="181"/>
      <c r="F77" s="201"/>
      <c r="G77" s="181"/>
      <c r="H77" s="996"/>
      <c r="I77" s="996"/>
      <c r="J77" s="996"/>
      <c r="K77" s="996"/>
      <c r="L77" s="1072"/>
      <c r="M77" s="1072"/>
      <c r="N77" s="1072"/>
      <c r="O77" s="1072"/>
      <c r="P77" s="80"/>
      <c r="Q77" s="4"/>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4"/>
      <c r="AQ77" s="79"/>
      <c r="AR77" s="79"/>
    </row>
    <row r="78" ht="0" hidden="1" customHeight="1">
      <c r="C78" s="181"/>
      <c r="D78" s="181"/>
      <c r="E78" s="181"/>
      <c r="F78" s="201"/>
      <c r="G78" s="181"/>
      <c r="H78" s="996"/>
      <c r="I78" s="996"/>
      <c r="J78" s="996"/>
      <c r="K78" s="996"/>
      <c r="L78" s="1072"/>
      <c r="M78" s="1072"/>
      <c r="N78" s="1072"/>
      <c r="O78" s="1072"/>
      <c r="P78" s="80"/>
      <c r="Q78" s="4"/>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4"/>
      <c r="AQ78" s="79"/>
      <c r="AR78" s="79"/>
    </row>
    <row r="79" ht="0" hidden="1" customHeight="1">
      <c r="C79" s="181"/>
      <c r="D79" s="181"/>
      <c r="E79" s="181"/>
      <c r="F79" s="201"/>
      <c r="G79" s="181"/>
      <c r="H79" s="996"/>
      <c r="I79" s="996"/>
      <c r="J79" s="996"/>
      <c r="K79" s="996"/>
      <c r="L79" s="1072"/>
      <c r="M79" s="1072"/>
      <c r="N79" s="1072"/>
      <c r="O79" s="1072"/>
      <c r="P79" s="80"/>
      <c r="Q79" s="4"/>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4"/>
      <c r="AQ79" s="79"/>
      <c r="AR79" s="79"/>
    </row>
    <row r="80" ht="0" hidden="1" customHeight="1">
      <c r="C80" s="181"/>
      <c r="D80" s="181"/>
      <c r="E80" s="181"/>
      <c r="F80" s="201"/>
      <c r="G80" s="181"/>
      <c r="H80" s="996"/>
      <c r="I80" s="996"/>
      <c r="J80" s="996"/>
      <c r="K80" s="996"/>
      <c r="L80" s="1072"/>
      <c r="M80" s="1072"/>
      <c r="N80" s="1072"/>
      <c r="O80" s="1072"/>
      <c r="P80" s="80"/>
      <c r="Q80" s="4"/>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4"/>
      <c r="AQ80" s="79"/>
      <c r="AR80" s="79"/>
    </row>
    <row r="81" ht="0" hidden="1" customHeight="1">
      <c r="C81" s="181"/>
      <c r="D81" s="181"/>
      <c r="E81" s="181"/>
      <c r="F81" s="201"/>
      <c r="G81" s="181"/>
      <c r="H81" s="996"/>
      <c r="I81" s="996"/>
      <c r="J81" s="996"/>
      <c r="K81" s="996"/>
      <c r="L81" s="1072"/>
      <c r="M81" s="1072"/>
      <c r="N81" s="1072"/>
      <c r="O81" s="1072"/>
      <c r="P81" s="80"/>
      <c r="Q81" s="4"/>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4"/>
      <c r="AQ81" s="79"/>
      <c r="AR81" s="79"/>
    </row>
    <row r="82" ht="0" hidden="1" customHeight="1">
      <c r="C82" s="181"/>
      <c r="D82" s="181"/>
      <c r="E82" s="181"/>
      <c r="F82" s="201"/>
      <c r="G82" s="181"/>
      <c r="H82" s="996"/>
      <c r="I82" s="996"/>
      <c r="J82" s="996"/>
      <c r="K82" s="996"/>
      <c r="L82" s="1072"/>
      <c r="M82" s="1072"/>
      <c r="N82" s="1072"/>
      <c r="O82" s="1072"/>
      <c r="P82" s="80"/>
      <c r="Q82" s="4"/>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4"/>
      <c r="AQ82" s="79"/>
      <c r="AR82" s="79"/>
    </row>
    <row r="83" ht="0" hidden="1" customHeight="1">
      <c r="C83" s="181"/>
      <c r="D83" s="181"/>
      <c r="E83" s="181"/>
      <c r="F83" s="201"/>
      <c r="G83" s="181"/>
      <c r="H83" s="996"/>
      <c r="I83" s="996"/>
      <c r="J83" s="996"/>
      <c r="K83" s="996"/>
      <c r="L83" s="1072"/>
      <c r="M83" s="1072"/>
      <c r="N83" s="1072"/>
      <c r="O83" s="1072"/>
      <c r="P83" s="80"/>
      <c r="Q83" s="4"/>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4"/>
      <c r="AQ83" s="79"/>
      <c r="AR83" s="79"/>
    </row>
    <row r="84" ht="0" hidden="1" customHeight="1">
      <c r="C84" s="181"/>
      <c r="D84" s="181"/>
      <c r="E84" s="181"/>
      <c r="F84" s="201"/>
      <c r="G84" s="181"/>
      <c r="H84" s="996"/>
      <c r="I84" s="996"/>
      <c r="J84" s="996"/>
      <c r="K84" s="996"/>
      <c r="L84" s="1072"/>
      <c r="M84" s="1072"/>
      <c r="N84" s="1072"/>
      <c r="O84" s="1072"/>
      <c r="P84" s="80"/>
      <c r="Q84" s="4"/>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4"/>
      <c r="AQ84" s="79"/>
      <c r="AR84" s="79"/>
    </row>
    <row r="85" ht="0" hidden="1" customHeight="1">
      <c r="C85" s="181"/>
      <c r="D85" s="181"/>
      <c r="E85" s="181"/>
      <c r="F85" s="201"/>
      <c r="G85" s="181"/>
      <c r="H85" s="996"/>
      <c r="I85" s="996"/>
      <c r="J85" s="996"/>
      <c r="K85" s="996"/>
      <c r="L85" s="1072"/>
      <c r="M85" s="1072"/>
      <c r="N85" s="1072"/>
      <c r="O85" s="1072"/>
      <c r="P85" s="80"/>
      <c r="Q85" s="4"/>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4"/>
      <c r="AQ85" s="79"/>
      <c r="AR85" s="79"/>
    </row>
    <row r="86" ht="0" hidden="1" customHeight="1">
      <c r="C86" s="181"/>
      <c r="D86" s="181"/>
      <c r="E86" s="181"/>
      <c r="F86" s="201"/>
      <c r="G86" s="181"/>
      <c r="H86" s="996"/>
      <c r="I86" s="996"/>
      <c r="J86" s="996"/>
      <c r="K86" s="996"/>
      <c r="L86" s="1072"/>
      <c r="M86" s="1072"/>
      <c r="N86" s="1072"/>
      <c r="O86" s="1072"/>
      <c r="P86" s="80"/>
      <c r="Q86" s="4"/>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4"/>
      <c r="AQ86" s="79"/>
      <c r="AR86" s="79"/>
    </row>
    <row r="87" ht="0" hidden="1" customHeight="1">
      <c r="C87" s="181"/>
      <c r="D87" s="181"/>
      <c r="E87" s="181"/>
      <c r="F87" s="201"/>
      <c r="G87" s="181"/>
      <c r="H87" s="996"/>
      <c r="I87" s="996"/>
      <c r="J87" s="996"/>
      <c r="K87" s="996"/>
      <c r="L87" s="1072"/>
      <c r="M87" s="1072"/>
      <c r="N87" s="1072"/>
      <c r="O87" s="1072"/>
      <c r="P87" s="80"/>
      <c r="Q87" s="4"/>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4"/>
      <c r="AQ87" s="79"/>
      <c r="AR87" s="79"/>
    </row>
    <row r="88" ht="0" hidden="1" customHeight="1">
      <c r="C88" s="181"/>
      <c r="D88" s="181"/>
      <c r="E88" s="181"/>
      <c r="F88" s="201"/>
      <c r="G88" s="181"/>
      <c r="H88" s="996"/>
      <c r="I88" s="996"/>
      <c r="J88" s="996"/>
      <c r="K88" s="996"/>
      <c r="L88" s="1072"/>
      <c r="M88" s="1072"/>
      <c r="N88" s="1072"/>
      <c r="O88" s="1072"/>
      <c r="P88" s="80"/>
      <c r="Q88" s="4"/>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4"/>
      <c r="AQ88" s="79"/>
      <c r="AR88" s="79"/>
    </row>
    <row r="89" ht="0" hidden="1" customHeight="1">
      <c r="C89" s="181"/>
      <c r="D89" s="181"/>
      <c r="E89" s="181"/>
      <c r="F89" s="201"/>
      <c r="G89" s="181"/>
      <c r="H89" s="996"/>
      <c r="I89" s="996"/>
      <c r="J89" s="996"/>
      <c r="K89" s="996"/>
      <c r="L89" s="1072"/>
      <c r="M89" s="1072"/>
      <c r="N89" s="1072"/>
      <c r="O89" s="1072"/>
      <c r="P89" s="80"/>
      <c r="Q89" s="4"/>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4"/>
      <c r="AQ89" s="79"/>
      <c r="AR89" s="79"/>
    </row>
    <row r="90" ht="0" hidden="1" customHeight="1">
      <c r="C90" s="181"/>
      <c r="D90" s="181"/>
      <c r="E90" s="181"/>
      <c r="F90" s="201"/>
      <c r="G90" s="181"/>
      <c r="H90" s="996"/>
      <c r="I90" s="996"/>
      <c r="J90" s="996"/>
      <c r="K90" s="996"/>
      <c r="L90" s="1072"/>
      <c r="M90" s="1072"/>
      <c r="N90" s="1072"/>
      <c r="O90" s="1072"/>
      <c r="P90" s="80"/>
      <c r="Q90" s="4"/>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4"/>
      <c r="AQ90" s="79"/>
      <c r="AR90" s="79"/>
    </row>
    <row r="91" ht="0" hidden="1" customHeight="1">
      <c r="C91" s="181"/>
      <c r="D91" s="181"/>
      <c r="E91" s="181"/>
      <c r="F91" s="201"/>
      <c r="G91" s="181"/>
      <c r="H91" s="996"/>
      <c r="I91" s="996"/>
      <c r="J91" s="996"/>
      <c r="K91" s="996"/>
      <c r="L91" s="1072"/>
      <c r="M91" s="1072"/>
      <c r="N91" s="1072"/>
      <c r="O91" s="1072"/>
      <c r="P91" s="80"/>
      <c r="Q91" s="4"/>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4"/>
      <c r="AQ91" s="79"/>
      <c r="AR91" s="79"/>
    </row>
    <row r="92" ht="0" hidden="1" customHeight="1">
      <c r="C92" s="181"/>
      <c r="D92" s="181"/>
      <c r="E92" s="181"/>
      <c r="F92" s="201"/>
      <c r="G92" s="181"/>
      <c r="H92" s="996"/>
      <c r="I92" s="996"/>
      <c r="J92" s="996"/>
      <c r="K92" s="996"/>
      <c r="L92" s="1072"/>
      <c r="M92" s="1072"/>
      <c r="N92" s="1072"/>
      <c r="O92" s="1072"/>
      <c r="P92" s="80"/>
      <c r="Q92" s="4"/>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4"/>
      <c r="AQ92" s="79"/>
      <c r="AR92" s="79"/>
    </row>
    <row r="93" ht="0" hidden="1" customHeight="1">
      <c r="C93" s="181"/>
      <c r="D93" s="181"/>
      <c r="E93" s="181"/>
      <c r="F93" s="201"/>
      <c r="G93" s="181"/>
      <c r="H93" s="996"/>
      <c r="I93" s="996"/>
      <c r="J93" s="996"/>
      <c r="K93" s="996"/>
      <c r="L93" s="1072"/>
      <c r="M93" s="1072"/>
      <c r="N93" s="1072"/>
      <c r="O93" s="1072"/>
      <c r="P93" s="80"/>
      <c r="Q93" s="4"/>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4"/>
      <c r="AQ93" s="79"/>
      <c r="AR93" s="79"/>
    </row>
    <row r="94" ht="0" hidden="1" customHeight="1">
      <c r="C94" s="181"/>
      <c r="D94" s="181"/>
      <c r="E94" s="181"/>
      <c r="F94" s="201"/>
      <c r="G94" s="181"/>
      <c r="H94" s="996"/>
      <c r="I94" s="996"/>
      <c r="J94" s="996"/>
      <c r="K94" s="996"/>
      <c r="L94" s="1072"/>
      <c r="M94" s="1072"/>
      <c r="N94" s="1072"/>
      <c r="O94" s="1072"/>
      <c r="P94" s="80"/>
      <c r="Q94" s="4"/>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4"/>
      <c r="AQ94" s="79"/>
      <c r="AR94" s="79"/>
    </row>
    <row r="95" ht="0" hidden="1" customHeight="1">
      <c r="C95" s="181"/>
      <c r="D95" s="181"/>
      <c r="E95" s="181"/>
      <c r="F95" s="201"/>
      <c r="G95" s="181"/>
      <c r="H95" s="996"/>
      <c r="I95" s="996"/>
      <c r="J95" s="996"/>
      <c r="K95" s="996"/>
      <c r="L95" s="1072"/>
      <c r="M95" s="1072"/>
      <c r="N95" s="1072"/>
      <c r="O95" s="1072"/>
      <c r="P95" s="80"/>
      <c r="Q95" s="4"/>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4"/>
      <c r="AQ95" s="79"/>
      <c r="AR95" s="79"/>
    </row>
    <row r="96" ht="0" hidden="1" customHeight="1">
      <c r="C96" s="181"/>
      <c r="D96" s="181"/>
      <c r="E96" s="181"/>
      <c r="F96" s="201"/>
      <c r="G96" s="181"/>
      <c r="H96" s="996"/>
      <c r="I96" s="996"/>
      <c r="J96" s="996"/>
      <c r="K96" s="996"/>
      <c r="L96" s="1072"/>
      <c r="M96" s="1072"/>
      <c r="N96" s="1072"/>
      <c r="O96" s="1072"/>
      <c r="P96" s="80"/>
      <c r="Q96" s="4"/>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4"/>
      <c r="AQ96" s="79"/>
      <c r="AR96" s="79"/>
    </row>
    <row r="97" ht="0" hidden="1" customHeight="1">
      <c r="C97" s="181"/>
      <c r="D97" s="181"/>
      <c r="E97" s="181"/>
      <c r="F97" s="201"/>
      <c r="G97" s="181"/>
      <c r="H97" s="996"/>
      <c r="I97" s="996"/>
      <c r="J97" s="996"/>
      <c r="K97" s="996"/>
      <c r="L97" s="1072"/>
      <c r="M97" s="1072"/>
      <c r="N97" s="1072"/>
      <c r="O97" s="1072"/>
      <c r="P97" s="80"/>
      <c r="Q97" s="4"/>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4"/>
      <c r="AQ97" s="79"/>
      <c r="AR97" s="79"/>
    </row>
    <row r="98" ht="0" hidden="1" customHeight="1">
      <c r="C98" s="181"/>
      <c r="D98" s="181"/>
      <c r="E98" s="181"/>
      <c r="F98" s="201"/>
      <c r="G98" s="181"/>
      <c r="H98" s="996"/>
      <c r="I98" s="996"/>
      <c r="J98" s="996"/>
      <c r="K98" s="996"/>
      <c r="L98" s="1072"/>
      <c r="M98" s="1072"/>
      <c r="N98" s="1072"/>
      <c r="O98" s="1072"/>
      <c r="P98" s="80"/>
      <c r="Q98" s="4"/>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4"/>
      <c r="AQ98" s="79"/>
      <c r="AR98" s="79"/>
    </row>
    <row r="99" ht="0" hidden="1" customHeight="1">
      <c r="C99" s="181"/>
      <c r="D99" s="181"/>
      <c r="E99" s="181"/>
      <c r="F99" s="201"/>
      <c r="G99" s="181"/>
      <c r="H99" s="996"/>
      <c r="I99" s="996"/>
      <c r="J99" s="996"/>
      <c r="K99" s="996"/>
      <c r="L99" s="1072"/>
      <c r="M99" s="1072"/>
      <c r="N99" s="1072"/>
      <c r="O99" s="1072"/>
      <c r="P99" s="80"/>
      <c r="Q99" s="4"/>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4"/>
      <c r="AQ99" s="79"/>
      <c r="AR99" s="79"/>
    </row>
    <row r="100" ht="0" hidden="1" customHeight="1">
      <c r="C100" s="181"/>
      <c r="D100" s="181"/>
      <c r="E100" s="181"/>
      <c r="F100" s="201"/>
      <c r="G100" s="181"/>
      <c r="H100" s="996"/>
      <c r="I100" s="996"/>
      <c r="J100" s="996"/>
      <c r="K100" s="996"/>
      <c r="L100" s="1072"/>
      <c r="M100" s="1072"/>
      <c r="N100" s="1072"/>
      <c r="O100" s="1072"/>
      <c r="P100" s="80"/>
      <c r="Q100" s="4"/>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4"/>
      <c r="AQ100" s="48"/>
      <c r="AR100" s="48"/>
    </row>
    <row r="101" ht="0" hidden="1" customHeight="1">
      <c r="C101" s="181"/>
      <c r="D101" s="181"/>
      <c r="E101" s="181"/>
      <c r="F101" s="201"/>
      <c r="G101" s="181"/>
      <c r="H101" s="996"/>
      <c r="I101" s="996"/>
      <c r="J101" s="996"/>
      <c r="K101" s="996"/>
      <c r="L101" s="1072"/>
      <c r="M101" s="1072"/>
      <c r="N101" s="1072"/>
      <c r="O101" s="1072"/>
      <c r="P101" s="80"/>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79"/>
      <c r="AR101" s="79"/>
    </row>
    <row r="102" ht="18" customHeight="1">
      <c r="C102" s="181"/>
      <c r="D102" s="181"/>
      <c r="E102" s="181"/>
      <c r="F102" s="201"/>
      <c r="G102" s="181"/>
      <c r="H102" s="996"/>
      <c r="I102" s="996"/>
      <c r="J102" s="996"/>
      <c r="K102" s="996"/>
      <c r="L102" s="1072"/>
      <c r="M102" s="1072"/>
      <c r="N102" s="1072"/>
      <c r="O102" s="1072"/>
      <c r="P102" s="80"/>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79"/>
      <c r="AR102" s="79"/>
    </row>
    <row r="103" ht="18" customHeight="1">
      <c r="C103" s="181"/>
      <c r="D103" s="181"/>
      <c r="E103" s="181"/>
      <c r="F103" s="201"/>
      <c r="G103" s="181"/>
      <c r="H103" s="996"/>
      <c r="I103" s="996"/>
      <c r="J103" s="996"/>
      <c r="K103" s="996"/>
      <c r="L103" s="1072"/>
      <c r="M103" s="1072"/>
      <c r="N103" s="1072"/>
      <c r="O103" s="1072"/>
      <c r="P103" s="80"/>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ht="9" customHeight="1">
      <c r="E104" s="81"/>
      <c r="F104" s="202"/>
      <c r="R104" s="0"/>
      <c r="S104" s="0"/>
      <c r="T104" s="0"/>
      <c r="U104" s="0"/>
      <c r="V104" s="0"/>
      <c r="W104" s="0"/>
      <c r="X104" s="0"/>
      <c r="Y104" s="0"/>
      <c r="Z104" s="87"/>
      <c r="AA104" s="0"/>
      <c r="AB104" s="0"/>
      <c r="AC104" s="5"/>
      <c r="AD104" s="5"/>
      <c r="AE104" s="5"/>
      <c r="AF104" s="67"/>
      <c r="AG104" s="0"/>
      <c r="AH104" s="0"/>
      <c r="AI104" s="0"/>
      <c r="AJ104" s="5"/>
      <c r="AK104" s="0"/>
      <c r="AL104" s="0"/>
      <c r="AM104" s="0"/>
      <c r="AN104" s="0"/>
      <c r="AO104" s="0"/>
      <c r="AP104" s="0"/>
    </row>
    <row r="105" ht="39.95" customHeight="1">
      <c r="B105" s="0"/>
      <c r="C105" s="1075" t="s">
        <v>126</v>
      </c>
      <c r="D105" s="1075"/>
      <c r="E105" s="1075"/>
      <c r="F105" s="1075"/>
      <c r="G105" s="1075"/>
      <c r="H105" s="1075"/>
      <c r="I105" s="1075"/>
      <c r="J105" s="1075"/>
      <c r="K105" s="1075"/>
      <c r="L105" s="1075"/>
      <c r="M105" s="1075"/>
      <c r="N105" s="1075"/>
      <c r="O105" s="1075"/>
      <c r="P105" s="1075"/>
      <c r="Q105" s="1075"/>
      <c r="R105" s="1075"/>
      <c r="S105" s="1075"/>
      <c r="T105" s="1075"/>
      <c r="U105" s="1075"/>
      <c r="V105" s="1075"/>
      <c r="W105" s="1075"/>
      <c r="X105" s="1075"/>
      <c r="Y105" s="1075"/>
      <c r="Z105" s="1075"/>
      <c r="AA105" s="1075"/>
      <c r="AB105" s="1075"/>
      <c r="AC105" s="1075"/>
      <c r="AD105" s="1075"/>
      <c r="AE105" s="1075"/>
      <c r="AF105" s="1075"/>
      <c r="AG105" s="1075"/>
      <c r="AH105" s="1075"/>
      <c r="AI105" s="1075"/>
      <c r="AJ105" s="1075"/>
      <c r="AK105" s="1075"/>
      <c r="AL105" s="1075"/>
      <c r="AM105" s="1075"/>
      <c r="AN105" s="1075"/>
      <c r="AO105" s="1075"/>
      <c r="AP105" s="233"/>
    </row>
    <row r="106" s="84" customFormat="1" ht="12" customHeight="1">
      <c r="B106" s="84"/>
      <c r="E106" s="46"/>
      <c r="F106" s="202"/>
      <c r="G106"/>
      <c r="H106"/>
      <c r="I106"/>
      <c r="J106"/>
      <c r="K106"/>
      <c r="L106"/>
      <c r="M106"/>
      <c r="N106"/>
      <c r="O106"/>
      <c r="P106"/>
      <c r="Q106"/>
      <c r="R106"/>
      <c r="S106"/>
      <c r="T106"/>
      <c r="U106"/>
      <c r="V106"/>
      <c r="W106"/>
      <c r="X106"/>
      <c r="Y106"/>
      <c r="Z106"/>
      <c r="AA10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row>
    <row r="107" s="236" customFormat="1" ht="12.75" customHeight="1">
      <c r="A107"/>
    </row>
    <row r="108" s="236" customFormat="1" ht="12.75" customHeight="1"/>
    <row r="109" s="236" customFormat="1" ht="12.75" customHeight="1"/>
    <row r="110" s="236" customFormat="1" ht="12.75" customHeight="1"/>
    <row r="111" s="236" customFormat="1" ht="12.75" customHeight="1"/>
    <row r="112" s="236" customFormat="1" ht="12.75" customHeight="1"/>
    <row r="113" s="236" customFormat="1" ht="12.75" customHeight="1"/>
    <row r="114" s="236" customFormat="1" ht="12.75" customHeight="1"/>
    <row r="115" s="236" customFormat="1" ht="12.75" customHeight="1"/>
    <row r="116" s="236" customFormat="1" ht="12.75" customHeight="1"/>
    <row r="117" s="236" customFormat="1" ht="12.75" customHeight="1"/>
    <row r="118" s="236" customFormat="1" ht="12.75" customHeight="1"/>
    <row r="119" s="236" customFormat="1" ht="12.75" customHeight="1"/>
    <row r="120" s="236" customFormat="1" ht="12.75" customHeight="1"/>
    <row r="121" s="236" customFormat="1" ht="12.75" customHeight="1"/>
    <row r="122" s="236" customFormat="1" ht="12.75" customHeight="1"/>
    <row r="123" s="236" customFormat="1" ht="12.75" customHeight="1"/>
    <row r="124" s="236" customFormat="1" ht="12.75" customHeight="1"/>
    <row r="125" s="236" customFormat="1" ht="12.75" customHeight="1"/>
    <row r="126" s="236" customFormat="1" ht="12.75" customHeight="1"/>
    <row r="127" s="236" customFormat="1" ht="12.75" customHeight="1"/>
    <row r="128" s="236" customFormat="1" ht="12.75" customHeight="1"/>
    <row r="129" s="236" customFormat="1" ht="12.75" customHeight="1"/>
    <row r="130" s="236" customFormat="1" ht="12.75" customHeight="1"/>
    <row r="131" s="236" customFormat="1" ht="12.75" customHeight="1"/>
    <row r="132" s="236" customFormat="1" ht="12.75" customHeight="1"/>
    <row r="133" s="236" customFormat="1" ht="12.75" customHeight="1"/>
    <row r="134" s="236" customFormat="1" ht="12.75" customHeight="1"/>
    <row r="135" s="236" customFormat="1" ht="12.75" customHeight="1"/>
    <row r="136" s="236" customFormat="1" ht="12.75" customHeight="1"/>
    <row r="137" s="236" customFormat="1" ht="12.75" customHeight="1"/>
    <row r="138" s="236" customFormat="1" ht="12.75" customHeight="1"/>
    <row r="139" s="236" customFormat="1" ht="12.75" customHeight="1"/>
    <row r="140" s="236" customFormat="1" ht="12.75" customHeight="1"/>
    <row r="141" s="236" customFormat="1" ht="12.75" customHeight="1"/>
    <row r="142" s="236" customFormat="1" ht="12.75" customHeight="1"/>
    <row r="143" s="236" customFormat="1" ht="12.75" customHeight="1"/>
    <row r="144" s="236" customFormat="1" ht="12.75" customHeight="1"/>
    <row r="145" s="236" customFormat="1" ht="12.75" customHeight="1"/>
    <row r="146" s="236" customFormat="1" ht="12.75" customHeight="1"/>
    <row r="147" s="236" customFormat="1" ht="12.75" customHeight="1"/>
    <row r="148" s="236" customFormat="1" ht="12.75" customHeight="1"/>
    <row r="149" s="236" customFormat="1" ht="12.75" customHeight="1"/>
    <row r="150" s="236" customFormat="1" ht="12.75" customHeight="1"/>
    <row r="151" s="236" customFormat="1" ht="12.75" customHeight="1"/>
    <row r="152" s="236" customFormat="1" ht="12.75" customHeight="1"/>
    <row r="153" s="236" customFormat="1" ht="12.75" customHeight="1"/>
  </sheetData>
  <mergeCells count="273">
    <mergeCell ref="H88:K88"/>
    <mergeCell ref="L88:O88"/>
    <mergeCell ref="H89:K89"/>
    <mergeCell ref="L89:O89"/>
    <mergeCell ref="H94:K94"/>
    <mergeCell ref="L94:O94"/>
    <mergeCell ref="H95:K95"/>
    <mergeCell ref="L95:O95"/>
    <mergeCell ref="H92:K92"/>
    <mergeCell ref="L92:O92"/>
    <mergeCell ref="H93:K93"/>
    <mergeCell ref="L93:O93"/>
    <mergeCell ref="H90:K90"/>
    <mergeCell ref="L90:O90"/>
    <mergeCell ref="H98:K98"/>
    <mergeCell ref="L98:O98"/>
    <mergeCell ref="H96:K96"/>
    <mergeCell ref="L96:O96"/>
    <mergeCell ref="H97:K97"/>
    <mergeCell ref="L97:O97"/>
    <mergeCell ref="H91:K91"/>
    <mergeCell ref="L91:O91"/>
    <mergeCell ref="H76:K76"/>
    <mergeCell ref="L76:O76"/>
    <mergeCell ref="H77:K77"/>
    <mergeCell ref="L77:O77"/>
    <mergeCell ref="H86:K86"/>
    <mergeCell ref="L86:O86"/>
    <mergeCell ref="H87:K87"/>
    <mergeCell ref="L87:O87"/>
    <mergeCell ref="H84:K84"/>
    <mergeCell ref="L84:O84"/>
    <mergeCell ref="H85:K85"/>
    <mergeCell ref="L85:O85"/>
    <mergeCell ref="H82:K82"/>
    <mergeCell ref="L82:O82"/>
    <mergeCell ref="H83:K83"/>
    <mergeCell ref="L83:O83"/>
    <mergeCell ref="C2:AP2"/>
    <mergeCell ref="H55:K55"/>
    <mergeCell ref="L55:O55"/>
    <mergeCell ref="H31:K31"/>
    <mergeCell ref="H52:K52"/>
    <mergeCell ref="H53:K53"/>
    <mergeCell ref="H54:K54"/>
    <mergeCell ref="H24:K24"/>
    <mergeCell ref="R12:S12"/>
    <mergeCell ref="C4:AP4"/>
    <mergeCell ref="C3:AP3"/>
    <mergeCell ref="T13:U13"/>
    <mergeCell ref="T12:U12"/>
    <mergeCell ref="AL12:AM12"/>
    <mergeCell ref="P10:Q10"/>
    <mergeCell ref="J12:K12"/>
    <mergeCell ref="Z11:AA11"/>
    <mergeCell ref="H50:K50"/>
    <mergeCell ref="H51:K51"/>
    <mergeCell ref="H32:K32"/>
    <mergeCell ref="L47:O47"/>
    <mergeCell ref="L52:O52"/>
    <mergeCell ref="H49:K49"/>
    <mergeCell ref="H42:K42"/>
    <mergeCell ref="H103:K103"/>
    <mergeCell ref="L103:O103"/>
    <mergeCell ref="L99:O99"/>
    <mergeCell ref="H100:K100"/>
    <mergeCell ref="L100:O100"/>
    <mergeCell ref="H101:K101"/>
    <mergeCell ref="L101:O101"/>
    <mergeCell ref="H99:K99"/>
    <mergeCell ref="H102:K102"/>
    <mergeCell ref="L102:O102"/>
    <mergeCell ref="H72:K72"/>
    <mergeCell ref="L72:O72"/>
    <mergeCell ref="L69:O69"/>
    <mergeCell ref="L81:O81"/>
    <mergeCell ref="H70:K70"/>
    <mergeCell ref="L70:O70"/>
    <mergeCell ref="H71:K71"/>
    <mergeCell ref="L71:O71"/>
    <mergeCell ref="H65:K65"/>
    <mergeCell ref="L65:O65"/>
    <mergeCell ref="H75:K75"/>
    <mergeCell ref="L75:O75"/>
    <mergeCell ref="H73:K73"/>
    <mergeCell ref="L73:O73"/>
    <mergeCell ref="H74:K74"/>
    <mergeCell ref="L74:O74"/>
    <mergeCell ref="H80:K80"/>
    <mergeCell ref="L80:O80"/>
    <mergeCell ref="H81:K81"/>
    <mergeCell ref="H78:K78"/>
    <mergeCell ref="L78:O78"/>
    <mergeCell ref="H79:K79"/>
    <mergeCell ref="L79:O79"/>
    <mergeCell ref="H69:K69"/>
    <mergeCell ref="L53:O53"/>
    <mergeCell ref="L54:O54"/>
    <mergeCell ref="H64:K64"/>
    <mergeCell ref="H67:K67"/>
    <mergeCell ref="L67:O67"/>
    <mergeCell ref="H68:K68"/>
    <mergeCell ref="L68:O68"/>
    <mergeCell ref="H60:K60"/>
    <mergeCell ref="L61:O61"/>
    <mergeCell ref="H66:K66"/>
    <mergeCell ref="L56:O56"/>
    <mergeCell ref="L57:O57"/>
    <mergeCell ref="H56:K56"/>
    <mergeCell ref="H57:K57"/>
    <mergeCell ref="L66:O66"/>
    <mergeCell ref="L63:O63"/>
    <mergeCell ref="H62:K62"/>
    <mergeCell ref="L62:O62"/>
    <mergeCell ref="H61:K61"/>
    <mergeCell ref="L64:O64"/>
    <mergeCell ref="L58:O58"/>
    <mergeCell ref="H58:K58"/>
    <mergeCell ref="H59:K59"/>
    <mergeCell ref="L60:O60"/>
    <mergeCell ref="L59:O59"/>
    <mergeCell ref="H63:K63"/>
    <mergeCell ref="AH12:AI12"/>
    <mergeCell ref="AJ12:AK12"/>
    <mergeCell ref="L24:O24"/>
    <mergeCell ref="AF13:AG13"/>
    <mergeCell ref="AB13:AC13"/>
    <mergeCell ref="AD13:AE13"/>
    <mergeCell ref="P15:V15"/>
    <mergeCell ref="X15:AD15"/>
    <mergeCell ref="AH13:AI13"/>
    <mergeCell ref="AF15:AL15"/>
    <mergeCell ref="AL13:AM13"/>
    <mergeCell ref="N13:O13"/>
    <mergeCell ref="P13:Q13"/>
    <mergeCell ref="L44:O44"/>
    <mergeCell ref="L48:O48"/>
    <mergeCell ref="L50:O50"/>
    <mergeCell ref="L51:O51"/>
    <mergeCell ref="H36:K36"/>
    <mergeCell ref="L36:O36"/>
    <mergeCell ref="H45:K45"/>
    <mergeCell ref="L45:O45"/>
    <mergeCell ref="H46:K46"/>
    <mergeCell ref="L46:O46"/>
    <mergeCell ref="H47:K47"/>
    <mergeCell ref="L41:O41"/>
    <mergeCell ref="H44:K44"/>
    <mergeCell ref="H48:K48"/>
    <mergeCell ref="L42:O42"/>
    <mergeCell ref="L49:O49"/>
    <mergeCell ref="H33:K33"/>
    <mergeCell ref="L33:O33"/>
    <mergeCell ref="H34:K34"/>
    <mergeCell ref="L34:O34"/>
    <mergeCell ref="AJ13:AK13"/>
    <mergeCell ref="H37:K37"/>
    <mergeCell ref="L37:O37"/>
    <mergeCell ref="L30:O30"/>
    <mergeCell ref="H28:K28"/>
    <mergeCell ref="H29:K29"/>
    <mergeCell ref="Z13:AA13"/>
    <mergeCell ref="H22:K22"/>
    <mergeCell ref="H35:K35"/>
    <mergeCell ref="L35:O35"/>
    <mergeCell ref="L29:O29"/>
    <mergeCell ref="L22:O22"/>
    <mergeCell ref="L23:O23"/>
    <mergeCell ref="L32:O32"/>
    <mergeCell ref="H25:K25"/>
    <mergeCell ref="L25:O25"/>
    <mergeCell ref="H26:K26"/>
    <mergeCell ref="L31:O31"/>
    <mergeCell ref="H27:K27"/>
    <mergeCell ref="L27:O27"/>
    <mergeCell ref="L28:O28"/>
    <mergeCell ref="R13:S13"/>
    <mergeCell ref="L26:O26"/>
    <mergeCell ref="L12:M12"/>
    <mergeCell ref="P12:Q12"/>
    <mergeCell ref="L11:M11"/>
    <mergeCell ref="H12:I12"/>
    <mergeCell ref="H13:I13"/>
    <mergeCell ref="J13:K13"/>
    <mergeCell ref="N12:O12"/>
    <mergeCell ref="L13:M13"/>
    <mergeCell ref="P11:Q11"/>
    <mergeCell ref="R11:S11"/>
    <mergeCell ref="H23:K23"/>
    <mergeCell ref="H6:U6"/>
    <mergeCell ref="T8:U8"/>
    <mergeCell ref="R8:S8"/>
    <mergeCell ref="P8:Q8"/>
    <mergeCell ref="N8:O8"/>
    <mergeCell ref="L8:M8"/>
    <mergeCell ref="J8:K8"/>
    <mergeCell ref="H8:I8"/>
    <mergeCell ref="T7:U7"/>
    <mergeCell ref="R7:S7"/>
    <mergeCell ref="L10:M10"/>
    <mergeCell ref="H10:I10"/>
    <mergeCell ref="H11:I11"/>
    <mergeCell ref="L9:M9"/>
    <mergeCell ref="J9:K9"/>
    <mergeCell ref="J11:K11"/>
    <mergeCell ref="J7:K7"/>
    <mergeCell ref="H7:I7"/>
    <mergeCell ref="P7:Q7"/>
    <mergeCell ref="N7:O7"/>
    <mergeCell ref="L7:M7"/>
    <mergeCell ref="J10:K10"/>
    <mergeCell ref="H9:I9"/>
    <mergeCell ref="T9:U9"/>
    <mergeCell ref="R9:S9"/>
    <mergeCell ref="T11:U11"/>
    <mergeCell ref="T10:U10"/>
    <mergeCell ref="R10:S10"/>
    <mergeCell ref="Z8:AA8"/>
    <mergeCell ref="AB8:AC8"/>
    <mergeCell ref="AL7:AM7"/>
    <mergeCell ref="N9:O9"/>
    <mergeCell ref="Z10:AA10"/>
    <mergeCell ref="P9:Q9"/>
    <mergeCell ref="AD8:AE8"/>
    <mergeCell ref="AF8:AG8"/>
    <mergeCell ref="AH8:AI8"/>
    <mergeCell ref="AF11:AG11"/>
    <mergeCell ref="AB11:AC11"/>
    <mergeCell ref="AD11:AE11"/>
    <mergeCell ref="AB9:AC9"/>
    <mergeCell ref="AD9:AE9"/>
    <mergeCell ref="AF9:AG9"/>
    <mergeCell ref="N11:O11"/>
    <mergeCell ref="N10:O10"/>
    <mergeCell ref="AJ8:AK8"/>
    <mergeCell ref="AL8:AM8"/>
    <mergeCell ref="AJ9:AK9"/>
    <mergeCell ref="AH9:AI9"/>
    <mergeCell ref="Z6:AM6"/>
    <mergeCell ref="Z7:AA7"/>
    <mergeCell ref="AB7:AC7"/>
    <mergeCell ref="AD7:AE7"/>
    <mergeCell ref="AF7:AG7"/>
    <mergeCell ref="AH7:AI7"/>
    <mergeCell ref="AJ7:AK7"/>
    <mergeCell ref="Z9:AA9"/>
    <mergeCell ref="C105:AO105"/>
    <mergeCell ref="AL9:AM9"/>
    <mergeCell ref="H43:K43"/>
    <mergeCell ref="L43:O43"/>
    <mergeCell ref="H38:K38"/>
    <mergeCell ref="L38:O38"/>
    <mergeCell ref="H39:K39"/>
    <mergeCell ref="L39:O39"/>
    <mergeCell ref="H40:K40"/>
    <mergeCell ref="L40:O40"/>
    <mergeCell ref="H41:K41"/>
    <mergeCell ref="AL10:AM10"/>
    <mergeCell ref="AH11:AI11"/>
    <mergeCell ref="AJ11:AK11"/>
    <mergeCell ref="AB10:AC10"/>
    <mergeCell ref="AD10:AE10"/>
    <mergeCell ref="AD12:AE12"/>
    <mergeCell ref="AF12:AG12"/>
    <mergeCell ref="AB12:AC12"/>
    <mergeCell ref="AF10:AG10"/>
    <mergeCell ref="AL11:AM11"/>
    <mergeCell ref="AH10:AI10"/>
    <mergeCell ref="AJ10:AK10"/>
    <mergeCell ref="Z12:AA12"/>
    <mergeCell ref="R21:AC21"/>
    <mergeCell ref="AD21:AO21"/>
    <mergeCell ref="H30:K30"/>
  </mergeCells>
  <phoneticPr fontId="0" type="noConversion"/>
  <printOptions horizontalCentered="1" verticalCentered="1"/>
  <pageMargins left="0.25" right="0.25" top="0.25" bottom="0.25" header="0" footer="0"/>
  <pageSetup scale="31" fitToWidth="1" fitToHeight="1" orientation="landscape" r:id="rId1"/>
  <headerFooter alignWithMargins="0">
    <oddHeader/>
    <oddFooter/>
  </headerFooter>
  <rowBreaks count="1" manualBreakCount="1">
    <brk id="107" max="16383" man="1"/>
  </rowBreaks>
  <colBreaks count="1" manualBreakCount="1">
    <brk id="45" max="1048575" man="1"/>
  </colBreaks>
  <drawing r:id="rId72"/>
</worksheet>
</file>

<file path=xl/worksheets/sheet7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
    <pageSetUpPr fitToPage="1"/>
  </sheetPr>
  <dimension ref="A1:V64"/>
  <sheetViews>
    <sheetView showGridLines="0" workbookViewId="0"/>
  </sheetViews>
  <sheetFormatPr defaultRowHeight="12.75"/>
  <cols>
    <col min="1" max="1" width="1.7109375" style="2" customWidth="1"/>
    <col min="2" max="2" width="8.7109375" customWidth="1"/>
    <col min="3" max="4" width="6.7109375" customWidth="1"/>
    <col min="5" max="6" width="3.7109375" customWidth="1"/>
    <col min="7" max="9" width="10.7109375" customWidth="1"/>
    <col min="10" max="11" width="3.7109375" customWidth="1"/>
    <col min="12" max="12" width="13.7109375" customWidth="1"/>
    <col min="13" max="13" width="13.7109375" style="110" customWidth="1"/>
    <col min="14" max="14" width="10.7109375" customWidth="1"/>
    <col min="15" max="16" width="3.7109375" customWidth="1"/>
    <col min="17" max="17" width="13.7109375" customWidth="1"/>
    <col min="18" max="18" width="13.7109375" style="110" customWidth="1"/>
    <col min="19" max="19" width="10.7109375" customWidth="1"/>
    <col min="20" max="20" width="3.7109375" customWidth="1"/>
    <col min="21" max="21" width="2.7109375" customWidth="1"/>
    <col min="22" max="24" width="7" style="236" customWidth="1"/>
    <col min="25" max="38" width="9.140625" style="236" customWidth="1"/>
  </cols>
  <sheetData>
    <row r="1" ht="26.25" customHeight="1">
      <c r="B1" s="20" t="s">
        <v>165</v>
      </c>
      <c r="C1" s="12"/>
      <c r="D1" s="12"/>
      <c r="E1" s="12"/>
      <c r="F1" s="12"/>
      <c r="G1" s="12"/>
      <c r="H1" s="12"/>
      <c r="I1" s="104"/>
      <c r="J1" s="12"/>
      <c r="K1" s="12"/>
      <c r="L1" s="12"/>
      <c r="M1" s="13"/>
      <c r="N1" s="51"/>
      <c r="O1" s="2"/>
      <c r="P1" s="2"/>
      <c r="Q1" s="2"/>
      <c r="R1" s="22"/>
      <c r="S1" s="51"/>
      <c r="T1" s="2"/>
      <c r="U1" s="2"/>
      <c r="V1" s="236"/>
    </row>
    <row r="2" ht="21.75" customHeight="1">
      <c r="B2" s="999" t="s">
        <v>208</v>
      </c>
      <c r="C2" s="999"/>
      <c r="D2" s="999"/>
      <c r="E2" s="999"/>
      <c r="F2" s="999"/>
      <c r="G2" s="999"/>
      <c r="H2" s="999"/>
      <c r="I2" s="999"/>
      <c r="J2" s="999"/>
      <c r="K2" s="999"/>
      <c r="L2" s="999"/>
      <c r="M2" s="999"/>
      <c r="N2" s="999"/>
      <c r="O2" s="999"/>
      <c r="P2" s="999"/>
      <c r="Q2" s="999"/>
      <c r="R2" s="999"/>
      <c r="S2" s="999"/>
      <c r="T2" s="2"/>
      <c r="U2" s="2"/>
    </row>
    <row r="3" ht="19.5" customHeight="1">
      <c r="A3"/>
      <c r="B3" s="1030" t="s">
        <v>209</v>
      </c>
      <c r="C3" s="1030"/>
      <c r="D3" s="1030"/>
      <c r="E3" s="1030"/>
      <c r="F3" s="1030"/>
      <c r="G3" s="1030"/>
      <c r="H3" s="1030"/>
      <c r="I3" s="1030"/>
      <c r="J3" s="1030"/>
      <c r="K3" s="1030"/>
      <c r="L3" s="1030"/>
      <c r="M3" s="1030"/>
      <c r="N3" s="1030"/>
      <c r="O3" s="1030"/>
      <c r="P3" s="1030"/>
      <c r="Q3" s="1030"/>
      <c r="R3" s="1030"/>
      <c r="S3" s="1030"/>
      <c r="T3" s="2"/>
      <c r="U3" s="2"/>
    </row>
    <row r="4" ht="18.75" customHeight="1">
      <c r="A4"/>
      <c r="B4" s="1076" t="s">
        <v>210</v>
      </c>
      <c r="C4" s="1076"/>
      <c r="D4" s="1076"/>
      <c r="E4" s="1076"/>
      <c r="F4" s="1076"/>
      <c r="G4" s="1076"/>
      <c r="H4" s="1076"/>
      <c r="I4" s="1076"/>
      <c r="J4" s="1076"/>
      <c r="K4" s="1076"/>
      <c r="L4" s="1076"/>
      <c r="M4" s="1076"/>
      <c r="N4" s="1076"/>
      <c r="O4" s="1076"/>
      <c r="P4" s="1076"/>
      <c r="Q4" s="131"/>
      <c r="R4" s="203"/>
      <c r="S4" s="131"/>
      <c r="T4" s="222"/>
      <c r="U4" s="2"/>
    </row>
    <row r="5" ht="12" customHeight="1">
      <c r="A5"/>
      <c r="B5" s="129"/>
      <c r="D5" s="13"/>
      <c r="E5" s="13"/>
      <c r="F5" s="2"/>
      <c r="G5" s="2"/>
      <c r="H5" s="2"/>
      <c r="I5" s="2"/>
      <c r="J5" s="2"/>
      <c r="K5" s="2"/>
      <c r="L5" s="2"/>
      <c r="M5" s="2"/>
      <c r="N5" s="9"/>
      <c r="O5" s="2"/>
      <c r="P5" s="2"/>
      <c r="Q5" s="2"/>
      <c r="R5" s="2"/>
      <c r="S5" s="2"/>
      <c r="T5" s="2"/>
      <c r="U5" s="2"/>
    </row>
    <row r="6" ht="17.1" customHeight="1">
      <c r="B6" s="1077" t="s">
        <v>211</v>
      </c>
      <c r="C6" s="1077"/>
      <c r="D6" s="1077"/>
      <c r="E6" s="1077"/>
      <c r="F6" s="1077"/>
      <c r="G6" s="1077"/>
      <c r="H6" s="1077"/>
      <c r="I6" s="1077"/>
      <c r="J6" s="1077"/>
      <c r="K6" s="1077"/>
      <c r="L6" s="1077"/>
      <c r="M6" s="1077"/>
      <c r="N6" s="1077"/>
      <c r="O6" s="1077"/>
      <c r="P6" s="1077"/>
      <c r="Q6" s="1077"/>
      <c r="R6" s="1077"/>
      <c r="S6" s="1077"/>
      <c r="T6" s="1077"/>
      <c r="U6" s="2"/>
    </row>
    <row r="7">
      <c r="B7" s="2"/>
      <c r="C7" s="2"/>
      <c r="D7" s="2"/>
      <c r="E7" s="2"/>
      <c r="F7" s="1032" t="s">
        <v>22</v>
      </c>
      <c r="G7" s="1032"/>
      <c r="H7" s="1032"/>
      <c r="I7" s="1032"/>
      <c r="J7" s="1032"/>
      <c r="K7" s="1032" t="s">
        <v>9</v>
      </c>
      <c r="L7" s="1032"/>
      <c r="M7" s="1032"/>
      <c r="N7" s="1032"/>
      <c r="O7" s="1032"/>
      <c r="P7" s="1032" t="s">
        <v>10</v>
      </c>
      <c r="Q7" s="1032"/>
      <c r="R7" s="1032"/>
      <c r="S7" s="1032"/>
      <c r="T7" s="1032"/>
      <c r="U7" s="2"/>
    </row>
    <row r="8" ht="20.1" customHeight="1">
      <c r="B8" s="2"/>
      <c r="C8" s="2"/>
      <c r="D8" s="2"/>
      <c r="E8" s="2"/>
      <c r="F8" s="1032"/>
      <c r="G8" s="1032"/>
      <c r="H8" s="1032"/>
      <c r="I8" s="1032"/>
      <c r="J8" s="1032"/>
      <c r="K8" s="1032"/>
      <c r="L8" s="1032"/>
      <c r="M8" s="1032"/>
      <c r="N8" s="1032"/>
      <c r="O8" s="1032"/>
      <c r="P8" s="1032"/>
      <c r="Q8" s="1032"/>
      <c r="R8" s="1032"/>
      <c r="S8" s="1032"/>
      <c r="T8" s="1032"/>
      <c r="U8" s="2"/>
    </row>
    <row r="9" ht="20.1" customHeight="1">
      <c r="B9" s="2"/>
      <c r="C9" s="2"/>
      <c r="D9" s="2"/>
      <c r="E9" s="2"/>
      <c r="F9" s="2"/>
      <c r="G9" s="22" t="s">
        <v>25</v>
      </c>
      <c r="H9" s="22" t="s">
        <v>15</v>
      </c>
      <c r="I9" s="593" t="s">
        <v>97</v>
      </c>
      <c r="J9" s="3"/>
      <c r="K9" s="3"/>
      <c r="L9" s="22" t="s">
        <v>25</v>
      </c>
      <c r="M9" s="22" t="s">
        <v>15</v>
      </c>
      <c r="N9" s="593" t="s">
        <v>98</v>
      </c>
      <c r="O9" s="2"/>
      <c r="P9" s="2"/>
      <c r="Q9" s="22" t="s">
        <v>25</v>
      </c>
      <c r="R9" s="22" t="s">
        <v>15</v>
      </c>
      <c r="S9" s="593" t="s">
        <v>99</v>
      </c>
      <c r="T9" s="2"/>
      <c r="U9" s="2"/>
    </row>
    <row r="10" ht="15" customHeight="1">
      <c r="B10" s="2"/>
      <c r="C10" s="17"/>
      <c r="D10" s="17"/>
      <c r="E10" s="17"/>
      <c r="F10" s="165"/>
      <c r="G10" s="164"/>
      <c r="H10" s="166"/>
      <c r="I10" s="176"/>
      <c r="J10" s="7"/>
      <c r="K10" s="165"/>
      <c r="L10" s="164"/>
      <c r="M10" s="168"/>
      <c r="N10" s="176"/>
      <c r="O10" s="7"/>
      <c r="P10" s="142"/>
      <c r="Q10" s="187"/>
      <c r="R10" s="168"/>
      <c r="S10" s="176"/>
      <c r="T10" s="7"/>
      <c r="U10" s="2"/>
    </row>
    <row r="11" ht="20.1" customHeight="1">
      <c r="B11" s="2"/>
      <c r="C11" s="180"/>
      <c r="D11" s="16" t="s">
        <v>42</v>
      </c>
      <c r="E11" s="180"/>
      <c r="F11" s="164"/>
      <c r="G11" s="193">
        <v>75.187357445421961550993809060</v>
      </c>
      <c r="H11" s="193">
        <v>74.915110356536502546689303900</v>
      </c>
      <c r="I11" s="193">
        <v>100.36340744556042006466935646</v>
      </c>
      <c r="J11" s="194"/>
      <c r="K11" s="194"/>
      <c r="L11" s="195">
        <v>109.39089924160346695557963164</v>
      </c>
      <c r="M11" s="195">
        <v>114.86755882908404154863078377</v>
      </c>
      <c r="N11" s="193">
        <v>95.23219641532600881082931081</v>
      </c>
      <c r="O11" s="194"/>
      <c r="P11" s="193"/>
      <c r="Q11" s="195">
        <v>82.24812642554578038449006191</v>
      </c>
      <c r="R11" s="195">
        <v>86.0531584606677985285795133</v>
      </c>
      <c r="S11" s="193">
        <v>95.57827730767002698460603907</v>
      </c>
      <c r="T11" s="141"/>
      <c r="U11" s="2"/>
    </row>
    <row r="12" ht="15" customHeight="1">
      <c r="B12" s="2"/>
      <c r="C12" s="17"/>
      <c r="D12" s="17"/>
      <c r="E12" s="17"/>
      <c r="F12" s="165"/>
      <c r="G12" s="193"/>
      <c r="H12" s="193"/>
      <c r="I12" s="193"/>
      <c r="J12" s="194"/>
      <c r="K12" s="194"/>
      <c r="L12" s="195"/>
      <c r="M12" s="195"/>
      <c r="N12" s="193"/>
      <c r="O12" s="194"/>
      <c r="P12" s="193"/>
      <c r="Q12" s="195"/>
      <c r="R12" s="195"/>
      <c r="S12" s="193"/>
      <c r="T12" s="7"/>
      <c r="U12" s="2"/>
    </row>
    <row r="13" ht="20.1" customHeight="1">
      <c r="B13" s="111"/>
      <c r="C13" s="188"/>
      <c r="D13" s="189" t="s">
        <v>58</v>
      </c>
      <c r="E13" s="188"/>
      <c r="F13" s="169"/>
      <c r="G13" s="196">
        <v>71.124948111249481112494811120</v>
      </c>
      <c r="H13" s="196">
        <v>64.260273972602739726027397260</v>
      </c>
      <c r="I13" s="196">
        <v>110.68260951015161204886210215</v>
      </c>
      <c r="J13" s="197"/>
      <c r="K13" s="197"/>
      <c r="L13" s="198">
        <v>103.37220341620948601221742345</v>
      </c>
      <c r="M13" s="198">
        <v>102.29547610766417215496639702</v>
      </c>
      <c r="N13" s="196">
        <v>101.05256590957363303566150103</v>
      </c>
      <c r="O13" s="197"/>
      <c r="P13" s="196"/>
      <c r="Q13" s="198">
        <v>73.523426041234260412342604123</v>
      </c>
      <c r="R13" s="198">
        <v>65.735353208363374188896899784</v>
      </c>
      <c r="S13" s="196">
        <v>111.84761692568197182438480899</v>
      </c>
      <c r="T13" s="170"/>
      <c r="U13" s="2"/>
    </row>
    <row r="14" ht="15" customHeight="1">
      <c r="B14" s="2"/>
      <c r="C14" s="180"/>
      <c r="D14" s="16"/>
      <c r="E14" s="16"/>
      <c r="F14" s="137"/>
      <c r="G14" s="193"/>
      <c r="H14" s="193"/>
      <c r="I14" s="193"/>
      <c r="J14" s="194"/>
      <c r="K14" s="194"/>
      <c r="L14" s="195"/>
      <c r="M14" s="195"/>
      <c r="N14" s="193"/>
      <c r="O14" s="194"/>
      <c r="P14" s="193"/>
      <c r="Q14" s="195"/>
      <c r="R14" s="195"/>
      <c r="S14" s="193"/>
      <c r="T14" s="7"/>
      <c r="U14" s="2"/>
    </row>
    <row r="15" ht="20.1" customHeight="1">
      <c r="B15" s="2"/>
      <c r="C15" s="180"/>
      <c r="D15" s="16" t="s">
        <v>44</v>
      </c>
      <c r="E15" s="180"/>
      <c r="F15" s="137"/>
      <c r="G15" s="193">
        <v>75.944224857268335529205094420</v>
      </c>
      <c r="H15" s="193">
        <v>75.072463768115942028985507240</v>
      </c>
      <c r="I15" s="193">
        <v>101.16122616122616122616122617</v>
      </c>
      <c r="J15" s="194"/>
      <c r="K15" s="194"/>
      <c r="L15" s="195">
        <v>115.07044238831863524649414486</v>
      </c>
      <c r="M15" s="195">
        <v>112.75013132493395651290388133</v>
      </c>
      <c r="N15" s="193">
        <v>102.05792315815383628583606610</v>
      </c>
      <c r="O15" s="194"/>
      <c r="P15" s="193"/>
      <c r="Q15" s="195">
        <v>87.38935551163812033377250769</v>
      </c>
      <c r="R15" s="195">
        <v>84.64430148741418764302059497</v>
      </c>
      <c r="S15" s="193">
        <v>103.24304646147041148782146794</v>
      </c>
      <c r="T15" s="141"/>
      <c r="U15" s="2"/>
    </row>
    <row r="16" ht="15" customHeight="1">
      <c r="B16" s="2"/>
      <c r="C16" s="180"/>
      <c r="D16" s="16"/>
      <c r="E16" s="180"/>
      <c r="F16" s="137"/>
      <c r="G16" s="193"/>
      <c r="H16" s="193"/>
      <c r="I16" s="193"/>
      <c r="J16" s="194"/>
      <c r="K16" s="194"/>
      <c r="L16" s="195"/>
      <c r="M16" s="195"/>
      <c r="N16" s="193"/>
      <c r="O16" s="194"/>
      <c r="P16" s="193"/>
      <c r="Q16" s="195"/>
      <c r="R16" s="195"/>
      <c r="S16" s="193"/>
      <c r="T16" s="7"/>
      <c r="U16" s="2"/>
    </row>
    <row r="17" ht="20.1" customHeight="1">
      <c r="B17" s="111"/>
      <c r="C17" s="188"/>
      <c r="D17" s="189" t="s">
        <v>45</v>
      </c>
      <c r="E17" s="188"/>
      <c r="F17" s="169"/>
      <c r="G17" s="196">
        <v>71.124948111249481112494811120</v>
      </c>
      <c r="H17" s="196">
        <v>64.260273972602739726027397260</v>
      </c>
      <c r="I17" s="196">
        <v>110.68260951015161204886210215</v>
      </c>
      <c r="J17" s="197"/>
      <c r="K17" s="197"/>
      <c r="L17" s="198">
        <v>103.37220341620948601221742345</v>
      </c>
      <c r="M17" s="198">
        <v>102.29547610766417215496639702</v>
      </c>
      <c r="N17" s="196">
        <v>101.05256590957363303566150103</v>
      </c>
      <c r="O17" s="197"/>
      <c r="P17" s="196"/>
      <c r="Q17" s="198">
        <v>73.523426041234260412342604123</v>
      </c>
      <c r="R17" s="198">
        <v>65.735353208363374188896899784</v>
      </c>
      <c r="S17" s="196">
        <v>111.84761692568197182438480899</v>
      </c>
      <c r="T17" s="170"/>
      <c r="U17" s="2"/>
    </row>
    <row r="18" ht="15" customHeight="1">
      <c r="B18" s="2"/>
      <c r="C18" s="16"/>
      <c r="D18" s="16"/>
      <c r="E18" s="16"/>
      <c r="F18" s="137"/>
      <c r="G18" s="191"/>
      <c r="H18" s="192"/>
      <c r="I18" s="187"/>
      <c r="J18" s="141"/>
      <c r="K18" s="137"/>
      <c r="L18" s="191"/>
      <c r="M18" s="192"/>
      <c r="N18" s="187"/>
      <c r="O18" s="141"/>
      <c r="P18" s="190"/>
      <c r="Q18" s="141"/>
      <c r="R18" s="192"/>
      <c r="S18" s="187"/>
      <c r="T18" s="141"/>
      <c r="U18" s="2"/>
    </row>
    <row r="19" ht="15" customHeight="1">
      <c r="B19" s="2"/>
      <c r="C19" s="16"/>
      <c r="D19" s="16"/>
      <c r="E19" s="16"/>
      <c r="F19" s="137"/>
      <c r="G19" s="138"/>
      <c r="H19" s="139"/>
      <c r="I19" s="140"/>
      <c r="J19" s="141"/>
      <c r="K19" s="137"/>
      <c r="L19" s="138"/>
      <c r="M19" s="139"/>
      <c r="N19" s="140"/>
      <c r="O19" s="141"/>
      <c r="P19" s="142"/>
      <c r="Q19" s="141"/>
      <c r="R19" s="157"/>
      <c r="S19" s="140"/>
      <c r="T19" s="141"/>
      <c r="U19" s="2"/>
    </row>
    <row r="20" ht="17.1" customHeight="1">
      <c r="B20" s="1077" t="s">
        <v>212</v>
      </c>
      <c r="C20" s="1077"/>
      <c r="D20" s="1077"/>
      <c r="E20" s="1077"/>
      <c r="F20" s="1077"/>
      <c r="G20" s="1077"/>
      <c r="H20" s="1077"/>
      <c r="I20" s="1077"/>
      <c r="J20" s="1077"/>
      <c r="K20" s="1077"/>
      <c r="L20" s="1077"/>
      <c r="M20" s="1077"/>
      <c r="N20" s="1077"/>
      <c r="O20" s="1077"/>
      <c r="P20" s="1077"/>
      <c r="Q20" s="1077"/>
      <c r="R20" s="1077"/>
      <c r="S20" s="1077"/>
      <c r="T20" s="1077"/>
      <c r="U20" s="2"/>
    </row>
    <row r="21">
      <c r="B21" s="2"/>
      <c r="C21" s="2"/>
      <c r="D21" s="2"/>
      <c r="E21" s="2"/>
      <c r="F21" s="1032" t="s">
        <v>72</v>
      </c>
      <c r="G21" s="1032"/>
      <c r="H21" s="1032"/>
      <c r="I21" s="1032"/>
      <c r="J21" s="1032"/>
      <c r="K21" s="1032" t="s">
        <v>9</v>
      </c>
      <c r="L21" s="1032"/>
      <c r="M21" s="1032"/>
      <c r="N21" s="1032"/>
      <c r="O21" s="1032"/>
      <c r="P21" s="1032" t="s">
        <v>10</v>
      </c>
      <c r="Q21" s="1032"/>
      <c r="R21" s="1032"/>
      <c r="S21" s="1032"/>
      <c r="T21" s="1032"/>
      <c r="U21" s="2"/>
    </row>
    <row r="22" ht="20.1" customHeight="1">
      <c r="B22" s="2"/>
      <c r="C22" s="2"/>
      <c r="D22" s="2"/>
      <c r="E22" s="2"/>
      <c r="F22" s="1032"/>
      <c r="G22" s="1032"/>
      <c r="H22" s="1032"/>
      <c r="I22" s="1032"/>
      <c r="J22" s="1032"/>
      <c r="K22" s="1032"/>
      <c r="L22" s="1032"/>
      <c r="M22" s="1032"/>
      <c r="N22" s="1032"/>
      <c r="O22" s="1032"/>
      <c r="P22" s="1032"/>
      <c r="Q22" s="1032"/>
      <c r="R22" s="1032"/>
      <c r="S22" s="1032"/>
      <c r="T22" s="1032"/>
      <c r="U22" s="2"/>
    </row>
    <row r="23" ht="20.1" customHeight="1">
      <c r="B23" s="2"/>
      <c r="C23" s="2"/>
      <c r="D23" s="2"/>
      <c r="E23" s="2"/>
      <c r="F23" s="2"/>
      <c r="G23" s="22" t="s">
        <v>25</v>
      </c>
      <c r="H23" s="22" t="s">
        <v>15</v>
      </c>
      <c r="I23" s="593" t="s">
        <v>97</v>
      </c>
      <c r="J23" s="3"/>
      <c r="K23" s="3"/>
      <c r="L23" s="22" t="s">
        <v>25</v>
      </c>
      <c r="M23" s="22" t="s">
        <v>15</v>
      </c>
      <c r="N23" s="593" t="s">
        <v>98</v>
      </c>
      <c r="O23" s="2"/>
      <c r="P23" s="2"/>
      <c r="Q23" s="22" t="s">
        <v>25</v>
      </c>
      <c r="R23" s="22" t="s">
        <v>15</v>
      </c>
      <c r="S23" s="593" t="s">
        <v>99</v>
      </c>
      <c r="T23" s="2"/>
      <c r="U23" s="2"/>
    </row>
    <row r="24" ht="15" customHeight="1">
      <c r="B24" s="2"/>
      <c r="C24" s="17"/>
      <c r="D24" s="17"/>
      <c r="E24" s="17"/>
      <c r="F24" s="165"/>
      <c r="G24" s="164"/>
      <c r="H24" s="166"/>
      <c r="I24" s="176"/>
      <c r="J24" s="7"/>
      <c r="K24" s="165"/>
      <c r="L24" s="164"/>
      <c r="M24" s="168"/>
      <c r="N24" s="176"/>
      <c r="O24" s="7"/>
      <c r="P24" s="142"/>
      <c r="Q24" s="187"/>
      <c r="R24" s="168"/>
      <c r="S24" s="176"/>
      <c r="T24" s="7"/>
      <c r="U24" s="2"/>
    </row>
    <row r="25" ht="20.1" customHeight="1">
      <c r="B25" s="2"/>
      <c r="C25" s="180"/>
      <c r="D25" s="16" t="s">
        <v>42</v>
      </c>
      <c r="E25" s="180"/>
      <c r="F25" s="164"/>
      <c r="G25" s="193">
        <v>83.46253229974160206718346253</v>
      </c>
      <c r="H25" s="193">
        <v>108.15315669470870351442723483</v>
      </c>
      <c r="I25" s="193">
        <v>-11.861758325952278123040360340</v>
      </c>
      <c r="J25" s="193"/>
      <c r="K25" s="193"/>
      <c r="L25" s="193">
        <v>26.859775226822761928514719580</v>
      </c>
      <c r="M25" s="193">
        <v>36.465435487973328895549346960</v>
      </c>
      <c r="N25" s="193">
        <v>-7.038896132784562765205496200</v>
      </c>
      <c r="O25" s="193"/>
      <c r="P25" s="193"/>
      <c r="Q25" s="193">
        <v>132.74015610088930483009160439</v>
      </c>
      <c r="R25" s="193">
        <v>184.05711176539774215816250968</v>
      </c>
      <c r="S25" s="193">
        <v>-18.065717610651135092153202050</v>
      </c>
      <c r="T25" s="141"/>
      <c r="U25" s="2"/>
    </row>
    <row r="26" ht="15" customHeight="1">
      <c r="B26" s="2"/>
      <c r="C26" s="17"/>
      <c r="D26" s="17"/>
      <c r="E26" s="17"/>
      <c r="F26" s="165"/>
      <c r="G26" s="193"/>
      <c r="H26" s="193"/>
      <c r="I26" s="193"/>
      <c r="J26" s="193"/>
      <c r="K26" s="193"/>
      <c r="L26" s="193"/>
      <c r="M26" s="193"/>
      <c r="N26" s="193"/>
      <c r="O26" s="193"/>
      <c r="P26" s="193"/>
      <c r="Q26" s="193"/>
      <c r="R26" s="193"/>
      <c r="S26" s="193"/>
      <c r="T26" s="7"/>
      <c r="U26" s="2"/>
    </row>
    <row r="27" ht="20.1" customHeight="1">
      <c r="B27" s="111"/>
      <c r="C27" s="188"/>
      <c r="D27" s="189" t="s">
        <v>58</v>
      </c>
      <c r="E27" s="188"/>
      <c r="F27" s="169"/>
      <c r="G27" s="196">
        <v>80.45312956363223041208115296</v>
      </c>
      <c r="H27" s="196">
        <v>86.88635142564077387357169039</v>
      </c>
      <c r="I27" s="196">
        <v>-3.4423176507719581798449377800</v>
      </c>
      <c r="J27" s="196"/>
      <c r="K27" s="196"/>
      <c r="L27" s="196">
        <v>-0.2579591945092748224025091700</v>
      </c>
      <c r="M27" s="196">
        <v>14.144592484164037854566297530</v>
      </c>
      <c r="N27" s="196">
        <v>-12.617813393719430755845643170</v>
      </c>
      <c r="O27" s="196"/>
      <c r="P27" s="196"/>
      <c r="Q27" s="196">
        <v>79.98763412414310663828096773</v>
      </c>
      <c r="R27" s="196">
        <v>113.32066424332034998508819970</v>
      </c>
      <c r="S27" s="196">
        <v>-15.625785826897916736692190680</v>
      </c>
      <c r="T27" s="170"/>
      <c r="U27" s="2"/>
    </row>
    <row r="28" ht="15" customHeight="1">
      <c r="B28" s="2"/>
      <c r="C28" s="180"/>
      <c r="D28" s="16"/>
      <c r="E28" s="16"/>
      <c r="F28" s="137"/>
      <c r="G28" s="193"/>
      <c r="H28" s="193"/>
      <c r="I28" s="193"/>
      <c r="J28" s="193"/>
      <c r="K28" s="193"/>
      <c r="L28" s="193"/>
      <c r="M28" s="193"/>
      <c r="N28" s="193"/>
      <c r="O28" s="193"/>
      <c r="P28" s="193"/>
      <c r="Q28" s="193"/>
      <c r="R28" s="193"/>
      <c r="S28" s="193"/>
      <c r="T28" s="7"/>
      <c r="U28" s="2"/>
    </row>
    <row r="29" ht="20.1" customHeight="1">
      <c r="B29" s="2"/>
      <c r="C29" s="180"/>
      <c r="D29" s="16" t="s">
        <v>44</v>
      </c>
      <c r="E29" s="180"/>
      <c r="F29" s="137"/>
      <c r="G29" s="193">
        <v>82.73561851925236113863020937</v>
      </c>
      <c r="H29" s="193">
        <v>133.74553105066471007370922012</v>
      </c>
      <c r="I29" s="193">
        <v>-21.822839693288454988525141310</v>
      </c>
      <c r="J29" s="193"/>
      <c r="K29" s="193"/>
      <c r="L29" s="193">
        <v>28.802959490662367245508729930</v>
      </c>
      <c r="M29" s="193">
        <v>36.204550318896804572903711450</v>
      </c>
      <c r="N29" s="193">
        <v>-5.4341729486313294520957865500</v>
      </c>
      <c r="O29" s="193"/>
      <c r="P29" s="193"/>
      <c r="Q29" s="193">
        <v>135.36888469636393745120768377</v>
      </c>
      <c r="R29" s="193">
        <v>218.37204945807516971723451551</v>
      </c>
      <c r="S29" s="193">
        <v>-26.071121790683923033759958310</v>
      </c>
      <c r="T29" s="141"/>
      <c r="U29" s="2"/>
    </row>
    <row r="30" ht="15" customHeight="1">
      <c r="B30" s="2"/>
      <c r="C30" s="180"/>
      <c r="D30" s="16"/>
      <c r="E30" s="180"/>
      <c r="F30" s="137"/>
      <c r="G30" s="193"/>
      <c r="H30" s="193"/>
      <c r="I30" s="193"/>
      <c r="J30" s="193"/>
      <c r="K30" s="193"/>
      <c r="L30" s="193"/>
      <c r="M30" s="193"/>
      <c r="N30" s="193"/>
      <c r="O30" s="193"/>
      <c r="P30" s="193"/>
      <c r="Q30" s="193"/>
      <c r="R30" s="193"/>
      <c r="S30" s="193"/>
      <c r="T30" s="7"/>
      <c r="U30" s="2"/>
    </row>
    <row r="31" ht="20.1" customHeight="1">
      <c r="B31" s="111"/>
      <c r="C31" s="188"/>
      <c r="D31" s="189" t="s">
        <v>45</v>
      </c>
      <c r="E31" s="188"/>
      <c r="F31" s="169"/>
      <c r="G31" s="196">
        <v>80.45312956363223041208115296</v>
      </c>
      <c r="H31" s="196">
        <v>86.88635142564077387357169039</v>
      </c>
      <c r="I31" s="196">
        <v>-3.4423176507719581798449377800</v>
      </c>
      <c r="J31" s="196"/>
      <c r="K31" s="196"/>
      <c r="L31" s="196">
        <v>-0.2579591945092748224025091700</v>
      </c>
      <c r="M31" s="196">
        <v>14.144592484164037854566297530</v>
      </c>
      <c r="N31" s="196">
        <v>-12.617813393719430755845643170</v>
      </c>
      <c r="O31" s="196"/>
      <c r="P31" s="196"/>
      <c r="Q31" s="196">
        <v>79.98763412414310663828096773</v>
      </c>
      <c r="R31" s="196">
        <v>113.32066424332034998508819970</v>
      </c>
      <c r="S31" s="196">
        <v>-15.625785826897916736692190680</v>
      </c>
      <c r="T31" s="170"/>
      <c r="U31" s="2"/>
    </row>
    <row r="32" ht="15" customHeight="1">
      <c r="B32" s="2"/>
      <c r="C32" s="16"/>
      <c r="D32" s="16"/>
      <c r="E32" s="16"/>
      <c r="F32" s="137"/>
      <c r="G32" s="191"/>
      <c r="H32" s="192"/>
      <c r="I32" s="187"/>
      <c r="J32" s="141"/>
      <c r="K32" s="137"/>
      <c r="L32" s="191"/>
      <c r="M32" s="192"/>
      <c r="N32" s="187"/>
      <c r="O32" s="141"/>
      <c r="P32" s="190"/>
      <c r="Q32" s="141"/>
      <c r="R32" s="192"/>
      <c r="S32" s="187"/>
      <c r="T32" s="141"/>
      <c r="U32" s="2"/>
    </row>
    <row r="33" ht="15" customHeight="1">
      <c r="B33" s="2"/>
      <c r="C33" s="16"/>
      <c r="D33" s="0"/>
      <c r="E33" s="0"/>
      <c r="F33" s="137"/>
      <c r="G33" s="138"/>
      <c r="H33" s="139"/>
      <c r="I33" s="140"/>
      <c r="J33" s="141"/>
      <c r="K33" s="137"/>
      <c r="L33" s="138"/>
      <c r="M33" s="139"/>
      <c r="N33" s="140"/>
      <c r="O33" s="141"/>
      <c r="P33" s="142"/>
      <c r="Q33" s="141"/>
      <c r="R33" s="139"/>
      <c r="S33" s="140"/>
      <c r="T33" s="141"/>
      <c r="U33" s="2"/>
    </row>
    <row r="34" ht="39.95" customHeight="1">
      <c r="B34" s="1034" t="s">
        <v>126</v>
      </c>
      <c r="C34" s="1034"/>
      <c r="D34" s="1034"/>
      <c r="E34" s="1034"/>
      <c r="F34" s="1034"/>
      <c r="G34" s="1034"/>
      <c r="H34" s="1034"/>
      <c r="I34" s="1034"/>
      <c r="J34" s="1034"/>
      <c r="K34" s="1034"/>
      <c r="L34" s="1034"/>
      <c r="M34" s="1034"/>
      <c r="N34" s="1034"/>
      <c r="O34" s="1034"/>
      <c r="P34" s="1034"/>
      <c r="Q34" s="1034"/>
      <c r="R34" s="1034"/>
      <c r="S34" s="1034"/>
      <c r="T34" s="1034"/>
      <c r="U34" s="2"/>
    </row>
    <row r="35" ht="18">
      <c r="B35" s="2"/>
      <c r="C35" s="2"/>
      <c r="D35" s="2"/>
      <c r="E35" s="2"/>
      <c r="F35" s="2"/>
      <c r="G35" s="2"/>
      <c r="H35" s="106"/>
      <c r="I35" s="107"/>
      <c r="J35" s="127"/>
      <c r="K35" s="108"/>
      <c r="L35" s="2"/>
      <c r="M35" s="106"/>
      <c r="N35" s="107"/>
      <c r="O35" s="127"/>
      <c r="P35" s="2"/>
      <c r="Q35" s="2"/>
      <c r="R35" s="13"/>
      <c r="S35" s="51"/>
      <c r="T35" s="2"/>
      <c r="U35" s="2"/>
    </row>
    <row r="36" s="236" customFormat="1">
      <c r="A36" s="236"/>
    </row>
    <row r="37" s="236" customFormat="1"/>
    <row r="38" s="236" customFormat="1"/>
    <row r="39" s="236" customFormat="1"/>
    <row r="40" s="236" customFormat="1"/>
    <row r="41" s="236" customFormat="1"/>
    <row r="42" s="236" customFormat="1"/>
    <row r="43" s="236" customFormat="1"/>
    <row r="44" s="236" customFormat="1"/>
    <row r="45" s="236" customFormat="1"/>
    <row r="46" s="236" customFormat="1"/>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sheetData>
  <mergeCells count="12">
    <mergeCell ref="B2:S2"/>
    <mergeCell ref="B3:S3"/>
    <mergeCell ref="B4:P4"/>
    <mergeCell ref="B6:T6"/>
    <mergeCell ref="B20:T20"/>
    <mergeCell ref="F7:J8"/>
    <mergeCell ref="B34:T34"/>
    <mergeCell ref="K21:O22"/>
    <mergeCell ref="P21:T22"/>
    <mergeCell ref="F21:J22"/>
    <mergeCell ref="K7:O8"/>
    <mergeCell ref="P7:T8"/>
  </mergeCells>
  <phoneticPr fontId="12" type="noConversion"/>
  <printOptions horizontalCentered="1" verticalCentered="1"/>
  <pageMargins left="0.25" right="0.25" top="0.25" bottom="0.25" header="0" footer="0"/>
  <pageSetup scale="86" fitToWidth="1" fitToHeight="1" orientation="landscape" r:id="rId1"/>
  <headerFooter alignWithMargins="0">
    <oddHeader/>
    <oddFooter/>
  </headerFooter>
  <rowBreaks count="1" manualBreakCount="1">
    <brk id="36" max="16383" man="1"/>
  </rowBreaks>
  <colBreaks count="1" manualBreakCount="1">
    <brk id="22" max="1048575" man="1"/>
  </colBreaks>
  <drawing r:id="rId76"/>
</worksheet>
</file>

<file path=xl/worksheets/sheet77.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3">
    <pageSetUpPr fitToPage="1"/>
  </sheetPr>
  <dimension ref="A1:AI82"/>
  <sheetViews>
    <sheetView showGridLines="0" tabSelected="0" topLeftCell="A13" zoomScale="80" workbookViewId="0">
      <selection activeCell="A13" sqref="A13"/>
    </sheetView>
  </sheetViews>
  <sheetFormatPr defaultRowHeight="12.75"/>
  <cols>
    <col min="1" max="1" width="2.7109375" customWidth="1"/>
    <col min="2" max="2" width="17.7109375" customWidth="1"/>
    <col min="3" max="3" width="19" customWidth="1"/>
    <col min="4" max="4" width="2.7109375" customWidth="1"/>
    <col min="5" max="12" width="12.7109375" customWidth="1"/>
    <col min="13" max="13" width="2.7109375" customWidth="1"/>
    <col min="14" max="14" width="11.7109375" customWidth="1"/>
    <col min="15" max="15" width="1.7109375" customWidth="1"/>
    <col min="16" max="16" width="10.7109375" style="9" customWidth="1"/>
    <col min="17" max="17" width="1.7109375" style="9" customWidth="1"/>
    <col min="18" max="18" width="10.7109375" customWidth="1"/>
    <col min="19" max="19" width="1.7109375" customWidth="1"/>
    <col min="20" max="20" width="10.7109375" customWidth="1"/>
    <col min="21" max="21" width="2.7109375" customWidth="1"/>
    <col min="22" max="23" width="11.7109375" style="236" customWidth="1"/>
    <col min="24" max="24" width="5.7109375" style="236" customWidth="1"/>
    <col min="25" max="35" width="9.140625" style="236" customWidth="1"/>
  </cols>
  <sheetData>
    <row r="1" ht="30.75" customHeight="1">
      <c r="B1" s="20" t="s">
        <v>167</v>
      </c>
      <c r="E1" s="12"/>
      <c r="F1" s="12"/>
      <c r="G1" s="12"/>
      <c r="H1" s="12"/>
      <c r="I1" s="12"/>
      <c r="J1" s="12"/>
      <c r="K1" s="12"/>
      <c r="L1" s="12"/>
      <c r="M1" s="12"/>
      <c r="N1" s="12"/>
      <c r="O1" s="12"/>
      <c r="Q1" s="231"/>
      <c r="R1" s="2"/>
      <c r="S1" s="2"/>
      <c r="T1" s="2"/>
      <c r="U1" s="2"/>
      <c r="V1" s="236"/>
    </row>
    <row r="2" ht="18" customHeight="1">
      <c r="B2" s="1078" t="s">
        <v>208</v>
      </c>
      <c r="C2" s="1078"/>
      <c r="D2" s="1078"/>
      <c r="E2" s="1078"/>
      <c r="F2" s="1078"/>
      <c r="G2" s="1078"/>
      <c r="H2" s="1078"/>
      <c r="I2" s="1078"/>
      <c r="J2" s="1078"/>
      <c r="K2" s="1078"/>
      <c r="L2" s="1078"/>
      <c r="M2" s="1078"/>
      <c r="N2" s="1078"/>
      <c r="O2" s="1078"/>
      <c r="P2" s="1078"/>
      <c r="Q2" s="1078"/>
      <c r="R2" s="1078"/>
      <c r="S2" s="1078"/>
      <c r="T2" s="1078"/>
      <c r="U2" s="2"/>
    </row>
    <row r="3" ht="18" customHeight="1">
      <c r="B3" s="1079" t="s">
        <v>209</v>
      </c>
      <c r="C3" s="1079"/>
      <c r="D3" s="1079"/>
      <c r="E3" s="1079"/>
      <c r="F3" s="1079"/>
      <c r="G3" s="1079"/>
      <c r="H3" s="1079"/>
      <c r="I3" s="1079"/>
      <c r="J3" s="1079"/>
      <c r="K3" s="1079"/>
      <c r="L3" s="1079"/>
      <c r="M3" s="1079"/>
      <c r="N3" s="1079"/>
      <c r="O3" s="1079"/>
      <c r="P3" s="1079"/>
      <c r="Q3" s="1079"/>
      <c r="R3" s="1079"/>
      <c r="S3" s="1079"/>
      <c r="T3" s="1079"/>
      <c r="U3" s="2"/>
    </row>
    <row r="4" ht="18" customHeight="1">
      <c r="B4" s="1079" t="s">
        <v>210</v>
      </c>
      <c r="C4" s="1079"/>
      <c r="D4" s="1079"/>
      <c r="E4" s="1079"/>
      <c r="F4" s="1079"/>
      <c r="G4" s="1079"/>
      <c r="H4" s="1079"/>
      <c r="I4" s="1079"/>
      <c r="J4" s="1079"/>
      <c r="K4" s="1079"/>
      <c r="L4" s="1079"/>
      <c r="M4" s="1079"/>
      <c r="N4" s="1079"/>
      <c r="O4" s="1079"/>
      <c r="P4" s="1079"/>
      <c r="Q4" s="1079"/>
      <c r="R4" s="1079"/>
      <c r="S4" s="1079"/>
      <c r="T4" s="1079"/>
      <c r="U4" s="2"/>
    </row>
    <row r="5" s="122" customFormat="1" ht="21" customHeight="1">
      <c r="B5" s="1080"/>
      <c r="C5" s="1080"/>
      <c r="D5" s="163"/>
      <c r="E5" s="952" t="s">
        <v>22</v>
      </c>
      <c r="F5" s="952"/>
      <c r="G5" s="952"/>
      <c r="H5" s="952"/>
      <c r="I5" s="952"/>
      <c r="J5" s="952"/>
      <c r="K5" s="952"/>
      <c r="L5" s="952"/>
      <c r="M5" s="537"/>
      <c r="N5" s="1081" t="s">
        <v>28</v>
      </c>
      <c r="O5" s="1081"/>
      <c r="P5" s="1081"/>
      <c r="Q5" s="1081"/>
      <c r="R5" s="1081"/>
      <c r="S5" s="1081"/>
      <c r="T5" s="1081"/>
      <c r="V5" s="236"/>
      <c r="W5" s="236"/>
      <c r="X5" s="236"/>
      <c r="Y5" s="236"/>
      <c r="Z5" s="236"/>
      <c r="AA5" s="236"/>
      <c r="AB5" s="236"/>
      <c r="AC5" s="236"/>
      <c r="AD5" s="236"/>
      <c r="AE5" s="236"/>
      <c r="AF5" s="236"/>
      <c r="AG5" s="236"/>
      <c r="AH5" s="236"/>
      <c r="AI5" s="236"/>
    </row>
    <row r="6" s="122" customFormat="1" ht="15.75" customHeight="1">
      <c r="B6" s="1082"/>
      <c r="C6" s="1082"/>
      <c r="D6" s="163"/>
      <c r="E6" s="950" t="s">
        <v>42</v>
      </c>
      <c r="F6" s="1083" t="s">
        <v>24</v>
      </c>
      <c r="G6" s="951" t="s">
        <v>37</v>
      </c>
      <c r="H6" s="1084" t="s">
        <v>24</v>
      </c>
      <c r="I6" s="951" t="s">
        <v>44</v>
      </c>
      <c r="J6" s="1083" t="s">
        <v>24</v>
      </c>
      <c r="K6" s="951" t="s">
        <v>45</v>
      </c>
      <c r="L6" s="1083" t="s">
        <v>24</v>
      </c>
      <c r="M6" s="538"/>
      <c r="N6" s="1083" t="s">
        <v>63</v>
      </c>
      <c r="O6" s="943" t="s">
        <v>64</v>
      </c>
      <c r="P6" s="943"/>
      <c r="Q6" s="943" t="s">
        <v>65</v>
      </c>
      <c r="R6" s="943"/>
      <c r="S6" s="943" t="s">
        <v>66</v>
      </c>
      <c r="T6" s="943"/>
      <c r="V6" s="236"/>
      <c r="W6" s="236"/>
      <c r="X6" s="236"/>
      <c r="Y6" s="236"/>
      <c r="Z6" s="236"/>
      <c r="AA6" s="236"/>
      <c r="AB6" s="236"/>
      <c r="AC6" s="236"/>
      <c r="AD6" s="236"/>
      <c r="AE6" s="236"/>
      <c r="AF6" s="236"/>
      <c r="AG6" s="236"/>
      <c r="AH6" s="236"/>
      <c r="AI6" s="236"/>
    </row>
    <row r="7" s="122" customFormat="1" ht="24" customHeight="1">
      <c r="B7" s="1085"/>
      <c r="C7" s="1085"/>
      <c r="D7" s="163"/>
      <c r="E7" s="950"/>
      <c r="F7" s="1083"/>
      <c r="G7" s="951"/>
      <c r="H7" s="1084"/>
      <c r="I7" s="951"/>
      <c r="J7" s="1083"/>
      <c r="K7" s="951"/>
      <c r="L7" s="1083"/>
      <c r="M7" s="539"/>
      <c r="N7" s="1083"/>
      <c r="O7" s="943"/>
      <c r="P7" s="943"/>
      <c r="Q7" s="943"/>
      <c r="R7" s="943"/>
      <c r="S7" s="943"/>
      <c r="T7" s="943"/>
      <c r="V7" s="236"/>
      <c r="W7" s="236"/>
      <c r="X7" s="236"/>
      <c r="Y7" s="236"/>
      <c r="Z7" s="236"/>
      <c r="AA7" s="236"/>
      <c r="AB7" s="236"/>
      <c r="AC7" s="236"/>
      <c r="AD7" s="236"/>
      <c r="AE7" s="236"/>
      <c r="AF7" s="236"/>
      <c r="AG7" s="236"/>
      <c r="AH7" s="236"/>
      <c r="AI7" s="236"/>
    </row>
    <row r="8" ht="20.1" customHeight="1">
      <c r="B8" s="1086" t="s">
        <v>213</v>
      </c>
      <c r="C8" s="1086"/>
      <c r="D8" s="345"/>
      <c r="E8" s="238">
        <v>75.187357445421961550993809060</v>
      </c>
      <c r="F8" s="239">
        <v>83.46253229974160206718346253</v>
      </c>
      <c r="G8" s="238">
        <v>71.124948111249481112494811120</v>
      </c>
      <c r="H8" s="239">
        <v>80.45312956363223041208115296</v>
      </c>
      <c r="I8" s="238">
        <v>75.944224857268335529205094420</v>
      </c>
      <c r="J8" s="239">
        <v>82.73561851925236113863020937</v>
      </c>
      <c r="K8" s="238">
        <v>71.124948111249481112494811120</v>
      </c>
      <c r="L8" s="239">
        <v>80.45312956363223041208115296</v>
      </c>
      <c r="M8" s="540"/>
      <c r="N8" s="156">
        <v>0</v>
      </c>
      <c r="O8" s="156"/>
      <c r="P8" s="156">
        <v>-0.2732240437158469945355191300</v>
      </c>
      <c r="Q8" s="156"/>
      <c r="R8" s="156">
        <v>0</v>
      </c>
      <c r="S8" s="156"/>
      <c r="T8" s="243">
        <v>-0.2732240437158469945355191300</v>
      </c>
    </row>
    <row r="9" ht="20.1" customHeight="1">
      <c r="B9" s="1087" t="s">
        <v>214</v>
      </c>
      <c r="C9" s="1087"/>
      <c r="D9" s="345"/>
      <c r="E9" s="240">
        <v>58.107123484350748045521841640</v>
      </c>
      <c r="F9" s="241">
        <v>64.637649329196265389991859350</v>
      </c>
      <c r="G9" s="240">
        <v>55.100925934782521496071665610</v>
      </c>
      <c r="H9" s="241">
        <v>43.562015642388774282650085690</v>
      </c>
      <c r="I9" s="240">
        <v>61.090413387901036891336549420</v>
      </c>
      <c r="J9" s="241">
        <v>68.974875350757438399492739920</v>
      </c>
      <c r="K9" s="240">
        <v>55.100925934782521496071665610</v>
      </c>
      <c r="L9" s="241">
        <v>43.562015642388774282650085690</v>
      </c>
      <c r="M9" s="540"/>
      <c r="N9" s="121">
        <v>1.71605983629692351114874400</v>
      </c>
      <c r="O9" s="121"/>
      <c r="P9" s="121">
        <v>0.6265599962244947700248481600</v>
      </c>
      <c r="Q9" s="121"/>
      <c r="R9" s="121">
        <v>-0.1371594448308185419249493500</v>
      </c>
      <c r="S9" s="121"/>
      <c r="T9" s="241">
        <v>0.6265599962244947700248481600</v>
      </c>
    </row>
    <row r="10" ht="20.1" customHeight="1">
      <c r="B10" s="1088" t="s">
        <v>215</v>
      </c>
      <c r="C10" s="1088"/>
      <c r="D10" s="345"/>
      <c r="E10" s="242">
        <v>55.367997885629233957907329350</v>
      </c>
      <c r="F10" s="243">
        <v>124.01789734353894642053129222</v>
      </c>
      <c r="G10" s="242">
        <v>49.039656637545739910851370610</v>
      </c>
      <c r="H10" s="243">
        <v>54.507173499574986908306225950</v>
      </c>
      <c r="I10" s="242">
        <v>58.362862553199467536606858280</v>
      </c>
      <c r="J10" s="243">
        <v>127.21975449788630537859433779</v>
      </c>
      <c r="K10" s="242">
        <v>49.039656637545739910851370610</v>
      </c>
      <c r="L10" s="243">
        <v>54.507173499574986908306225950</v>
      </c>
      <c r="M10" s="540"/>
      <c r="N10" s="156">
        <v>0</v>
      </c>
      <c r="O10" s="156"/>
      <c r="P10" s="156">
        <v>3.8004353129768428176780114700</v>
      </c>
      <c r="Q10" s="156"/>
      <c r="R10" s="156">
        <v>0.0727040756497633599602238300</v>
      </c>
      <c r="S10" s="156"/>
      <c r="T10" s="243">
        <v>3.8004353129768428176780114700</v>
      </c>
    </row>
    <row r="11" ht="20.1" customHeight="1">
      <c r="B11" s="1087" t="s">
        <v>216</v>
      </c>
      <c r="C11" s="1087"/>
      <c r="D11" s="345"/>
      <c r="E11" s="240">
        <v>67.107031336220048169619382100</v>
      </c>
      <c r="F11" s="241">
        <v>67.367435555907509595900469820</v>
      </c>
      <c r="G11" s="240">
        <v>60.664674301770296356704373980</v>
      </c>
      <c r="H11" s="241">
        <v>46.958661149860105372944093840</v>
      </c>
      <c r="I11" s="240">
        <v>68.254044641997777525002843720</v>
      </c>
      <c r="J11" s="241">
        <v>69.708881396947894288119954330</v>
      </c>
      <c r="K11" s="240">
        <v>60.664674301770296356704373980</v>
      </c>
      <c r="L11" s="241">
        <v>46.958661149860105372944093840</v>
      </c>
      <c r="M11" s="540"/>
      <c r="N11" s="121">
        <v>-0.3309597833717781566542974600</v>
      </c>
      <c r="O11" s="121"/>
      <c r="P11" s="121">
        <v>-1.961149099282514988556745900</v>
      </c>
      <c r="Q11" s="121"/>
      <c r="R11" s="121">
        <v>-2.8803541913636112562831151500</v>
      </c>
      <c r="S11" s="121"/>
      <c r="T11" s="241">
        <v>-1.961149099282514988556745900</v>
      </c>
    </row>
    <row r="12" ht="20.1" customHeight="1">
      <c r="B12" s="1088" t="s">
        <v>217</v>
      </c>
      <c r="C12" s="1088"/>
      <c r="D12" s="345"/>
      <c r="E12" s="242">
        <v>72.668467794840684804920889090</v>
      </c>
      <c r="F12" s="243">
        <v>89.43085259552492951116644166</v>
      </c>
      <c r="G12" s="242">
        <v>63.668337893525337155594156070</v>
      </c>
      <c r="H12" s="243">
        <v>51.150973572520291923904146330</v>
      </c>
      <c r="I12" s="242">
        <v>73.271755768737105315699902070</v>
      </c>
      <c r="J12" s="243">
        <v>85.40974439832775867428819196</v>
      </c>
      <c r="K12" s="242">
        <v>63.668337893525337155594156070</v>
      </c>
      <c r="L12" s="243">
        <v>51.150973572520291923904146330</v>
      </c>
      <c r="M12" s="540"/>
      <c r="N12" s="156">
        <v>3.4849513464584747680470694700</v>
      </c>
      <c r="O12" s="156"/>
      <c r="P12" s="156">
        <v>2.4826840150179757601107426300</v>
      </c>
      <c r="Q12" s="156"/>
      <c r="R12" s="156">
        <v>3.4849513464584747680470694700</v>
      </c>
      <c r="S12" s="156"/>
      <c r="T12" s="243">
        <v>2.4826840150179757601107426300</v>
      </c>
    </row>
    <row r="13" ht="20.1" customHeight="1">
      <c r="B13" s="1089" t="s">
        <v>74</v>
      </c>
      <c r="C13" s="1089"/>
      <c r="D13" s="345"/>
      <c r="E13" s="244">
        <v>74.915110356536502546689303900</v>
      </c>
      <c r="F13" s="245">
        <v>108.15315669470870351442723483</v>
      </c>
      <c r="G13" s="244">
        <v>64.260273972602739726027397260</v>
      </c>
      <c r="H13" s="245">
        <v>86.88635142564077387357169039</v>
      </c>
      <c r="I13" s="244">
        <v>75.072463768115942028985507240</v>
      </c>
      <c r="J13" s="245">
        <v>133.74553105066471007370922012</v>
      </c>
      <c r="K13" s="244">
        <v>64.260273972602739726027397260</v>
      </c>
      <c r="L13" s="245">
        <v>86.88635142564077387357169039</v>
      </c>
      <c r="M13" s="540"/>
      <c r="N13" s="250">
        <v>0</v>
      </c>
      <c r="O13" s="250"/>
      <c r="P13" s="250">
        <v>-24.761319253580211196296832060</v>
      </c>
      <c r="Q13" s="250"/>
      <c r="R13" s="250">
        <v>-19.254754022634536915851874660</v>
      </c>
      <c r="S13" s="250"/>
      <c r="T13" s="245">
        <v>-24.761319253580211196296832060</v>
      </c>
    </row>
    <row r="14" ht="9.95" customHeight="1">
      <c r="B14" s="4"/>
      <c r="C14" s="4"/>
      <c r="D14" s="4"/>
      <c r="E14" s="535"/>
      <c r="F14" s="535"/>
      <c r="G14" s="535"/>
      <c r="H14" s="535"/>
      <c r="I14" s="535"/>
      <c r="J14" s="535"/>
      <c r="K14" s="535"/>
      <c r="L14" s="535"/>
      <c r="M14" s="156"/>
      <c r="N14" s="156"/>
      <c r="O14" s="156"/>
      <c r="P14" s="156"/>
      <c r="Q14" s="156"/>
      <c r="R14" s="156"/>
      <c r="S14" s="156"/>
      <c r="T14" s="156"/>
    </row>
    <row r="15" ht="21" customHeight="1">
      <c r="B15" s="4"/>
      <c r="C15" s="4"/>
      <c r="D15" s="4"/>
      <c r="E15" s="1090" t="s">
        <v>90</v>
      </c>
      <c r="F15" s="1090"/>
      <c r="G15" s="1090"/>
      <c r="H15" s="1090"/>
      <c r="I15" s="1090"/>
      <c r="J15" s="1090"/>
      <c r="K15" s="1090"/>
      <c r="L15" s="1090"/>
      <c r="M15" s="537"/>
      <c r="N15" s="1090" t="s">
        <v>29</v>
      </c>
      <c r="O15" s="1090"/>
      <c r="P15" s="1090"/>
      <c r="Q15" s="1090"/>
      <c r="R15" s="1090"/>
      <c r="S15" s="1090"/>
      <c r="T15" s="1090"/>
    </row>
    <row r="16" ht="22.5" customHeight="1">
      <c r="B16" s="4"/>
      <c r="C16" s="4"/>
      <c r="D16" s="4"/>
      <c r="E16" s="950" t="s">
        <v>42</v>
      </c>
      <c r="F16" s="1083" t="s">
        <v>24</v>
      </c>
      <c r="G16" s="950" t="s">
        <v>37</v>
      </c>
      <c r="H16" s="1083" t="s">
        <v>24</v>
      </c>
      <c r="I16" s="950" t="s">
        <v>44</v>
      </c>
      <c r="J16" s="1083" t="s">
        <v>24</v>
      </c>
      <c r="K16" s="950" t="s">
        <v>45</v>
      </c>
      <c r="L16" s="1083" t="s">
        <v>24</v>
      </c>
      <c r="M16" s="538"/>
      <c r="N16" s="943" t="s">
        <v>63</v>
      </c>
      <c r="O16" s="943" t="s">
        <v>64</v>
      </c>
      <c r="P16" s="943"/>
      <c r="Q16" s="943" t="s">
        <v>65</v>
      </c>
      <c r="R16" s="943"/>
      <c r="S16" s="943" t="s">
        <v>66</v>
      </c>
      <c r="T16" s="943"/>
    </row>
    <row r="17" ht="18.75" customHeight="1">
      <c r="B17" s="4"/>
      <c r="C17" s="4"/>
      <c r="D17" s="4"/>
      <c r="E17" s="950"/>
      <c r="F17" s="1083"/>
      <c r="G17" s="950"/>
      <c r="H17" s="1083"/>
      <c r="I17" s="950"/>
      <c r="J17" s="1083"/>
      <c r="K17" s="950"/>
      <c r="L17" s="1083"/>
      <c r="M17" s="539"/>
      <c r="N17" s="943"/>
      <c r="O17" s="943"/>
      <c r="P17" s="943"/>
      <c r="Q17" s="943"/>
      <c r="R17" s="943"/>
      <c r="S17" s="943"/>
      <c r="T17" s="943"/>
    </row>
    <row r="18" ht="20.1" customHeight="1">
      <c r="B18" s="1091" t="s">
        <v>213</v>
      </c>
      <c r="C18" s="1091"/>
      <c r="D18" s="345"/>
      <c r="E18" s="253">
        <v>109.39089924160346695557963164</v>
      </c>
      <c r="F18" s="239">
        <v>26.859775226822761928514719580</v>
      </c>
      <c r="G18" s="253">
        <v>103.37220341620948601221742345</v>
      </c>
      <c r="H18" s="239">
        <v>-0.2579591945092748224025091700</v>
      </c>
      <c r="I18" s="253">
        <v>115.07044238831863524649414486</v>
      </c>
      <c r="J18" s="239">
        <v>28.802959490662367245508729930</v>
      </c>
      <c r="K18" s="253">
        <v>103.37220341620948601221742345</v>
      </c>
      <c r="L18" s="239">
        <v>-0.2579591945092748224025091700</v>
      </c>
      <c r="M18" s="540"/>
      <c r="N18" s="238">
        <v>83.46253229974160206718346253</v>
      </c>
      <c r="O18" s="246"/>
      <c r="P18" s="246">
        <v>79.96008822602667786997164163</v>
      </c>
      <c r="Q18" s="246"/>
      <c r="R18" s="246">
        <v>82.73561851925236113863020937</v>
      </c>
      <c r="S18" s="246"/>
      <c r="T18" s="239">
        <v>79.96008822602667786997164163</v>
      </c>
    </row>
    <row r="19" ht="20.1" customHeight="1">
      <c r="B19" s="1092" t="s">
        <v>214</v>
      </c>
      <c r="C19" s="1092"/>
      <c r="D19" s="345"/>
      <c r="E19" s="254">
        <v>118.84807135374946084170312404</v>
      </c>
      <c r="F19" s="241">
        <v>24.741658071407657835380610030</v>
      </c>
      <c r="G19" s="254">
        <v>114.4473449683431156601131657</v>
      </c>
      <c r="H19" s="241">
        <v>7.8854366551023107374930394100</v>
      </c>
      <c r="I19" s="254">
        <v>120.78157567346534162722113454</v>
      </c>
      <c r="J19" s="241">
        <v>25.466580309081229423439560060</v>
      </c>
      <c r="K19" s="254">
        <v>114.4473449683431156601131657</v>
      </c>
      <c r="L19" s="241">
        <v>7.8854366551023107374930394100</v>
      </c>
      <c r="M19" s="540"/>
      <c r="N19" s="240">
        <v>67.462929904757973811022484550</v>
      </c>
      <c r="O19" s="121"/>
      <c r="P19" s="121">
        <v>44.461517802177533977959324330</v>
      </c>
      <c r="Q19" s="121"/>
      <c r="R19" s="121">
        <v>68.743110349822771851586689570</v>
      </c>
      <c r="S19" s="121"/>
      <c r="T19" s="241">
        <v>44.461517802177533977959324330</v>
      </c>
    </row>
    <row r="20" ht="20.1" customHeight="1">
      <c r="B20" s="1093" t="s">
        <v>215</v>
      </c>
      <c r="C20" s="1093"/>
      <c r="D20" s="345"/>
      <c r="E20" s="255">
        <v>145.63160274850201615435828508</v>
      </c>
      <c r="F20" s="243">
        <v>33.992789094052893907788345730</v>
      </c>
      <c r="G20" s="255">
        <v>134.32970554018516164983527065</v>
      </c>
      <c r="H20" s="243">
        <v>-0.3445656824560151823720217600</v>
      </c>
      <c r="I20" s="255">
        <v>147.62361463587008898454817052</v>
      </c>
      <c r="J20" s="243">
        <v>33.520830469739403434234109500</v>
      </c>
      <c r="K20" s="255">
        <v>134.32970554018516164983527065</v>
      </c>
      <c r="L20" s="243">
        <v>-0.3445656824560151823720217600</v>
      </c>
      <c r="M20" s="540"/>
      <c r="N20" s="242">
        <v>124.01789734353894642053129221</v>
      </c>
      <c r="O20" s="156"/>
      <c r="P20" s="156">
        <v>60.379118682335233107816774980</v>
      </c>
      <c r="Q20" s="156"/>
      <c r="R20" s="156">
        <v>127.38495252008765522279035793</v>
      </c>
      <c r="S20" s="156"/>
      <c r="T20" s="243">
        <v>60.379118682335233107816774980</v>
      </c>
    </row>
    <row r="21" ht="20.1" customHeight="1">
      <c r="B21" s="1092" t="s">
        <v>216</v>
      </c>
      <c r="C21" s="1092"/>
      <c r="D21" s="345"/>
      <c r="E21" s="254">
        <v>120.91076801037041336545065831</v>
      </c>
      <c r="F21" s="241">
        <v>34.562881069108176815551266740</v>
      </c>
      <c r="G21" s="254">
        <v>110.60564865048918348353120105</v>
      </c>
      <c r="H21" s="241">
        <v>11.882243709167842376581457170</v>
      </c>
      <c r="I21" s="254">
        <v>122.00570793085102973508278262</v>
      </c>
      <c r="J21" s="241">
        <v>34.794058358248972526588976800</v>
      </c>
      <c r="K21" s="254">
        <v>110.60564865048918348353120105</v>
      </c>
      <c r="L21" s="241">
        <v>11.882243709167842376581457170</v>
      </c>
      <c r="M21" s="540"/>
      <c r="N21" s="240">
        <v>66.813516653756777691711851280</v>
      </c>
      <c r="O21" s="121"/>
      <c r="P21" s="121">
        <v>44.076582690401980631931475890</v>
      </c>
      <c r="Q21" s="121"/>
      <c r="R21" s="121">
        <v>64.820664518514605673234377480</v>
      </c>
      <c r="S21" s="121"/>
      <c r="T21" s="241">
        <v>44.076582690401980631931475890</v>
      </c>
    </row>
    <row r="22" ht="20.1" customHeight="1">
      <c r="B22" s="1093" t="s">
        <v>217</v>
      </c>
      <c r="C22" s="1093"/>
      <c r="D22" s="345"/>
      <c r="E22" s="255">
        <v>136.59242649271479464554393935</v>
      </c>
      <c r="F22" s="243">
        <v>37.099410726821533405733778660</v>
      </c>
      <c r="G22" s="255">
        <v>123.68686039057670734220105772</v>
      </c>
      <c r="H22" s="243">
        <v>9.064772865047919255488135790</v>
      </c>
      <c r="I22" s="255">
        <v>137.52249680470762263759220933</v>
      </c>
      <c r="J22" s="243">
        <v>35.926034476374904803589524010</v>
      </c>
      <c r="K22" s="255">
        <v>123.68686039057670734220105772</v>
      </c>
      <c r="L22" s="243">
        <v>9.064772865047919255488135790</v>
      </c>
      <c r="M22" s="540"/>
      <c r="N22" s="242">
        <v>96.03242564366044413997830679</v>
      </c>
      <c r="O22" s="156"/>
      <c r="P22" s="156">
        <v>54.903574631949298180544698780</v>
      </c>
      <c r="Q22" s="156"/>
      <c r="R22" s="156">
        <v>91.87118378220249839726632765</v>
      </c>
      <c r="S22" s="156"/>
      <c r="T22" s="243">
        <v>54.903574631949298180544698780</v>
      </c>
    </row>
    <row r="23" ht="20.1" customHeight="1">
      <c r="B23" s="1094" t="s">
        <v>74</v>
      </c>
      <c r="C23" s="1094"/>
      <c r="D23" s="345"/>
      <c r="E23" s="256">
        <v>114.86755882908404154863078377</v>
      </c>
      <c r="F23" s="245">
        <v>36.465435487973328895549346960</v>
      </c>
      <c r="G23" s="256">
        <v>102.29547610766417215496639702</v>
      </c>
      <c r="H23" s="245">
        <v>14.144592484164037854566297530</v>
      </c>
      <c r="I23" s="256">
        <v>112.75013132493395651290388133</v>
      </c>
      <c r="J23" s="245">
        <v>36.204550318896804572903711450</v>
      </c>
      <c r="K23" s="256">
        <v>102.29547610766417215496639702</v>
      </c>
      <c r="L23" s="245">
        <v>14.144592484164037854566297530</v>
      </c>
      <c r="M23" s="540"/>
      <c r="N23" s="244">
        <v>108.15315669470870351442723483</v>
      </c>
      <c r="O23" s="250"/>
      <c r="P23" s="250">
        <v>40.610825307770009418474577560</v>
      </c>
      <c r="Q23" s="250"/>
      <c r="R23" s="250">
        <v>88.73840400795838626938658100</v>
      </c>
      <c r="S23" s="250"/>
      <c r="T23" s="245">
        <v>40.610825307770009418474577560</v>
      </c>
    </row>
    <row r="24" ht="9.95" customHeight="1">
      <c r="B24" s="4"/>
      <c r="C24" s="4"/>
      <c r="D24" s="4"/>
      <c r="E24" s="535"/>
      <c r="F24" s="535"/>
      <c r="G24" s="535"/>
      <c r="H24" s="535"/>
      <c r="I24" s="535"/>
      <c r="J24" s="535"/>
      <c r="K24" s="535"/>
      <c r="L24" s="535"/>
      <c r="M24" s="156"/>
      <c r="N24" s="156"/>
      <c r="O24" s="156"/>
      <c r="P24" s="156"/>
      <c r="Q24" s="156"/>
      <c r="R24" s="156"/>
      <c r="S24" s="156"/>
      <c r="T24" s="156"/>
    </row>
    <row r="25" s="122" customFormat="1" ht="21" customHeight="1">
      <c r="B25" s="1080"/>
      <c r="C25" s="1080"/>
      <c r="D25" s="163"/>
      <c r="E25" s="1090" t="s">
        <v>10</v>
      </c>
      <c r="F25" s="1090"/>
      <c r="G25" s="1090"/>
      <c r="H25" s="1090"/>
      <c r="I25" s="1090"/>
      <c r="J25" s="1090"/>
      <c r="K25" s="1090"/>
      <c r="L25" s="1090"/>
      <c r="M25" s="537"/>
      <c r="N25" s="1090" t="s">
        <v>38</v>
      </c>
      <c r="O25" s="1090"/>
      <c r="P25" s="1090"/>
      <c r="Q25" s="1090"/>
      <c r="R25" s="1090"/>
      <c r="S25" s="1090"/>
      <c r="T25" s="1090"/>
      <c r="V25" s="236"/>
      <c r="W25" s="236"/>
      <c r="X25" s="236"/>
      <c r="Y25" s="236"/>
      <c r="Z25" s="236"/>
      <c r="AA25" s="236"/>
      <c r="AB25" s="236"/>
      <c r="AC25" s="236"/>
      <c r="AD25" s="236"/>
      <c r="AE25" s="236"/>
      <c r="AF25" s="236"/>
      <c r="AG25" s="236"/>
      <c r="AH25" s="236"/>
      <c r="AI25" s="236"/>
    </row>
    <row r="26" s="122" customFormat="1" ht="19.5" customHeight="1">
      <c r="B26" s="163"/>
      <c r="C26" s="163"/>
      <c r="D26" s="163"/>
      <c r="E26" s="950" t="s">
        <v>42</v>
      </c>
      <c r="F26" s="1083" t="s">
        <v>24</v>
      </c>
      <c r="G26" s="950" t="s">
        <v>37</v>
      </c>
      <c r="H26" s="1083" t="s">
        <v>24</v>
      </c>
      <c r="I26" s="950" t="s">
        <v>44</v>
      </c>
      <c r="J26" s="1083" t="s">
        <v>24</v>
      </c>
      <c r="K26" s="950" t="s">
        <v>45</v>
      </c>
      <c r="L26" s="1083" t="s">
        <v>24</v>
      </c>
      <c r="M26" s="538"/>
      <c r="N26" s="943" t="s">
        <v>63</v>
      </c>
      <c r="O26" s="943" t="s">
        <v>64</v>
      </c>
      <c r="P26" s="943"/>
      <c r="Q26" s="943" t="s">
        <v>65</v>
      </c>
      <c r="R26" s="943"/>
      <c r="S26" s="943" t="s">
        <v>66</v>
      </c>
      <c r="T26" s="943"/>
      <c r="V26" s="236"/>
      <c r="W26" s="236"/>
      <c r="X26" s="236"/>
      <c r="Y26" s="236"/>
      <c r="Z26" s="236"/>
      <c r="AA26" s="236"/>
      <c r="AB26" s="236"/>
      <c r="AC26" s="236"/>
      <c r="AD26" s="236"/>
      <c r="AE26" s="236"/>
      <c r="AF26" s="236"/>
      <c r="AG26" s="236"/>
      <c r="AH26" s="236"/>
      <c r="AI26" s="236"/>
    </row>
    <row r="27" s="122" customFormat="1" ht="25.5" customHeight="1">
      <c r="B27" s="163"/>
      <c r="C27" s="163"/>
      <c r="D27" s="163"/>
      <c r="E27" s="950"/>
      <c r="F27" s="1083"/>
      <c r="G27" s="950"/>
      <c r="H27" s="1083"/>
      <c r="I27" s="950"/>
      <c r="J27" s="1083"/>
      <c r="K27" s="950"/>
      <c r="L27" s="1083"/>
      <c r="M27" s="539"/>
      <c r="N27" s="943"/>
      <c r="O27" s="943"/>
      <c r="P27" s="943"/>
      <c r="Q27" s="943"/>
      <c r="R27" s="943"/>
      <c r="S27" s="943"/>
      <c r="T27" s="943"/>
      <c r="V27" s="236"/>
      <c r="W27" s="236"/>
      <c r="X27" s="236"/>
      <c r="Y27" s="236"/>
      <c r="Z27" s="236"/>
      <c r="AA27" s="236"/>
      <c r="AB27" s="236"/>
      <c r="AC27" s="236"/>
      <c r="AD27" s="236"/>
      <c r="AE27" s="236"/>
      <c r="AF27" s="236"/>
      <c r="AG27" s="236"/>
      <c r="AH27" s="236"/>
      <c r="AI27" s="236"/>
    </row>
    <row r="28" ht="20.1" customHeight="1">
      <c r="B28" s="1091" t="s">
        <v>213</v>
      </c>
      <c r="C28" s="1091"/>
      <c r="D28" s="345"/>
      <c r="E28" s="253">
        <v>82.24812642554578038449006191</v>
      </c>
      <c r="F28" s="239">
        <v>132.74015610088930483009160439</v>
      </c>
      <c r="G28" s="253">
        <v>73.523426041234260412342604123</v>
      </c>
      <c r="H28" s="239">
        <v>79.98763412414310663828096773</v>
      </c>
      <c r="I28" s="253">
        <v>87.38935551163812033377250769</v>
      </c>
      <c r="J28" s="239">
        <v>135.36888469636393745120768377</v>
      </c>
      <c r="K28" s="253">
        <v>73.523426041234260412342604123</v>
      </c>
      <c r="L28" s="239">
        <v>79.98763412414310663828096773</v>
      </c>
      <c r="M28" s="540"/>
      <c r="N28" s="238">
        <v>132.74015610088930483009160439</v>
      </c>
      <c r="O28" s="246"/>
      <c r="P28" s="246">
        <v>79.49586463200063913380479023</v>
      </c>
      <c r="Q28" s="246"/>
      <c r="R28" s="246">
        <v>135.36888469636393745120768375</v>
      </c>
      <c r="S28" s="246"/>
      <c r="T28" s="239">
        <v>79.49586463200063913380479023</v>
      </c>
    </row>
    <row r="29" ht="20.1" customHeight="1">
      <c r="B29" s="1092" t="s">
        <v>214</v>
      </c>
      <c r="C29" s="1092"/>
      <c r="D29" s="345"/>
      <c r="E29" s="254">
        <v>69.059195580292486962686340046</v>
      </c>
      <c r="F29" s="241">
        <v>105.37173358302918882276228078</v>
      </c>
      <c r="G29" s="254">
        <v>63.061546785331790982927489269</v>
      </c>
      <c r="H29" s="241">
        <v>54.882507446657411764502989400</v>
      </c>
      <c r="I29" s="254">
        <v>73.785963875340493022996677733</v>
      </c>
      <c r="J29" s="241">
        <v>112.00699768412798420629589832</v>
      </c>
      <c r="K29" s="254">
        <v>63.061546785331790982927489269</v>
      </c>
      <c r="L29" s="241">
        <v>54.882507446657411764502989400</v>
      </c>
      <c r="M29" s="540"/>
      <c r="N29" s="240">
        <v>108.89603541815427340656808001</v>
      </c>
      <c r="O29" s="121"/>
      <c r="P29" s="121">
        <v>55.852939279467591274689454760</v>
      </c>
      <c r="Q29" s="121"/>
      <c r="R29" s="121">
        <v>111.71621006310194793997200180</v>
      </c>
      <c r="S29" s="121"/>
      <c r="T29" s="241">
        <v>55.852939279467591274689454760</v>
      </c>
    </row>
    <row r="30" ht="20.1" customHeight="1">
      <c r="B30" s="1093" t="s">
        <v>215</v>
      </c>
      <c r="C30" s="1093"/>
      <c r="D30" s="345"/>
      <c r="E30" s="255">
        <v>80.63330273059856167146573189</v>
      </c>
      <c r="F30" s="243">
        <v>200.16782872046006093306243916</v>
      </c>
      <c r="G30" s="255">
        <v>65.874826359133060142364536153</v>
      </c>
      <c r="H30" s="243">
        <v>53.974794802762676918552266960</v>
      </c>
      <c r="I30" s="255">
        <v>86.15736730599771265725481373</v>
      </c>
      <c r="J30" s="243">
        <v>203.38570319688084666093625819</v>
      </c>
      <c r="K30" s="255">
        <v>65.874826359133060142364536153</v>
      </c>
      <c r="L30" s="243">
        <v>53.974794802762676918552266960</v>
      </c>
      <c r="M30" s="540"/>
      <c r="N30" s="242">
        <v>200.16782872046006093306243917</v>
      </c>
      <c r="O30" s="156"/>
      <c r="P30" s="156">
        <v>59.826507277530502167786644090</v>
      </c>
      <c r="Q30" s="156"/>
      <c r="R30" s="156">
        <v>203.60627696804367344808426549</v>
      </c>
      <c r="S30" s="156"/>
      <c r="T30" s="243">
        <v>59.826507277530502167786644090</v>
      </c>
    </row>
    <row r="31" ht="20.1" customHeight="1">
      <c r="B31" s="1092" t="s">
        <v>216</v>
      </c>
      <c r="C31" s="1092"/>
      <c r="D31" s="345"/>
      <c r="E31" s="254">
        <v>81.13962697758359895870526295</v>
      </c>
      <c r="F31" s="241">
        <v>125.21444325551209390322551098</v>
      </c>
      <c r="G31" s="254">
        <v>67.098556513179656285382447855</v>
      </c>
      <c r="H31" s="241">
        <v>64.420647419416643715387730220</v>
      </c>
      <c r="I31" s="254">
        <v>83.2738303569084847795462301</v>
      </c>
      <c r="J31" s="241">
        <v>128.75748862933347874744043111</v>
      </c>
      <c r="K31" s="254">
        <v>67.098556513179656285382447855</v>
      </c>
      <c r="L31" s="241">
        <v>64.420647419416643715387730220</v>
      </c>
      <c r="M31" s="540"/>
      <c r="N31" s="240">
        <v>124.46907402199169483605005799</v>
      </c>
      <c r="O31" s="121"/>
      <c r="P31" s="121">
        <v>61.196113373516274482865471170</v>
      </c>
      <c r="Q31" s="121"/>
      <c r="R31" s="121">
        <v>122.16846271754033545872561261</v>
      </c>
      <c r="S31" s="121"/>
      <c r="T31" s="241">
        <v>61.196113373516274482865471170</v>
      </c>
    </row>
    <row r="32" ht="20.1" customHeight="1">
      <c r="B32" s="1093" t="s">
        <v>217</v>
      </c>
      <c r="C32" s="1093"/>
      <c r="D32" s="345"/>
      <c r="E32" s="255">
        <v>99.25962345604988607746732222</v>
      </c>
      <c r="F32" s="243">
        <v>159.70858264325859234107461386</v>
      </c>
      <c r="G32" s="255">
        <v>78.749368203365330596205879763</v>
      </c>
      <c r="H32" s="243">
        <v>64.852466010177862864040016450</v>
      </c>
      <c r="I32" s="255">
        <v>100.76514798581465881972637123</v>
      </c>
      <c r="J32" s="243">
        <v>152.02011309342957806116343753</v>
      </c>
      <c r="K32" s="255">
        <v>78.749368203365330596205879763</v>
      </c>
      <c r="L32" s="243">
        <v>64.852466010177862864040016450</v>
      </c>
      <c r="M32" s="540"/>
      <c r="N32" s="242">
        <v>168.75930039095305335499755810</v>
      </c>
      <c r="O32" s="156"/>
      <c r="P32" s="156">
        <v>68.945231832175490422260792230</v>
      </c>
      <c r="Q32" s="156"/>
      <c r="R32" s="156">
        <v>160.80289141802522300830513688</v>
      </c>
      <c r="S32" s="156"/>
      <c r="T32" s="243">
        <v>68.945231832175490422260792230</v>
      </c>
    </row>
    <row r="33" ht="20.1" customHeight="1">
      <c r="B33" s="1094" t="s">
        <v>74</v>
      </c>
      <c r="C33" s="1094"/>
      <c r="D33" s="345"/>
      <c r="E33" s="256">
        <v>86.0531584606677985285795133</v>
      </c>
      <c r="F33" s="245">
        <v>184.05711176539774215816250968</v>
      </c>
      <c r="G33" s="256">
        <v>65.735353208363374188896899784</v>
      </c>
      <c r="H33" s="245">
        <v>113.32066424332034998508819970</v>
      </c>
      <c r="I33" s="256">
        <v>84.64430148741418764302059497</v>
      </c>
      <c r="J33" s="245">
        <v>218.37204945807516971723451551</v>
      </c>
      <c r="K33" s="256">
        <v>65.735353208363374188896899784</v>
      </c>
      <c r="L33" s="245">
        <v>113.32066424332034998508819970</v>
      </c>
      <c r="M33" s="540"/>
      <c r="N33" s="244">
        <v>184.05711176539774215816250967</v>
      </c>
      <c r="O33" s="250"/>
      <c r="P33" s="250">
        <v>60.499653536173871019809055210</v>
      </c>
      <c r="Q33" s="250"/>
      <c r="R33" s="250">
        <v>157.07029445810242358875630138</v>
      </c>
      <c r="S33" s="250"/>
      <c r="T33" s="245">
        <v>60.499653536173871019809055210</v>
      </c>
    </row>
    <row r="34" ht="9.95" customHeight="1">
      <c r="B34" s="4"/>
      <c r="C34" s="4"/>
      <c r="D34" s="4"/>
      <c r="E34" s="535"/>
      <c r="F34" s="535"/>
      <c r="G34" s="535"/>
      <c r="H34" s="535"/>
      <c r="I34" s="535"/>
      <c r="J34" s="535"/>
      <c r="K34" s="535"/>
      <c r="L34" s="535"/>
      <c r="M34" s="156"/>
      <c r="N34" s="156"/>
      <c r="O34" s="156"/>
      <c r="P34" s="156"/>
      <c r="Q34" s="156"/>
      <c r="R34" s="156"/>
      <c r="S34" s="156"/>
      <c r="T34" s="156"/>
    </row>
    <row r="35" ht="21" customHeight="1">
      <c r="B35" s="9"/>
      <c r="C35" s="155"/>
      <c r="D35" s="252"/>
      <c r="E35" s="1090" t="s">
        <v>30</v>
      </c>
      <c r="F35" s="1090"/>
      <c r="G35" s="1090"/>
      <c r="H35" s="1090"/>
      <c r="I35" s="1090"/>
      <c r="J35" s="1090"/>
      <c r="K35" s="1090"/>
      <c r="L35" s="1090"/>
      <c r="M35" s="113"/>
      <c r="N35" s="1095" t="s">
        <v>56</v>
      </c>
      <c r="O35" s="1095"/>
      <c r="P35" s="1095"/>
      <c r="Q35" s="1095"/>
      <c r="R35" s="1095"/>
      <c r="S35" s="1095"/>
      <c r="T35" s="1095"/>
      <c r="U35" s="123"/>
    </row>
    <row r="36" ht="24.95" customHeight="1">
      <c r="B36" s="9"/>
      <c r="C36" s="155"/>
      <c r="D36" s="252"/>
      <c r="E36" s="257" t="s">
        <v>31</v>
      </c>
      <c r="F36" s="257"/>
      <c r="G36" s="257"/>
      <c r="H36" s="257" t="s">
        <v>32</v>
      </c>
      <c r="I36" s="257"/>
      <c r="J36" s="257"/>
      <c r="K36" s="257" t="s">
        <v>36</v>
      </c>
      <c r="L36" s="257"/>
      <c r="M36" s="113"/>
      <c r="N36" s="1096"/>
      <c r="O36" s="1096"/>
      <c r="P36" s="1096"/>
      <c r="Q36" s="1096"/>
      <c r="R36" s="1096"/>
      <c r="S36" s="1096"/>
      <c r="T36" s="1096"/>
      <c r="U36" s="123"/>
    </row>
    <row r="37" ht="24.95" customHeight="1">
      <c r="B37" s="9"/>
      <c r="C37" s="155"/>
      <c r="D37" s="252"/>
      <c r="E37" s="257" t="s">
        <v>33</v>
      </c>
      <c r="F37" s="257"/>
      <c r="G37" s="257" t="s">
        <v>34</v>
      </c>
      <c r="H37" s="257" t="s">
        <v>33</v>
      </c>
      <c r="I37" s="257"/>
      <c r="J37" s="257" t="s">
        <v>34</v>
      </c>
      <c r="K37" s="257" t="s">
        <v>34</v>
      </c>
      <c r="L37" s="257"/>
      <c r="M37" s="113"/>
      <c r="N37" s="1096"/>
      <c r="O37" s="1096"/>
      <c r="P37" s="1096"/>
      <c r="Q37" s="1096"/>
      <c r="R37" s="1096"/>
      <c r="S37" s="1096"/>
      <c r="T37" s="1096"/>
      <c r="U37" s="123"/>
    </row>
    <row r="38" ht="18.95" customHeight="1">
      <c r="B38" s="1097" t="s">
        <v>214</v>
      </c>
      <c r="C38" s="1097"/>
      <c r="D38" s="4"/>
      <c r="E38" s="1098">
        <v>143</v>
      </c>
      <c r="F38" s="1098"/>
      <c r="G38" s="258">
        <v>18019</v>
      </c>
      <c r="H38" s="1099">
        <v>99</v>
      </c>
      <c r="I38" s="1099"/>
      <c r="J38" s="258">
        <v>15261</v>
      </c>
      <c r="K38" s="1100">
        <v>84.69393418058715799988900605</v>
      </c>
      <c r="L38" s="1100"/>
      <c r="N38" s="929"/>
      <c r="O38" s="1096"/>
      <c r="P38" s="1096"/>
      <c r="Q38" s="1101"/>
      <c r="R38" s="1101"/>
      <c r="S38" s="1096"/>
      <c r="T38" s="1096"/>
      <c r="U38" s="123"/>
    </row>
    <row r="39" ht="18.95" customHeight="1">
      <c r="B39" s="1093" t="s">
        <v>215</v>
      </c>
      <c r="C39" s="1093"/>
      <c r="D39" s="4"/>
      <c r="E39" s="1102">
        <v>18</v>
      </c>
      <c r="F39" s="1102"/>
      <c r="G39" s="4">
        <v>4638</v>
      </c>
      <c r="H39" s="1103">
        <v>15</v>
      </c>
      <c r="I39" s="1103"/>
      <c r="J39" s="4">
        <v>4239</v>
      </c>
      <c r="K39" s="1104">
        <v>91.39715394566623544631306598</v>
      </c>
      <c r="L39" s="1104"/>
      <c r="N39" s="931"/>
      <c r="O39" s="1105"/>
      <c r="P39" s="1105"/>
      <c r="Q39" s="1105"/>
      <c r="R39" s="1105"/>
      <c r="S39" s="1105"/>
      <c r="T39" s="1105"/>
      <c r="U39" s="123"/>
    </row>
    <row r="40" ht="18.95" customHeight="1">
      <c r="B40" s="1092" t="s">
        <v>216</v>
      </c>
      <c r="C40" s="1092"/>
      <c r="D40" s="4"/>
      <c r="E40" s="1106">
        <v>72</v>
      </c>
      <c r="F40" s="1106"/>
      <c r="G40" s="120">
        <v>9938</v>
      </c>
      <c r="H40" s="1107">
        <v>52</v>
      </c>
      <c r="I40" s="1107"/>
      <c r="J40" s="120">
        <v>8669</v>
      </c>
      <c r="K40" s="1108">
        <v>87.23083115314952706782048702</v>
      </c>
      <c r="L40" s="1108"/>
      <c r="N40" s="1109"/>
      <c r="O40" s="1109"/>
      <c r="P40" s="1109"/>
      <c r="Q40" s="1109"/>
      <c r="R40" s="1109"/>
      <c r="S40" s="1109"/>
      <c r="T40" s="1109"/>
      <c r="U40" s="123"/>
    </row>
    <row r="41" ht="18.95" customHeight="1">
      <c r="B41" s="1093" t="s">
        <v>217</v>
      </c>
      <c r="C41" s="1093"/>
      <c r="D41" s="4"/>
      <c r="E41" s="1102">
        <v>20</v>
      </c>
      <c r="F41" s="1102"/>
      <c r="G41" s="4">
        <v>4573</v>
      </c>
      <c r="H41" s="1103">
        <v>20</v>
      </c>
      <c r="I41" s="1103"/>
      <c r="J41" s="4">
        <v>4573</v>
      </c>
      <c r="K41" s="1104">
        <v>100</v>
      </c>
      <c r="L41" s="1104"/>
      <c r="N41" s="1109"/>
      <c r="O41" s="1109"/>
      <c r="P41" s="1109"/>
      <c r="Q41" s="1109"/>
      <c r="R41" s="1109"/>
      <c r="S41" s="1109"/>
      <c r="T41" s="1109"/>
      <c r="U41" s="123"/>
    </row>
    <row r="42" ht="18.95" customHeight="1">
      <c r="B42" s="1094" t="s">
        <v>74</v>
      </c>
      <c r="C42" s="1094"/>
      <c r="D42" s="4"/>
      <c r="E42" s="1110">
        <v>3</v>
      </c>
      <c r="F42" s="1110"/>
      <c r="G42" s="260">
        <v>1140</v>
      </c>
      <c r="H42" s="1111">
        <v>3</v>
      </c>
      <c r="I42" s="1111"/>
      <c r="J42" s="260">
        <v>1140</v>
      </c>
      <c r="K42" s="1112">
        <v>100</v>
      </c>
      <c r="L42" s="1112"/>
      <c r="N42" s="1109"/>
      <c r="O42" s="1109"/>
      <c r="P42" s="1109"/>
      <c r="Q42" s="1109"/>
      <c r="R42" s="1109"/>
      <c r="S42" s="1109"/>
      <c r="T42" s="1109"/>
      <c r="U42" s="123"/>
    </row>
    <row r="43" ht="15" customHeight="1">
      <c r="B43" s="2"/>
      <c r="C43" s="44"/>
      <c r="D43" s="44"/>
      <c r="E43" s="16"/>
      <c r="F43" s="19"/>
      <c r="G43" s="123"/>
      <c r="H43" s="113"/>
      <c r="I43" s="113"/>
      <c r="J43" s="113"/>
      <c r="K43" s="123"/>
      <c r="L43" s="123"/>
      <c r="M43" s="113"/>
      <c r="N43" s="123"/>
      <c r="O43" s="123"/>
      <c r="P43" s="113"/>
      <c r="Q43" s="113"/>
      <c r="R43" s="123"/>
      <c r="S43" s="123"/>
      <c r="T43" s="123"/>
      <c r="U43" s="123"/>
    </row>
    <row r="44" ht="39.95" customHeight="1">
      <c r="B44" s="1034" t="s">
        <v>126</v>
      </c>
      <c r="C44" s="1034"/>
      <c r="D44" s="1034"/>
      <c r="E44" s="1034"/>
      <c r="F44" s="1034"/>
      <c r="G44" s="1034"/>
      <c r="H44" s="1034"/>
      <c r="I44" s="1034"/>
      <c r="J44" s="1034"/>
      <c r="K44" s="1034"/>
      <c r="L44" s="1034"/>
      <c r="M44" s="1034"/>
      <c r="N44" s="1034"/>
      <c r="O44" s="1034"/>
      <c r="P44" s="1034"/>
      <c r="Q44" s="1034"/>
      <c r="R44" s="1034"/>
      <c r="S44" s="1034"/>
      <c r="T44" s="1034"/>
      <c r="U44" s="2"/>
    </row>
    <row r="45" ht="12" customHeight="1">
      <c r="B45" s="2"/>
      <c r="C45" s="2"/>
      <c r="D45" s="2"/>
      <c r="E45" s="2"/>
      <c r="F45" s="2"/>
      <c r="G45" s="2"/>
      <c r="H45" s="2"/>
      <c r="I45" s="2"/>
      <c r="J45" s="2"/>
      <c r="K45" s="2"/>
      <c r="L45" s="2"/>
      <c r="M45" s="2"/>
      <c r="N45" s="2"/>
      <c r="O45" s="2"/>
      <c r="R45" s="2"/>
      <c r="S45" s="2"/>
      <c r="T45" s="2"/>
      <c r="U45" s="2"/>
    </row>
    <row r="46" s="236" customFormat="1" ht="18" customHeight="1">
      <c r="A46" s="236"/>
    </row>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sheetData>
  <mergeCells count="106">
    <mergeCell ref="B4:T4"/>
    <mergeCell ref="B3:T3"/>
    <mergeCell ref="B2:T2"/>
    <mergeCell ref="B12:C12"/>
    <mergeCell ref="B11:C11"/>
    <mergeCell ref="B10:C10"/>
    <mergeCell ref="B9:C9"/>
    <mergeCell ref="O6:P7"/>
    <mergeCell ref="S6:T7"/>
    <mergeCell ref="Q6:R7"/>
    <mergeCell ref="N5:T5"/>
    <mergeCell ref="B5:C5"/>
    <mergeCell ref="B8:C8"/>
    <mergeCell ref="E5:L5"/>
    <mergeCell ref="B6:C6"/>
    <mergeCell ref="H6:H7"/>
    <mergeCell ref="B42:C42"/>
    <mergeCell ref="B41:C41"/>
    <mergeCell ref="B40:C40"/>
    <mergeCell ref="B39:C39"/>
    <mergeCell ref="B21:C21"/>
    <mergeCell ref="B20:C20"/>
    <mergeCell ref="B19:C19"/>
    <mergeCell ref="B13:C13"/>
    <mergeCell ref="B30:C30"/>
    <mergeCell ref="B29:C29"/>
    <mergeCell ref="B23:C23"/>
    <mergeCell ref="B22:C22"/>
    <mergeCell ref="B25:C25"/>
    <mergeCell ref="B28:C28"/>
    <mergeCell ref="B18:C18"/>
    <mergeCell ref="S39:T39"/>
    <mergeCell ref="Q39:R39"/>
    <mergeCell ref="O39:P39"/>
    <mergeCell ref="O38:P38"/>
    <mergeCell ref="Q38:R38"/>
    <mergeCell ref="S38:T38"/>
    <mergeCell ref="B38:C38"/>
    <mergeCell ref="B33:C33"/>
    <mergeCell ref="B32:C32"/>
    <mergeCell ref="K37:L37"/>
    <mergeCell ref="L26:L27"/>
    <mergeCell ref="E36:G36"/>
    <mergeCell ref="E16:E17"/>
    <mergeCell ref="G6:G7"/>
    <mergeCell ref="N15:T15"/>
    <mergeCell ref="N6:N7"/>
    <mergeCell ref="N16:N17"/>
    <mergeCell ref="O16:P17"/>
    <mergeCell ref="Q16:R17"/>
    <mergeCell ref="S16:T17"/>
    <mergeCell ref="N36:T36"/>
    <mergeCell ref="N25:T25"/>
    <mergeCell ref="N35:T35"/>
    <mergeCell ref="N26:N27"/>
    <mergeCell ref="O26:P27"/>
    <mergeCell ref="Q26:R27"/>
    <mergeCell ref="S26:T27"/>
    <mergeCell ref="B44:T44"/>
    <mergeCell ref="J26:J27"/>
    <mergeCell ref="K26:K27"/>
    <mergeCell ref="E25:L25"/>
    <mergeCell ref="E26:E27"/>
    <mergeCell ref="F26:F27"/>
    <mergeCell ref="G26:G27"/>
    <mergeCell ref="H26:H27"/>
    <mergeCell ref="I26:I27"/>
    <mergeCell ref="H38:I38"/>
    <mergeCell ref="K40:L40"/>
    <mergeCell ref="K38:L38"/>
    <mergeCell ref="N40:T42"/>
    <mergeCell ref="N37:P37"/>
    <mergeCell ref="H37:I37"/>
    <mergeCell ref="H42:I42"/>
    <mergeCell ref="H41:I41"/>
    <mergeCell ref="Q37:T37"/>
    <mergeCell ref="K39:L39"/>
    <mergeCell ref="E42:F42"/>
    <mergeCell ref="E38:F38"/>
    <mergeCell ref="E40:F40"/>
    <mergeCell ref="E41:F41"/>
    <mergeCell ref="E37:F37"/>
    <mergeCell ref="H40:I40"/>
    <mergeCell ref="H39:I39"/>
    <mergeCell ref="K42:L42"/>
    <mergeCell ref="K41:L41"/>
    <mergeCell ref="F16:F17"/>
    <mergeCell ref="G16:G17"/>
    <mergeCell ref="B7:C7"/>
    <mergeCell ref="K36:L36"/>
    <mergeCell ref="B31:C31"/>
    <mergeCell ref="H36:J36"/>
    <mergeCell ref="E39:F39"/>
    <mergeCell ref="L6:L7"/>
    <mergeCell ref="E6:E7"/>
    <mergeCell ref="F6:F7"/>
    <mergeCell ref="H16:H17"/>
    <mergeCell ref="E15:L15"/>
    <mergeCell ref="I6:I7"/>
    <mergeCell ref="J6:J7"/>
    <mergeCell ref="K6:K7"/>
    <mergeCell ref="I16:I17"/>
    <mergeCell ref="J16:J17"/>
    <mergeCell ref="K16:K17"/>
    <mergeCell ref="L16:L17"/>
    <mergeCell ref="E35:L35"/>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22" max="1048575" man="1"/>
  </colBreaks>
  <drawing r:id="rId80"/>
</worksheet>
</file>

<file path=xl/worksheets/sheet80.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0">
    <pageSetUpPr fitToPage="1"/>
  </sheetPr>
  <dimension ref="A1:AV94"/>
  <sheetViews>
    <sheetView showGridLines="0" topLeftCell="A34" zoomScale="70" zoomScaleNormal="75" workbookViewId="0"/>
  </sheetViews>
  <sheetFormatPr defaultRowHeight="12.75"/>
  <cols>
    <col min="1" max="1" width="1.85546875" customWidth="1"/>
    <col min="2" max="2" width="22.5703125" customWidth="1"/>
    <col min="3" max="20" width="10.28515625" customWidth="1"/>
    <col min="21" max="21" width="2.7109375" customWidth="1"/>
    <col min="22" max="24" width="10.28515625" customWidth="1"/>
    <col min="25" max="25" width="2.7109375" customWidth="1"/>
    <col min="26" max="28" width="10.28515625" customWidth="1"/>
    <col min="29" max="29" width="2.7109375" customWidth="1"/>
    <col min="30" max="32" width="10.28515625" customWidth="1"/>
    <col min="33" max="33" width="2.7109375" customWidth="1"/>
    <col min="34" max="37" width="9.28515625" style="236" customWidth="1"/>
    <col min="38" max="48" width="9.140625" style="236" customWidth="1"/>
  </cols>
  <sheetData>
    <row r="1" ht="39.95" customHeight="1">
      <c r="A1" s="7"/>
      <c r="B1" s="656" t="s">
        <v>169</v>
      </c>
      <c r="AA1" s="998"/>
      <c r="AB1" s="998"/>
      <c r="AC1" s="998"/>
      <c r="AD1" s="998"/>
      <c r="AE1" s="998"/>
      <c r="AF1" s="998"/>
      <c r="AH1" s="236"/>
    </row>
    <row r="2" ht="20.1" customHeight="1">
      <c r="A2" s="6"/>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26"/>
    </row>
    <row r="3" ht="20.1" customHeight="1">
      <c r="A3" s="6"/>
      <c r="B3" s="999" t="s">
        <v>209</v>
      </c>
      <c r="C3" s="999"/>
      <c r="D3" s="999"/>
      <c r="E3" s="999"/>
      <c r="F3" s="999"/>
      <c r="G3" s="999"/>
      <c r="H3" s="999"/>
      <c r="I3" s="999"/>
      <c r="J3" s="999"/>
      <c r="K3" s="999"/>
      <c r="L3" s="999"/>
      <c r="M3" s="999"/>
      <c r="N3" s="999"/>
      <c r="O3" s="999"/>
      <c r="P3" s="999"/>
      <c r="Q3" s="999"/>
      <c r="R3" s="999"/>
      <c r="S3" s="999"/>
      <c r="T3" s="999"/>
      <c r="U3" s="1000"/>
      <c r="V3" s="1000"/>
      <c r="W3" s="1000"/>
      <c r="X3" s="1000"/>
      <c r="Y3" s="1000"/>
      <c r="Z3" s="1000"/>
      <c r="AA3" s="1000"/>
      <c r="AB3" s="1000"/>
      <c r="AC3" s="1000"/>
      <c r="AD3" s="1000"/>
      <c r="AE3" s="1000"/>
      <c r="AF3" s="1000"/>
    </row>
    <row r="4" ht="20.1" customHeight="1">
      <c r="A4" s="6"/>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26"/>
    </row>
    <row r="5" ht="20.1" customHeight="1">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4.95" customHeight="1">
      <c r="A6" s="6"/>
      <c r="B6" s="4"/>
      <c r="C6" s="4"/>
      <c r="D6" s="4"/>
      <c r="E6" s="4"/>
      <c r="F6" s="4"/>
      <c r="G6" s="4"/>
      <c r="H6" s="4"/>
      <c r="I6" s="4"/>
      <c r="J6" s="4"/>
      <c r="K6" s="4"/>
      <c r="L6" s="4"/>
      <c r="M6" s="4"/>
      <c r="N6" s="4"/>
      <c r="O6" s="4"/>
      <c r="P6" s="4"/>
      <c r="Q6" s="4"/>
      <c r="R6" s="4"/>
      <c r="S6" s="4"/>
      <c r="T6" s="4"/>
      <c r="U6" s="4"/>
      <c r="V6" s="4"/>
      <c r="W6" s="4"/>
      <c r="X6" s="4"/>
      <c r="Y6" s="24"/>
      <c r="Z6" s="24"/>
      <c r="AA6" s="24"/>
      <c r="AB6" s="24"/>
      <c r="AC6" s="24"/>
      <c r="AD6" s="24"/>
      <c r="AE6" s="24"/>
      <c r="AF6" s="24"/>
      <c r="AG6" s="24"/>
    </row>
    <row r="7" ht="24.9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ht="24.95" customHeight="1">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ht="24.95" customHeight="1">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ht="24.95" customHeight="1">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ht="24.95" customHeight="1">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ht="24.9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ht="24.95" customHeight="1">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ht="24.95" customHeight="1">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ht="24.95" customHeight="1">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ht="24.95" customHeight="1">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ht="20.25" customHeight="1">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ht="28.5" customHeight="1">
      <c r="A18" s="8"/>
      <c r="B18" s="25"/>
      <c r="X18" s="1001"/>
      <c r="Y18" s="1001"/>
      <c r="Z18" s="1001"/>
      <c r="AA18" s="1001"/>
      <c r="AB18" s="1001"/>
      <c r="AC18" s="1001"/>
      <c r="AD18" s="1001"/>
      <c r="AE18" s="1001"/>
      <c r="AF18" s="1001"/>
      <c r="AG18" s="1001"/>
    </row>
    <row r="19" s="117" customFormat="1" ht="15.95" customHeight="1">
      <c r="B19" s="964" t="s">
        <v>22</v>
      </c>
      <c r="C19" s="1002">
        <v>2020</v>
      </c>
      <c r="D19" s="1002"/>
      <c r="E19" s="1002"/>
      <c r="F19" s="1002"/>
      <c r="G19" s="1002"/>
      <c r="H19" s="1002"/>
      <c r="I19" s="1002">
        <v>2021</v>
      </c>
      <c r="J19" s="1002"/>
      <c r="K19" s="1002"/>
      <c r="L19" s="1002"/>
      <c r="M19" s="1002"/>
      <c r="N19" s="1002"/>
      <c r="O19" s="1002"/>
      <c r="P19" s="1002"/>
      <c r="Q19" s="1002"/>
      <c r="R19" s="1002"/>
      <c r="S19" s="1002"/>
      <c r="T19" s="1002"/>
      <c r="U19" s="119"/>
      <c r="V19" s="1003" t="s">
        <v>58</v>
      </c>
      <c r="W19" s="1003"/>
      <c r="X19" s="1003"/>
      <c r="Y19" s="119"/>
      <c r="Z19" s="1003" t="s">
        <v>44</v>
      </c>
      <c r="AA19" s="1003"/>
      <c r="AB19" s="1003"/>
      <c r="AC19" s="119"/>
      <c r="AD19" s="1004" t="s">
        <v>45</v>
      </c>
      <c r="AE19" s="1004"/>
      <c r="AF19" s="1004"/>
      <c r="AG19" s="119"/>
      <c r="AH19" s="236"/>
      <c r="AI19" s="236"/>
      <c r="AJ19" s="236"/>
      <c r="AK19" s="236"/>
      <c r="AL19" s="236"/>
      <c r="AM19" s="236"/>
      <c r="AN19" s="236"/>
      <c r="AO19" s="236"/>
      <c r="AP19" s="236"/>
      <c r="AQ19" s="236"/>
      <c r="AR19" s="236"/>
      <c r="AS19" s="236"/>
      <c r="AT19" s="236"/>
      <c r="AU19" s="236"/>
      <c r="AV19" s="236"/>
    </row>
    <row r="20" s="118" customFormat="1" ht="15.95" customHeight="1">
      <c r="B20" s="964"/>
      <c r="C20" s="269" t="s">
        <v>218</v>
      </c>
      <c r="D20" s="269" t="s">
        <v>222</v>
      </c>
      <c r="E20" s="269" t="s">
        <v>224</v>
      </c>
      <c r="F20" s="269" t="s">
        <v>225</v>
      </c>
      <c r="G20" s="269" t="s">
        <v>226</v>
      </c>
      <c r="H20" s="1005" t="s">
        <v>227</v>
      </c>
      <c r="I20" s="269" t="s">
        <v>230</v>
      </c>
      <c r="J20" s="269" t="s">
        <v>232</v>
      </c>
      <c r="K20" s="269" t="s">
        <v>233</v>
      </c>
      <c r="L20" s="269" t="s">
        <v>234</v>
      </c>
      <c r="M20" s="269" t="s">
        <v>235</v>
      </c>
      <c r="N20" s="269" t="s">
        <v>237</v>
      </c>
      <c r="O20" s="269" t="s">
        <v>218</v>
      </c>
      <c r="P20" s="269" t="s">
        <v>222</v>
      </c>
      <c r="Q20" s="269" t="s">
        <v>224</v>
      </c>
      <c r="R20" s="269" t="s">
        <v>225</v>
      </c>
      <c r="S20" s="269" t="s">
        <v>226</v>
      </c>
      <c r="T20" s="1005" t="s">
        <v>227</v>
      </c>
      <c r="U20" s="144"/>
      <c r="V20" s="268">
        <v>2019</v>
      </c>
      <c r="W20" s="269">
        <v>2020</v>
      </c>
      <c r="X20" s="270">
        <v>2021</v>
      </c>
      <c r="Y20" s="144"/>
      <c r="Z20" s="268">
        <v>2019</v>
      </c>
      <c r="AA20" s="269">
        <v>2020</v>
      </c>
      <c r="AB20" s="270">
        <v>2021</v>
      </c>
      <c r="AC20" s="144"/>
      <c r="AD20" s="268">
        <v>2019</v>
      </c>
      <c r="AE20" s="269">
        <v>2020</v>
      </c>
      <c r="AF20" s="270">
        <v>2021</v>
      </c>
      <c r="AG20" s="144"/>
      <c r="AH20" s="236"/>
      <c r="AI20" s="236"/>
      <c r="AJ20" s="236"/>
      <c r="AK20" s="236"/>
      <c r="AL20" s="236"/>
      <c r="AM20" s="236"/>
      <c r="AN20" s="236"/>
      <c r="AO20" s="236"/>
      <c r="AP20" s="236"/>
      <c r="AQ20" s="236"/>
      <c r="AR20" s="236"/>
      <c r="AS20" s="236"/>
      <c r="AT20" s="236"/>
      <c r="AU20" s="236"/>
      <c r="AV20" s="236"/>
    </row>
    <row r="21" ht="21.95" customHeight="1">
      <c r="B21" s="263" t="s">
        <v>19</v>
      </c>
      <c r="C21" s="573">
        <v>34.302704463994786575431736720</v>
      </c>
      <c r="D21" s="574">
        <v>43.426197458455522971652003910</v>
      </c>
      <c r="E21" s="574">
        <v>36.843434343434343434343434340</v>
      </c>
      <c r="F21" s="574">
        <v>41.837732160312805474095796680</v>
      </c>
      <c r="G21" s="574">
        <v>41.868686868686868686868686870</v>
      </c>
      <c r="H21" s="1006">
        <v>40.982404692082111436950146630</v>
      </c>
      <c r="I21" s="574">
        <v>40.778755294884327142391658520</v>
      </c>
      <c r="J21" s="574">
        <v>47.691197691197691197691197690</v>
      </c>
      <c r="K21" s="574">
        <v>52.354187031606386445096122520</v>
      </c>
      <c r="L21" s="574">
        <v>93.13131313131313131313131313</v>
      </c>
      <c r="M21" s="574">
        <v>90.99869664385793418051482568</v>
      </c>
      <c r="N21" s="574">
        <v>79.107744107744107744107744110</v>
      </c>
      <c r="O21" s="574">
        <v>78.014011078527207559465623980</v>
      </c>
      <c r="P21" s="574">
        <v>68.173672205930270446399478660</v>
      </c>
      <c r="Q21" s="574">
        <v>74.377104377104377104377104380</v>
      </c>
      <c r="R21" s="574">
        <v>77.859237536656891495601173020</v>
      </c>
      <c r="S21" s="574">
        <v>74.747474747474747474747474750</v>
      </c>
      <c r="T21" s="1006">
        <v>75.187357445421961550993809060</v>
      </c>
      <c r="U21" s="113"/>
      <c r="V21" s="573">
        <v>82.88709007887090078870900789</v>
      </c>
      <c r="W21" s="574">
        <v>39.414638185129988408676933270</v>
      </c>
      <c r="X21" s="575">
        <v>71.124948111249481112494811120</v>
      </c>
      <c r="Y21" s="113"/>
      <c r="Z21" s="573">
        <v>82.77887571365832235397452789</v>
      </c>
      <c r="AA21" s="574">
        <v>41.559617918313570487483530960</v>
      </c>
      <c r="AB21" s="575">
        <v>75.944224857268335529205094420</v>
      </c>
      <c r="AC21" s="113"/>
      <c r="AD21" s="573">
        <v>82.88709007887090078870900789</v>
      </c>
      <c r="AE21" s="574">
        <v>39.414638185129988408676933270</v>
      </c>
      <c r="AF21" s="575">
        <v>71.124948111249481112494811120</v>
      </c>
      <c r="AG21" s="113"/>
    </row>
    <row r="22" ht="21.95" customHeight="1">
      <c r="B22" s="38" t="s">
        <v>35</v>
      </c>
      <c r="C22" s="271">
        <v>32.432882414151925078043704470</v>
      </c>
      <c r="D22" s="92">
        <v>43.731529656607700312174817900</v>
      </c>
      <c r="E22" s="92">
        <v>31.045161290322580645161290320</v>
      </c>
      <c r="F22" s="92">
        <v>34.135275754422476586888657650</v>
      </c>
      <c r="G22" s="92">
        <v>27.088172043010752688172043010</v>
      </c>
      <c r="H22" s="1007">
        <v>35.990379173740803621958121110</v>
      </c>
      <c r="I22" s="92">
        <v>34.504810413129598189020939450</v>
      </c>
      <c r="J22" s="92">
        <v>47.202380952380952380952380950</v>
      </c>
      <c r="K22" s="92">
        <v>48.443689869835880022637238260</v>
      </c>
      <c r="L22" s="92">
        <v>57.438596491228070175438596490</v>
      </c>
      <c r="M22" s="92">
        <v>65.681946802490096208262591960</v>
      </c>
      <c r="N22" s="92">
        <v>71.608187134502923976608187130</v>
      </c>
      <c r="O22" s="92">
        <v>73.384267119411431805319750990</v>
      </c>
      <c r="P22" s="92">
        <v>68.842671194114318053197509900</v>
      </c>
      <c r="Q22" s="92">
        <v>77.956140350877192982456140350</v>
      </c>
      <c r="R22" s="92">
        <v>76.836445953593661573288058860</v>
      </c>
      <c r="S22" s="92">
        <v>73.412280701754385964912280700</v>
      </c>
      <c r="T22" s="1007">
        <v>74.915110356536502546689303900</v>
      </c>
      <c r="U22" s="113"/>
      <c r="V22" s="271">
        <v>79.84282054315372405135258732</v>
      </c>
      <c r="W22" s="92">
        <v>34.384680038109108095255316070</v>
      </c>
      <c r="X22" s="272">
        <v>64.260273972602739726027397260</v>
      </c>
      <c r="Y22" s="113"/>
      <c r="Z22" s="271">
        <v>73.821835456341699247488123770</v>
      </c>
      <c r="AA22" s="92">
        <v>32.117176072060974670875356070</v>
      </c>
      <c r="AB22" s="272">
        <v>75.072463768115942028985507240</v>
      </c>
      <c r="AC22" s="113"/>
      <c r="AD22" s="271">
        <v>79.84282054315372405135258732</v>
      </c>
      <c r="AE22" s="92">
        <v>34.384680038109108095255316070</v>
      </c>
      <c r="AF22" s="272">
        <v>64.260273972602739726027397260</v>
      </c>
      <c r="AG22" s="113"/>
    </row>
    <row r="23" ht="21.95" customHeight="1">
      <c r="B23" s="40" t="s">
        <v>97</v>
      </c>
      <c r="C23" s="576">
        <v>105.76520466471698504552713999</v>
      </c>
      <c r="D23" s="113">
        <v>99.30180306851891109255597905</v>
      </c>
      <c r="E23" s="113">
        <v>118.67689782278310956615196017</v>
      </c>
      <c r="F23" s="113">
        <v>122.56450617626084032619820939</v>
      </c>
      <c r="G23" s="113">
        <v>154.56446009796279723240663223</v>
      </c>
      <c r="H23" s="1008">
        <v>113.87044436026274221100858416</v>
      </c>
      <c r="I23" s="113">
        <v>118.18281221266295893161564802</v>
      </c>
      <c r="J23" s="113">
        <v>101.03557644541251098628147809</v>
      </c>
      <c r="K23" s="113">
        <v>108.07225290286037949589351459</v>
      </c>
      <c r="L23" s="113">
        <v>162.14064900686769959830436312</v>
      </c>
      <c r="M23" s="113">
        <v>138.54445715121227787090272013</v>
      </c>
      <c r="N23" s="113">
        <v>110.47304403776433176188178231</v>
      </c>
      <c r="O23" s="113">
        <v>106.30890535648768084952244742</v>
      </c>
      <c r="P23" s="113">
        <v>99.02822046765488748307606461</v>
      </c>
      <c r="Q23" s="113">
        <v>95.40891075717226274219635309</v>
      </c>
      <c r="R23" s="113">
        <v>101.33112817800156682089362357</v>
      </c>
      <c r="S23" s="113">
        <v>101.81876115679437462207207697</v>
      </c>
      <c r="T23" s="1008">
        <v>100.36340744556042006466935646</v>
      </c>
      <c r="U23" s="113"/>
      <c r="V23" s="576">
        <v>103.81282814786308732652460100</v>
      </c>
      <c r="W23" s="113">
        <v>114.62848612069705091042219100</v>
      </c>
      <c r="X23" s="577">
        <v>110.68260951015161204886210215</v>
      </c>
      <c r="Y23" s="113"/>
      <c r="Z23" s="576">
        <v>112.13332099093340056002232886</v>
      </c>
      <c r="AA23" s="113">
        <v>129.39997534361890046310223258</v>
      </c>
      <c r="AB23" s="577">
        <v>101.16122616122616122616122617</v>
      </c>
      <c r="AC23" s="113"/>
      <c r="AD23" s="576">
        <v>103.81282814786308732652460100</v>
      </c>
      <c r="AE23" s="113">
        <v>114.62848612069705091042219100</v>
      </c>
      <c r="AF23" s="577">
        <v>110.68260951015161204886210215</v>
      </c>
      <c r="AG23" s="113"/>
    </row>
    <row r="24" ht="21.95" customHeight="1">
      <c r="A24" s="23"/>
      <c r="B24" s="39" t="s">
        <v>23</v>
      </c>
      <c r="C24" s="273" t="s">
        <v>228</v>
      </c>
      <c r="D24" s="274" t="s">
        <v>236</v>
      </c>
      <c r="E24" s="274" t="s">
        <v>228</v>
      </c>
      <c r="F24" s="274" t="s">
        <v>229</v>
      </c>
      <c r="G24" s="274" t="s">
        <v>228</v>
      </c>
      <c r="H24" s="1009" t="s">
        <v>304</v>
      </c>
      <c r="I24" s="274" t="s">
        <v>304</v>
      </c>
      <c r="J24" s="274" t="s">
        <v>304</v>
      </c>
      <c r="K24" s="274" t="s">
        <v>304</v>
      </c>
      <c r="L24" s="274" t="s">
        <v>306</v>
      </c>
      <c r="M24" s="274" t="s">
        <v>306</v>
      </c>
      <c r="N24" s="274" t="s">
        <v>304</v>
      </c>
      <c r="O24" s="274" t="s">
        <v>304</v>
      </c>
      <c r="P24" s="274" t="s">
        <v>304</v>
      </c>
      <c r="Q24" s="274" t="s">
        <v>304</v>
      </c>
      <c r="R24" s="274" t="s">
        <v>304</v>
      </c>
      <c r="S24" s="274" t="s">
        <v>304</v>
      </c>
      <c r="T24" s="1009" t="s">
        <v>304</v>
      </c>
      <c r="U24" s="113"/>
      <c r="V24" s="273" t="s">
        <v>236</v>
      </c>
      <c r="W24" s="274" t="s">
        <v>229</v>
      </c>
      <c r="X24" s="275" t="s">
        <v>304</v>
      </c>
      <c r="Y24" s="113"/>
      <c r="Z24" s="273" t="s">
        <v>228</v>
      </c>
      <c r="AA24" s="274" t="s">
        <v>228</v>
      </c>
      <c r="AB24" s="275" t="s">
        <v>304</v>
      </c>
      <c r="AC24" s="113"/>
      <c r="AD24" s="273" t="s">
        <v>236</v>
      </c>
      <c r="AE24" s="274" t="s">
        <v>229</v>
      </c>
      <c r="AF24" s="275" t="s">
        <v>304</v>
      </c>
      <c r="AG24" s="113"/>
    </row>
    <row r="25" ht="21.95" customHeight="1">
      <c r="B25" s="25" t="s">
        <v>68</v>
      </c>
      <c r="F25" s="4"/>
      <c r="G25" s="4"/>
      <c r="H25" s="4"/>
      <c r="I25" s="4"/>
      <c r="J25" s="4"/>
      <c r="K25" s="4"/>
      <c r="L25" s="4"/>
      <c r="M25" s="4"/>
      <c r="N25" s="4"/>
      <c r="O25" s="4"/>
      <c r="P25" s="4"/>
      <c r="Q25" s="4"/>
      <c r="R25" s="98"/>
      <c r="S25" s="98"/>
      <c r="T25" s="98"/>
      <c r="U25" s="9"/>
      <c r="V25" s="98"/>
      <c r="W25" s="98"/>
      <c r="X25" s="98"/>
      <c r="Y25" s="9"/>
      <c r="Z25" s="98"/>
      <c r="AA25" s="98"/>
      <c r="AB25" s="98"/>
      <c r="AC25" s="9"/>
      <c r="AD25" s="98"/>
      <c r="AE25" s="98"/>
      <c r="AF25" s="98"/>
      <c r="AG25" s="9"/>
    </row>
    <row r="26" ht="21.95" customHeight="1">
      <c r="B26" s="37" t="s">
        <v>19</v>
      </c>
      <c r="C26" s="573">
        <v>-60.897019221840468010028786330</v>
      </c>
      <c r="D26" s="574">
        <v>-47.196909667194928684627575280</v>
      </c>
      <c r="E26" s="574">
        <v>-54.614267938614682704272086280</v>
      </c>
      <c r="F26" s="574">
        <v>-50.208434318952981095492001940</v>
      </c>
      <c r="G26" s="574">
        <v>-51.249632461040870332255219050</v>
      </c>
      <c r="H26" s="1006">
        <v>-47.811203319502074688796680490</v>
      </c>
      <c r="I26" s="574">
        <v>-38.831867057673509286412512220</v>
      </c>
      <c r="J26" s="574">
        <v>-31.786559436329021582477803680</v>
      </c>
      <c r="K26" s="574">
        <v>9.976043805612594113620807680</v>
      </c>
      <c r="L26" s="574">
        <v>879.1150442477876106194690267</v>
      </c>
      <c r="M26" s="574">
        <v>544.97690531177829099307159376</v>
      </c>
      <c r="N26" s="574">
        <v>198.63361931998728948204639340</v>
      </c>
      <c r="O26" s="574">
        <v>127.42816433151270482070767040</v>
      </c>
      <c r="P26" s="574">
        <v>56.987432001500656537235040340</v>
      </c>
      <c r="Q26" s="574">
        <v>101.87342928946767192140735666</v>
      </c>
      <c r="R26" s="574">
        <v>86.09813084112149532710280372</v>
      </c>
      <c r="S26" s="574">
        <v>78.528347406513872135102533170</v>
      </c>
      <c r="T26" s="1006">
        <v>83.46253229974160206718346253</v>
      </c>
      <c r="U26" s="113"/>
      <c r="V26" s="573">
        <v>4.9788386214873426040324912600</v>
      </c>
      <c r="W26" s="574">
        <v>-52.447795974469441804681240890</v>
      </c>
      <c r="X26" s="575">
        <v>80.45312956363223041208115296</v>
      </c>
      <c r="Y26" s="113"/>
      <c r="Z26" s="573">
        <v>2.9037431330398880813457535800</v>
      </c>
      <c r="AA26" s="574">
        <v>-49.794416075336560779892565820</v>
      </c>
      <c r="AB26" s="575">
        <v>82.73561851925236113863020937</v>
      </c>
      <c r="AC26" s="113"/>
      <c r="AD26" s="573">
        <v>4.9788386214873426040324912600</v>
      </c>
      <c r="AE26" s="574">
        <v>-52.447795974469441804681240890</v>
      </c>
      <c r="AF26" s="575">
        <v>80.45312956363223041208115296</v>
      </c>
      <c r="AG26" s="113"/>
    </row>
    <row r="27" ht="21.95" customHeight="1">
      <c r="B27" s="38" t="s">
        <v>35</v>
      </c>
      <c r="C27" s="271">
        <v>-63.759415688281175665865278370</v>
      </c>
      <c r="D27" s="92">
        <v>-50.881023582614458330352402500</v>
      </c>
      <c r="E27" s="92">
        <v>-62.104115835738684559717125630</v>
      </c>
      <c r="F27" s="92">
        <v>-59.648246017278275342791471820</v>
      </c>
      <c r="G27" s="92">
        <v>-63.028015996172114878161102140</v>
      </c>
      <c r="H27" s="1007">
        <v>-43.387641362548020622807879030</v>
      </c>
      <c r="I27" s="92">
        <v>-32.652687450204029856915422020</v>
      </c>
      <c r="J27" s="92">
        <v>-21.156886633364625346861739010</v>
      </c>
      <c r="K27" s="92">
        <v>29.989350435338919701106790570</v>
      </c>
      <c r="L27" s="92">
        <v>426.28467721026704692766398772</v>
      </c>
      <c r="M27" s="92">
        <v>185.69001030683888139829976865</v>
      </c>
      <c r="N27" s="92">
        <v>160.52583536142602025759179259</v>
      </c>
      <c r="O27" s="92">
        <v>126.26501765193270650960048996</v>
      </c>
      <c r="P27" s="92">
        <v>57.421136956988196947420185150</v>
      </c>
      <c r="Q27" s="92">
        <v>151.10560586837001064589987023</v>
      </c>
      <c r="R27" s="92">
        <v>125.09396586210068519671328058</v>
      </c>
      <c r="S27" s="92">
        <v>171.01230967224348581838846083</v>
      </c>
      <c r="T27" s="1007">
        <v>108.15315669470870351442723483</v>
      </c>
      <c r="U27" s="113"/>
      <c r="V27" s="271">
        <v>0.6818107510772182479957605200</v>
      </c>
      <c r="W27" s="92">
        <v>-56.934537377064782933719804520</v>
      </c>
      <c r="X27" s="272">
        <v>86.88635142564077387357169039</v>
      </c>
      <c r="Y27" s="113"/>
      <c r="Z27" s="271">
        <v>-0.3426173610566721946776219700</v>
      </c>
      <c r="AA27" s="92">
        <v>-56.493663597601685393159903490</v>
      </c>
      <c r="AB27" s="272">
        <v>133.74553105066471007370922012</v>
      </c>
      <c r="AC27" s="113"/>
      <c r="AD27" s="271">
        <v>0.6818107510772182479957605200</v>
      </c>
      <c r="AE27" s="92">
        <v>-56.934537377064782933719804520</v>
      </c>
      <c r="AF27" s="272">
        <v>86.88635142564077387357169039</v>
      </c>
      <c r="AG27" s="113"/>
    </row>
    <row r="28" ht="21.95" customHeight="1">
      <c r="B28" s="40" t="s">
        <v>97</v>
      </c>
      <c r="C28" s="576">
        <v>7.8983176480273186028962822300</v>
      </c>
      <c r="D28" s="113">
        <v>7.5003882086507538221511379800</v>
      </c>
      <c r="E28" s="113">
        <v>19.764278000900939067395059870</v>
      </c>
      <c r="F28" s="113">
        <v>23.393807620772422287218205160</v>
      </c>
      <c r="G28" s="113">
        <v>31.857591234248539518122236410</v>
      </c>
      <c r="H28" s="1008">
        <v>-7.8137743478994371180168002100</v>
      </c>
      <c r="I28" s="113">
        <v>-9.175094556149738096404348930</v>
      </c>
      <c r="J28" s="113">
        <v>-13.482056135371531071775715460</v>
      </c>
      <c r="K28" s="113">
        <v>-15.396112498986306000016095300</v>
      </c>
      <c r="L28" s="113">
        <v>86.04285601433172474034386440</v>
      </c>
      <c r="M28" s="113">
        <v>125.76109840839568104052204814</v>
      </c>
      <c r="N28" s="113">
        <v>14.627257179962423199247615180</v>
      </c>
      <c r="O28" s="113">
        <v>0.5140638582360471070617349200</v>
      </c>
      <c r="P28" s="113">
        <v>-0.275506176534629262799640700</v>
      </c>
      <c r="Q28" s="113">
        <v>-19.606163872227500226439786410</v>
      </c>
      <c r="R28" s="113">
        <v>-17.324247174564069841908640260</v>
      </c>
      <c r="S28" s="113">
        <v>-34.125373263516239370547560470</v>
      </c>
      <c r="T28" s="1008">
        <v>-11.861758325952278123040360340</v>
      </c>
      <c r="U28" s="113"/>
      <c r="V28" s="576">
        <v>4.2679286738634162373270889500</v>
      </c>
      <c r="W28" s="113">
        <v>10.418421466592706589887168080</v>
      </c>
      <c r="X28" s="577">
        <v>-3.4423176507719581798449377800</v>
      </c>
      <c r="Y28" s="113"/>
      <c r="Z28" s="576">
        <v>3.2575213277054027977720244900</v>
      </c>
      <c r="AA28" s="113">
        <v>15.398326028426112916551469700</v>
      </c>
      <c r="AB28" s="577">
        <v>-21.822839693288454988525141310</v>
      </c>
      <c r="AC28" s="113"/>
      <c r="AD28" s="576">
        <v>4.2679286738634162373270889500</v>
      </c>
      <c r="AE28" s="113">
        <v>10.418421466592706589887168080</v>
      </c>
      <c r="AF28" s="577">
        <v>-3.4423176507719581798449377800</v>
      </c>
      <c r="AG28" s="113"/>
    </row>
    <row r="29" ht="21.95" customHeight="1">
      <c r="A29" s="23"/>
      <c r="B29" s="39" t="s">
        <v>23</v>
      </c>
      <c r="C29" s="273" t="s">
        <v>228</v>
      </c>
      <c r="D29" s="274" t="s">
        <v>229</v>
      </c>
      <c r="E29" s="274" t="s">
        <v>228</v>
      </c>
      <c r="F29" s="274" t="s">
        <v>228</v>
      </c>
      <c r="G29" s="274" t="s">
        <v>229</v>
      </c>
      <c r="H29" s="1009" t="s">
        <v>304</v>
      </c>
      <c r="I29" s="274" t="s">
        <v>304</v>
      </c>
      <c r="J29" s="274" t="s">
        <v>304</v>
      </c>
      <c r="K29" s="274" t="s">
        <v>304</v>
      </c>
      <c r="L29" s="274" t="s">
        <v>306</v>
      </c>
      <c r="M29" s="274" t="s">
        <v>306</v>
      </c>
      <c r="N29" s="274" t="s">
        <v>304</v>
      </c>
      <c r="O29" s="274" t="s">
        <v>304</v>
      </c>
      <c r="P29" s="274" t="s">
        <v>304</v>
      </c>
      <c r="Q29" s="274" t="s">
        <v>307</v>
      </c>
      <c r="R29" s="274" t="s">
        <v>307</v>
      </c>
      <c r="S29" s="274" t="s">
        <v>307</v>
      </c>
      <c r="T29" s="1009" t="s">
        <v>307</v>
      </c>
      <c r="U29" s="113"/>
      <c r="V29" s="273" t="s">
        <v>231</v>
      </c>
      <c r="W29" s="274" t="s">
        <v>229</v>
      </c>
      <c r="X29" s="275" t="s">
        <v>306</v>
      </c>
      <c r="Y29" s="113"/>
      <c r="Z29" s="273" t="s">
        <v>231</v>
      </c>
      <c r="AA29" s="274" t="s">
        <v>228</v>
      </c>
      <c r="AB29" s="275" t="s">
        <v>307</v>
      </c>
      <c r="AC29" s="113"/>
      <c r="AD29" s="273" t="s">
        <v>231</v>
      </c>
      <c r="AE29" s="274" t="s">
        <v>229</v>
      </c>
      <c r="AF29" s="275" t="s">
        <v>306</v>
      </c>
      <c r="AG29" s="113"/>
    </row>
    <row r="30" ht="21.95" customHeight="1">
      <c r="A30" s="8"/>
      <c r="B30" s="25"/>
      <c r="F30" s="4"/>
      <c r="G30" s="4"/>
      <c r="H30" s="4"/>
      <c r="I30" s="4"/>
      <c r="J30" s="4"/>
      <c r="K30" s="4"/>
      <c r="L30" s="4"/>
      <c r="M30" s="4"/>
      <c r="N30" s="4"/>
      <c r="O30" s="4"/>
      <c r="P30" s="4"/>
      <c r="Q30" s="4"/>
      <c r="U30" s="9"/>
      <c r="X30" s="102"/>
      <c r="Y30" s="116"/>
      <c r="Z30" s="4"/>
      <c r="AA30" s="4"/>
      <c r="AB30" s="102"/>
      <c r="AC30" s="116"/>
      <c r="AF30" s="102"/>
      <c r="AG30" s="116"/>
    </row>
    <row r="31" s="117" customFormat="1" ht="15.95" customHeight="1">
      <c r="B31" s="964" t="s">
        <v>9</v>
      </c>
      <c r="C31" s="1002">
        <v>2020</v>
      </c>
      <c r="D31" s="1002"/>
      <c r="E31" s="1002"/>
      <c r="F31" s="1002"/>
      <c r="G31" s="1002"/>
      <c r="H31" s="1002"/>
      <c r="I31" s="1002">
        <v>2021</v>
      </c>
      <c r="J31" s="1002"/>
      <c r="K31" s="1002"/>
      <c r="L31" s="1002"/>
      <c r="M31" s="1002"/>
      <c r="N31" s="1002"/>
      <c r="O31" s="1002"/>
      <c r="P31" s="1002"/>
      <c r="Q31" s="1002"/>
      <c r="R31" s="1002"/>
      <c r="S31" s="1002"/>
      <c r="T31" s="1002"/>
      <c r="U31" s="119"/>
      <c r="V31" s="1003" t="s">
        <v>58</v>
      </c>
      <c r="W31" s="1003"/>
      <c r="X31" s="1003"/>
      <c r="Y31" s="119"/>
      <c r="Z31" s="1003" t="s">
        <v>44</v>
      </c>
      <c r="AA31" s="1003"/>
      <c r="AB31" s="1003"/>
      <c r="AC31" s="119"/>
      <c r="AD31" s="1004" t="s">
        <v>45</v>
      </c>
      <c r="AE31" s="1004"/>
      <c r="AF31" s="1004"/>
      <c r="AG31" s="119"/>
      <c r="AH31" s="236"/>
      <c r="AI31" s="236"/>
      <c r="AJ31" s="236"/>
      <c r="AK31" s="236"/>
      <c r="AL31" s="236"/>
      <c r="AM31" s="236"/>
      <c r="AN31" s="236"/>
      <c r="AO31" s="236"/>
      <c r="AP31" s="236"/>
      <c r="AQ31" s="236"/>
      <c r="AR31" s="236"/>
      <c r="AS31" s="236"/>
      <c r="AT31" s="236"/>
      <c r="AU31" s="236"/>
      <c r="AV31" s="236"/>
    </row>
    <row r="32" s="118" customFormat="1" ht="15.95" customHeight="1">
      <c r="B32" s="964"/>
      <c r="C32" s="269" t="s">
        <v>218</v>
      </c>
      <c r="D32" s="269" t="s">
        <v>222</v>
      </c>
      <c r="E32" s="269" t="s">
        <v>224</v>
      </c>
      <c r="F32" s="269" t="s">
        <v>225</v>
      </c>
      <c r="G32" s="269" t="s">
        <v>226</v>
      </c>
      <c r="H32" s="1005" t="s">
        <v>227</v>
      </c>
      <c r="I32" s="269" t="s">
        <v>230</v>
      </c>
      <c r="J32" s="269" t="s">
        <v>232</v>
      </c>
      <c r="K32" s="269" t="s">
        <v>233</v>
      </c>
      <c r="L32" s="269" t="s">
        <v>234</v>
      </c>
      <c r="M32" s="269" t="s">
        <v>235</v>
      </c>
      <c r="N32" s="269" t="s">
        <v>237</v>
      </c>
      <c r="O32" s="269" t="s">
        <v>218</v>
      </c>
      <c r="P32" s="269" t="s">
        <v>222</v>
      </c>
      <c r="Q32" s="269" t="s">
        <v>224</v>
      </c>
      <c r="R32" s="269" t="s">
        <v>225</v>
      </c>
      <c r="S32" s="269" t="s">
        <v>226</v>
      </c>
      <c r="T32" s="1005" t="s">
        <v>227</v>
      </c>
      <c r="U32" s="144"/>
      <c r="V32" s="268">
        <v>2019</v>
      </c>
      <c r="W32" s="269">
        <v>2020</v>
      </c>
      <c r="X32" s="270">
        <v>2021</v>
      </c>
      <c r="Y32" s="144"/>
      <c r="Z32" s="268">
        <v>2019</v>
      </c>
      <c r="AA32" s="269">
        <v>2020</v>
      </c>
      <c r="AB32" s="270">
        <v>2021</v>
      </c>
      <c r="AC32" s="144"/>
      <c r="AD32" s="268">
        <v>2019</v>
      </c>
      <c r="AE32" s="269">
        <v>2020</v>
      </c>
      <c r="AF32" s="270">
        <v>2021</v>
      </c>
      <c r="AG32" s="144"/>
      <c r="AH32" s="236"/>
      <c r="AI32" s="236"/>
      <c r="AJ32" s="236"/>
      <c r="AK32" s="236"/>
      <c r="AL32" s="236"/>
      <c r="AM32" s="236"/>
      <c r="AN32" s="236"/>
      <c r="AO32" s="236"/>
      <c r="AP32" s="236"/>
      <c r="AQ32" s="236"/>
      <c r="AR32" s="236"/>
      <c r="AS32" s="236"/>
      <c r="AT32" s="236"/>
      <c r="AU32" s="236"/>
      <c r="AV32" s="236"/>
    </row>
    <row r="33" ht="21.95" customHeight="1">
      <c r="B33" s="263" t="s">
        <v>19</v>
      </c>
      <c r="C33" s="578">
        <v>93.67941106625504630729042983</v>
      </c>
      <c r="D33" s="579">
        <v>88.47308197336334646407803414</v>
      </c>
      <c r="E33" s="579">
        <v>102.56248572081334247201279415</v>
      </c>
      <c r="F33" s="579">
        <v>86.4982476635514018691588785</v>
      </c>
      <c r="G33" s="579">
        <v>95.41515882589465219139525533</v>
      </c>
      <c r="H33" s="1010">
        <v>86.22977539256609024050884516</v>
      </c>
      <c r="I33" s="579">
        <v>91.42009588493807431082700759</v>
      </c>
      <c r="J33" s="579">
        <v>92.13880484114977307110438729</v>
      </c>
      <c r="K33" s="579">
        <v>91.21658627664540220942897153</v>
      </c>
      <c r="L33" s="579">
        <v>89.59598698481561822125813449</v>
      </c>
      <c r="M33" s="579">
        <v>90.21716945662877092471578194</v>
      </c>
      <c r="N33" s="579">
        <v>101.08363481591828048520961907</v>
      </c>
      <c r="O33" s="579">
        <v>113.52521666492638613344471129</v>
      </c>
      <c r="P33" s="579">
        <v>107.48452622774525032859361931</v>
      </c>
      <c r="Q33" s="579">
        <v>110.4934359438660027161611589</v>
      </c>
      <c r="R33" s="579">
        <v>125.5831763967357187696170747</v>
      </c>
      <c r="S33" s="579">
        <v>109.65844594594594594594594595</v>
      </c>
      <c r="T33" s="1010">
        <v>109.39089924160346695557963164</v>
      </c>
      <c r="U33" s="113"/>
      <c r="V33" s="578">
        <v>128.82621760360585952172279955</v>
      </c>
      <c r="W33" s="579">
        <v>103.63955116759444035990617232</v>
      </c>
      <c r="X33" s="580">
        <v>103.37220341620948601221742345</v>
      </c>
      <c r="Y33" s="113"/>
      <c r="Z33" s="578">
        <v>129.64443928642482923270773924</v>
      </c>
      <c r="AA33" s="579">
        <v>89.33835281685489729872531537</v>
      </c>
      <c r="AB33" s="580">
        <v>115.07044238831863524649414486</v>
      </c>
      <c r="AC33" s="113"/>
      <c r="AD33" s="578">
        <v>128.82621760360585952172279955</v>
      </c>
      <c r="AE33" s="579">
        <v>103.63955116759444035990617232</v>
      </c>
      <c r="AF33" s="580">
        <v>103.37220341620948601221742345</v>
      </c>
      <c r="AG33" s="113"/>
    </row>
    <row r="34" ht="21.95" customHeight="1">
      <c r="B34" s="38" t="s">
        <v>35</v>
      </c>
      <c r="C34" s="276">
        <v>81.05414142710472279260780289</v>
      </c>
      <c r="D34" s="94">
        <v>91.92696473611573787655261028</v>
      </c>
      <c r="E34" s="94">
        <v>77.619709753394292047658631205</v>
      </c>
      <c r="F34" s="94">
        <v>80.84464272649676868674551883</v>
      </c>
      <c r="G34" s="94">
        <v>83.89317640520800254048904414</v>
      </c>
      <c r="H34" s="1011">
        <v>84.17337212044972089000707603</v>
      </c>
      <c r="I34" s="94">
        <v>84.06309660488764966376906674</v>
      </c>
      <c r="J34" s="94">
        <v>86.53279883188425034844361851</v>
      </c>
      <c r="K34" s="94">
        <v>86.18801518691588785046728971</v>
      </c>
      <c r="L34" s="94">
        <v>87.27916768478924862553451436</v>
      </c>
      <c r="M34" s="94">
        <v>91.64967430639324487334137515</v>
      </c>
      <c r="N34" s="94">
        <v>99.72802980808493262556145366</v>
      </c>
      <c r="O34" s="94">
        <v>107.23165304233824323282177836</v>
      </c>
      <c r="P34" s="94">
        <v>107.74510337457355419458259691</v>
      </c>
      <c r="Q34" s="94">
        <v>111.92724428941149994373804433</v>
      </c>
      <c r="R34" s="94">
        <v>113.77916734182809162554319805</v>
      </c>
      <c r="S34" s="94">
        <v>109.40439757836459951407973872</v>
      </c>
      <c r="T34" s="1011">
        <v>114.86755882908404154863078377</v>
      </c>
      <c r="U34" s="113"/>
      <c r="V34" s="276">
        <v>112.21855797362653887575547825</v>
      </c>
      <c r="W34" s="94">
        <v>89.61920480101257140349723629</v>
      </c>
      <c r="X34" s="277">
        <v>102.29547610766417215496639702</v>
      </c>
      <c r="Y34" s="113"/>
      <c r="Z34" s="276">
        <v>114.51519286256643887623386484</v>
      </c>
      <c r="AA34" s="94">
        <v>82.7800033559460172112088597</v>
      </c>
      <c r="AB34" s="277">
        <v>112.75013132493395651290388133</v>
      </c>
      <c r="AC34" s="113"/>
      <c r="AD34" s="276">
        <v>112.21855797362653887575547825</v>
      </c>
      <c r="AE34" s="94">
        <v>89.61920480101257140349723629</v>
      </c>
      <c r="AF34" s="277">
        <v>102.29547610766417215496639702</v>
      </c>
      <c r="AG34" s="113"/>
    </row>
    <row r="35" ht="21.95" customHeight="1">
      <c r="B35" s="40" t="s">
        <v>98</v>
      </c>
      <c r="C35" s="576">
        <v>115.57634121694415901443278980</v>
      </c>
      <c r="D35" s="113">
        <v>96.24279690658006704341309873</v>
      </c>
      <c r="E35" s="113">
        <v>132.13459061708010132116083622</v>
      </c>
      <c r="F35" s="113">
        <v>106.99317202276616477355624001</v>
      </c>
      <c r="G35" s="113">
        <v>113.73411153850574284974532584</v>
      </c>
      <c r="H35" s="1008">
        <v>102.44305677711677545872845730</v>
      </c>
      <c r="I35" s="113">
        <v>108.75175859227468590259943714</v>
      </c>
      <c r="J35" s="113">
        <v>106.47847531218406567402265396</v>
      </c>
      <c r="K35" s="113">
        <v>105.83442034118555320865255126</v>
      </c>
      <c r="L35" s="113">
        <v>102.65449288929245587818175418</v>
      </c>
      <c r="M35" s="113">
        <v>98.43697769729603271990155942</v>
      </c>
      <c r="N35" s="113">
        <v>101.35930190382989920106247192</v>
      </c>
      <c r="O35" s="113">
        <v>105.86912860524798303359729196</v>
      </c>
      <c r="P35" s="113">
        <v>99.75815407042451574629506918</v>
      </c>
      <c r="Q35" s="113">
        <v>98.71898182194311574051576601</v>
      </c>
      <c r="R35" s="113">
        <v>110.37449063012098146865544747</v>
      </c>
      <c r="S35" s="113">
        <v>100.23221038020832361641206657</v>
      </c>
      <c r="T35" s="1008">
        <v>95.23219641532600881082931081</v>
      </c>
      <c r="U35" s="113"/>
      <c r="V35" s="576">
        <v>114.79938784624414033748561291</v>
      </c>
      <c r="W35" s="113">
        <v>115.64435479840751576659673041</v>
      </c>
      <c r="X35" s="577">
        <v>101.05256590957363303566150103</v>
      </c>
      <c r="Y35" s="113"/>
      <c r="Z35" s="576">
        <v>113.21156262821432904237034991</v>
      </c>
      <c r="AA35" s="113">
        <v>107.92262526580074054277307778</v>
      </c>
      <c r="AB35" s="577">
        <v>102.05792315815383628583606610</v>
      </c>
      <c r="AC35" s="113"/>
      <c r="AD35" s="576">
        <v>114.79938784624414033748561291</v>
      </c>
      <c r="AE35" s="113">
        <v>115.64435479840751576659673041</v>
      </c>
      <c r="AF35" s="577">
        <v>101.05256590957363303566150103</v>
      </c>
      <c r="AG35" s="113"/>
    </row>
    <row r="36" ht="21.95" customHeight="1">
      <c r="A36" s="23"/>
      <c r="B36" s="39" t="s">
        <v>23</v>
      </c>
      <c r="C36" s="273" t="s">
        <v>229</v>
      </c>
      <c r="D36" s="274" t="s">
        <v>229</v>
      </c>
      <c r="E36" s="274" t="s">
        <v>231</v>
      </c>
      <c r="F36" s="274" t="s">
        <v>229</v>
      </c>
      <c r="G36" s="274" t="s">
        <v>231</v>
      </c>
      <c r="H36" s="1009" t="s">
        <v>304</v>
      </c>
      <c r="I36" s="274" t="s">
        <v>306</v>
      </c>
      <c r="J36" s="274" t="s">
        <v>306</v>
      </c>
      <c r="K36" s="274" t="s">
        <v>306</v>
      </c>
      <c r="L36" s="274" t="s">
        <v>304</v>
      </c>
      <c r="M36" s="274" t="s">
        <v>307</v>
      </c>
      <c r="N36" s="274" t="s">
        <v>304</v>
      </c>
      <c r="O36" s="274" t="s">
        <v>306</v>
      </c>
      <c r="P36" s="274" t="s">
        <v>304</v>
      </c>
      <c r="Q36" s="274" t="s">
        <v>304</v>
      </c>
      <c r="R36" s="274" t="s">
        <v>306</v>
      </c>
      <c r="S36" s="274" t="s">
        <v>304</v>
      </c>
      <c r="T36" s="1009" t="s">
        <v>305</v>
      </c>
      <c r="U36" s="113"/>
      <c r="V36" s="273" t="s">
        <v>228</v>
      </c>
      <c r="W36" s="274" t="s">
        <v>231</v>
      </c>
      <c r="X36" s="275" t="s">
        <v>304</v>
      </c>
      <c r="Y36" s="113"/>
      <c r="Z36" s="273" t="s">
        <v>228</v>
      </c>
      <c r="AA36" s="274" t="s">
        <v>228</v>
      </c>
      <c r="AB36" s="275" t="s">
        <v>306</v>
      </c>
      <c r="AC36" s="113"/>
      <c r="AD36" s="273" t="s">
        <v>228</v>
      </c>
      <c r="AE36" s="274" t="s">
        <v>231</v>
      </c>
      <c r="AF36" s="275" t="s">
        <v>304</v>
      </c>
      <c r="AG36" s="113"/>
    </row>
    <row r="37" ht="21.95" customHeight="1">
      <c r="B37" s="25" t="s">
        <v>68</v>
      </c>
      <c r="F37" s="4"/>
      <c r="G37" s="4"/>
      <c r="H37" s="4"/>
      <c r="I37" s="4"/>
      <c r="J37" s="4"/>
      <c r="K37" s="4"/>
      <c r="L37" s="4"/>
      <c r="M37" s="4"/>
      <c r="N37" s="4"/>
      <c r="O37" s="4"/>
      <c r="P37" s="4"/>
      <c r="Q37" s="4"/>
      <c r="S37" s="98"/>
      <c r="T37" s="98"/>
      <c r="U37" s="9"/>
      <c r="V37" s="98"/>
      <c r="W37" s="98"/>
      <c r="X37" s="98"/>
      <c r="Y37" s="9"/>
      <c r="Z37" s="98"/>
      <c r="AA37" s="98"/>
      <c r="AB37" s="98"/>
      <c r="AC37" s="9"/>
      <c r="AD37" s="98"/>
      <c r="AE37" s="98"/>
      <c r="AF37" s="98"/>
      <c r="AG37" s="9"/>
    </row>
    <row r="38" ht="21.95" customHeight="1">
      <c r="B38" s="37" t="s">
        <v>19</v>
      </c>
      <c r="C38" s="573">
        <v>-28.865010353117580808068092220</v>
      </c>
      <c r="D38" s="574">
        <v>-32.118493363031851012698039400</v>
      </c>
      <c r="E38" s="574">
        <v>-24.717275738468831264111705110</v>
      </c>
      <c r="F38" s="574">
        <v>-34.772924517646060823932632220</v>
      </c>
      <c r="G38" s="574">
        <v>-24.821915119652749072066261080</v>
      </c>
      <c r="H38" s="1006">
        <v>-33.338650053943271842055036290</v>
      </c>
      <c r="I38" s="574">
        <v>-24.343213708511825052905582460</v>
      </c>
      <c r="J38" s="574">
        <v>-24.907683992757395927186019230</v>
      </c>
      <c r="K38" s="574">
        <v>-29.569926698792179121086501440</v>
      </c>
      <c r="L38" s="574">
        <v>4.5881957943447951385526042500</v>
      </c>
      <c r="M38" s="574">
        <v>4.4849096275341401424334059900</v>
      </c>
      <c r="N38" s="574">
        <v>15.474041413121303274607659010</v>
      </c>
      <c r="O38" s="574">
        <v>21.184810379129448091161030420</v>
      </c>
      <c r="P38" s="574">
        <v>21.488393792030092123763931840</v>
      </c>
      <c r="Q38" s="574">
        <v>7.7327983690270549253395718800</v>
      </c>
      <c r="R38" s="574">
        <v>45.185804093062464485656502620</v>
      </c>
      <c r="S38" s="574">
        <v>14.927698381806621463592143860</v>
      </c>
      <c r="T38" s="1006">
        <v>26.859775226822761928514719580</v>
      </c>
      <c r="U38" s="113"/>
      <c r="V38" s="573">
        <v>3.0235067220284967467476304400</v>
      </c>
      <c r="W38" s="574">
        <v>-19.550885607392420789012853260</v>
      </c>
      <c r="X38" s="575">
        <v>-0.2579591945092748224025091700</v>
      </c>
      <c r="Y38" s="113"/>
      <c r="Z38" s="573">
        <v>4.3842202101605993976486689700</v>
      </c>
      <c r="AA38" s="574">
        <v>-31.089714831903641711748706890</v>
      </c>
      <c r="AB38" s="575">
        <v>28.802959490662367245508729930</v>
      </c>
      <c r="AC38" s="113"/>
      <c r="AD38" s="573">
        <v>3.0235067220284967467476304400</v>
      </c>
      <c r="AE38" s="574">
        <v>-19.550885607392420789012853260</v>
      </c>
      <c r="AF38" s="575">
        <v>-0.2579591945092748224025091700</v>
      </c>
      <c r="AG38" s="113"/>
    </row>
    <row r="39" ht="21.95" customHeight="1">
      <c r="B39" s="38" t="s">
        <v>35</v>
      </c>
      <c r="C39" s="271">
        <v>-28.866596624562097349911091420</v>
      </c>
      <c r="D39" s="92">
        <v>-19.773444821295302723931785230</v>
      </c>
      <c r="E39" s="92">
        <v>-35.788895425339068766664484610</v>
      </c>
      <c r="F39" s="92">
        <v>-32.442912912722001509451916030</v>
      </c>
      <c r="G39" s="92">
        <v>-23.031293333213940582904318130</v>
      </c>
      <c r="H39" s="1007">
        <v>-26.041645964725775919662129330</v>
      </c>
      <c r="I39" s="92">
        <v>-17.466218691325213621698228600</v>
      </c>
      <c r="J39" s="92">
        <v>-13.674746503990194451821985610</v>
      </c>
      <c r="K39" s="92">
        <v>-12.502240045094356867782294740</v>
      </c>
      <c r="L39" s="92">
        <v>14.877894940471795967517198210</v>
      </c>
      <c r="M39" s="92">
        <v>18.958950347157529729757993250</v>
      </c>
      <c r="N39" s="92">
        <v>9.797410181973385722175574520</v>
      </c>
      <c r="O39" s="92">
        <v>32.296328299000018995426029390</v>
      </c>
      <c r="P39" s="92">
        <v>17.207289160329773043430895710</v>
      </c>
      <c r="Q39" s="92">
        <v>44.199514073185447984478609720</v>
      </c>
      <c r="R39" s="92">
        <v>40.738042131933447394146676030</v>
      </c>
      <c r="S39" s="92">
        <v>30.409173029682645881629907090</v>
      </c>
      <c r="T39" s="1007">
        <v>36.465435487973328895549346960</v>
      </c>
      <c r="U39" s="113"/>
      <c r="V39" s="271">
        <v>-1.7792565924470602116278036100</v>
      </c>
      <c r="W39" s="92">
        <v>-20.138695043582041377244849280</v>
      </c>
      <c r="X39" s="272">
        <v>14.144592484164037854566297530</v>
      </c>
      <c r="Y39" s="113"/>
      <c r="Z39" s="271">
        <v>-3.3706310030218576574736807900</v>
      </c>
      <c r="AA39" s="92">
        <v>-27.712645556740141314925895660</v>
      </c>
      <c r="AB39" s="272">
        <v>36.204550318896804572903711450</v>
      </c>
      <c r="AC39" s="113"/>
      <c r="AD39" s="271">
        <v>-1.7792565924470602116278036100</v>
      </c>
      <c r="AE39" s="92">
        <v>-20.138695043582041377244849280</v>
      </c>
      <c r="AF39" s="272">
        <v>14.144592484164037854566297530</v>
      </c>
      <c r="AG39" s="113"/>
    </row>
    <row r="40" ht="21.95" customHeight="1">
      <c r="B40" s="40" t="s">
        <v>98</v>
      </c>
      <c r="C40" s="576">
        <v>0.0022299951488955123189975300</v>
      </c>
      <c r="D40" s="113">
        <v>-15.387733543136615604217281510</v>
      </c>
      <c r="E40" s="113">
        <v>17.242531117023229529380837870</v>
      </c>
      <c r="F40" s="113">
        <v>-3.4489521460774099281213066500</v>
      </c>
      <c r="G40" s="113">
        <v>-2.3264283161087686663418638700</v>
      </c>
      <c r="H40" s="1008">
        <v>-9.866368964535380040028724410</v>
      </c>
      <c r="I40" s="113">
        <v>-8.332339689450044333341491160</v>
      </c>
      <c r="J40" s="113">
        <v>-13.012342314507560914894502870</v>
      </c>
      <c r="K40" s="113">
        <v>-19.506426978809651866838642880</v>
      </c>
      <c r="L40" s="113">
        <v>-8.957074945931927702993992440</v>
      </c>
      <c r="M40" s="113">
        <v>-12.167256585052105949805698010</v>
      </c>
      <c r="N40" s="113">
        <v>5.1700957442800511246008106500</v>
      </c>
      <c r="O40" s="113">
        <v>-8.398961681504624891136522780</v>
      </c>
      <c r="P40" s="113">
        <v>3.6525924815513187447415375900</v>
      </c>
      <c r="Q40" s="113">
        <v>-25.289069757648749125393378050</v>
      </c>
      <c r="R40" s="113">
        <v>3.1603125166111859364335725600</v>
      </c>
      <c r="S40" s="113">
        <v>-11.871461407359941288422060470</v>
      </c>
      <c r="T40" s="1008">
        <v>-7.038896132784562765205496200</v>
      </c>
      <c r="U40" s="113"/>
      <c r="V40" s="576">
        <v>4.8897647766186994355454974600</v>
      </c>
      <c r="W40" s="113">
        <v>0.7360378552672047005326731500</v>
      </c>
      <c r="X40" s="577">
        <v>-12.617813393719430755845643170</v>
      </c>
      <c r="Y40" s="113"/>
      <c r="Z40" s="576">
        <v>8.025356362851724614814297180</v>
      </c>
      <c r="AA40" s="113">
        <v>-4.6717289644542822674531479100</v>
      </c>
      <c r="AB40" s="577">
        <v>-5.4341729486313294520957865500</v>
      </c>
      <c r="AC40" s="113"/>
      <c r="AD40" s="576">
        <v>4.8897647766186994355454974600</v>
      </c>
      <c r="AE40" s="113">
        <v>0.7360378552672047005326731500</v>
      </c>
      <c r="AF40" s="577">
        <v>-12.617813393719430755845643170</v>
      </c>
      <c r="AG40" s="113"/>
    </row>
    <row r="41" ht="21.95" customHeight="1">
      <c r="A41" s="23"/>
      <c r="B41" s="39" t="s">
        <v>23</v>
      </c>
      <c r="C41" s="273" t="s">
        <v>228</v>
      </c>
      <c r="D41" s="274" t="s">
        <v>236</v>
      </c>
      <c r="E41" s="274" t="s">
        <v>231</v>
      </c>
      <c r="F41" s="274" t="s">
        <v>228</v>
      </c>
      <c r="G41" s="274" t="s">
        <v>229</v>
      </c>
      <c r="H41" s="1009" t="s">
        <v>307</v>
      </c>
      <c r="I41" s="274" t="s">
        <v>305</v>
      </c>
      <c r="J41" s="274" t="s">
        <v>305</v>
      </c>
      <c r="K41" s="274" t="s">
        <v>305</v>
      </c>
      <c r="L41" s="274" t="s">
        <v>305</v>
      </c>
      <c r="M41" s="274" t="s">
        <v>305</v>
      </c>
      <c r="N41" s="274" t="s">
        <v>304</v>
      </c>
      <c r="O41" s="274" t="s">
        <v>304</v>
      </c>
      <c r="P41" s="274" t="s">
        <v>304</v>
      </c>
      <c r="Q41" s="274" t="s">
        <v>305</v>
      </c>
      <c r="R41" s="274" t="s">
        <v>304</v>
      </c>
      <c r="S41" s="274" t="s">
        <v>305</v>
      </c>
      <c r="T41" s="1009" t="s">
        <v>305</v>
      </c>
      <c r="U41" s="113"/>
      <c r="V41" s="273" t="s">
        <v>231</v>
      </c>
      <c r="W41" s="274" t="s">
        <v>229</v>
      </c>
      <c r="X41" s="275" t="s">
        <v>305</v>
      </c>
      <c r="Y41" s="113"/>
      <c r="Z41" s="273" t="s">
        <v>231</v>
      </c>
      <c r="AA41" s="274" t="s">
        <v>228</v>
      </c>
      <c r="AB41" s="275" t="s">
        <v>307</v>
      </c>
      <c r="AC41" s="113"/>
      <c r="AD41" s="273" t="s">
        <v>231</v>
      </c>
      <c r="AE41" s="274" t="s">
        <v>229</v>
      </c>
      <c r="AF41" s="275" t="s">
        <v>305</v>
      </c>
      <c r="AG41" s="113"/>
    </row>
    <row r="42" ht="21.95" customHeight="1">
      <c r="A42" s="8"/>
      <c r="B42" s="25"/>
      <c r="F42" s="4"/>
      <c r="G42" s="4"/>
      <c r="H42" s="4"/>
      <c r="I42" s="4"/>
      <c r="J42" s="4"/>
      <c r="K42" s="4"/>
      <c r="L42" s="4"/>
      <c r="M42" s="4"/>
      <c r="N42" s="4"/>
      <c r="O42" s="4"/>
      <c r="P42" s="4"/>
      <c r="Q42" s="4"/>
      <c r="U42" s="9"/>
      <c r="X42" s="102"/>
      <c r="Y42" s="116"/>
      <c r="Z42" s="4"/>
      <c r="AA42" s="4"/>
      <c r="AB42" s="102"/>
      <c r="AC42" s="116"/>
      <c r="AF42" s="102"/>
      <c r="AG42" s="116"/>
    </row>
    <row r="43" s="117" customFormat="1" ht="15.95" customHeight="1">
      <c r="B43" s="964" t="s">
        <v>10</v>
      </c>
      <c r="C43" s="1002">
        <v>2020</v>
      </c>
      <c r="D43" s="1002"/>
      <c r="E43" s="1002"/>
      <c r="F43" s="1002"/>
      <c r="G43" s="1002"/>
      <c r="H43" s="1002"/>
      <c r="I43" s="1002">
        <v>2021</v>
      </c>
      <c r="J43" s="1002"/>
      <c r="K43" s="1002"/>
      <c r="L43" s="1002"/>
      <c r="M43" s="1002"/>
      <c r="N43" s="1002"/>
      <c r="O43" s="1002"/>
      <c r="P43" s="1002"/>
      <c r="Q43" s="1002"/>
      <c r="R43" s="1002"/>
      <c r="S43" s="1002"/>
      <c r="T43" s="1002"/>
      <c r="U43" s="119"/>
      <c r="V43" s="1003" t="s">
        <v>58</v>
      </c>
      <c r="W43" s="1003"/>
      <c r="X43" s="1003"/>
      <c r="Y43" s="119"/>
      <c r="Z43" s="1003" t="s">
        <v>44</v>
      </c>
      <c r="AA43" s="1003"/>
      <c r="AB43" s="1003"/>
      <c r="AC43" s="119"/>
      <c r="AD43" s="1004" t="s">
        <v>45</v>
      </c>
      <c r="AE43" s="1004"/>
      <c r="AF43" s="1004"/>
      <c r="AG43" s="119"/>
      <c r="AH43" s="236"/>
      <c r="AI43" s="236"/>
      <c r="AJ43" s="236"/>
      <c r="AK43" s="236"/>
      <c r="AL43" s="236"/>
      <c r="AM43" s="236"/>
      <c r="AN43" s="236"/>
      <c r="AO43" s="236"/>
      <c r="AP43" s="236"/>
      <c r="AQ43" s="236"/>
      <c r="AR43" s="236"/>
      <c r="AS43" s="236"/>
      <c r="AT43" s="236"/>
      <c r="AU43" s="236"/>
      <c r="AV43" s="236"/>
    </row>
    <row r="44" s="118" customFormat="1" ht="15.95" customHeight="1">
      <c r="B44" s="964"/>
      <c r="C44" s="269" t="s">
        <v>218</v>
      </c>
      <c r="D44" s="269" t="s">
        <v>222</v>
      </c>
      <c r="E44" s="269" t="s">
        <v>224</v>
      </c>
      <c r="F44" s="269" t="s">
        <v>225</v>
      </c>
      <c r="G44" s="269" t="s">
        <v>226</v>
      </c>
      <c r="H44" s="1005" t="s">
        <v>227</v>
      </c>
      <c r="I44" s="269" t="s">
        <v>230</v>
      </c>
      <c r="J44" s="269" t="s">
        <v>232</v>
      </c>
      <c r="K44" s="269" t="s">
        <v>233</v>
      </c>
      <c r="L44" s="269" t="s">
        <v>234</v>
      </c>
      <c r="M44" s="269" t="s">
        <v>235</v>
      </c>
      <c r="N44" s="269" t="s">
        <v>237</v>
      </c>
      <c r="O44" s="269" t="s">
        <v>218</v>
      </c>
      <c r="P44" s="269" t="s">
        <v>222</v>
      </c>
      <c r="Q44" s="269" t="s">
        <v>224</v>
      </c>
      <c r="R44" s="269" t="s">
        <v>225</v>
      </c>
      <c r="S44" s="269" t="s">
        <v>226</v>
      </c>
      <c r="T44" s="1005" t="s">
        <v>227</v>
      </c>
      <c r="U44" s="144"/>
      <c r="V44" s="268">
        <v>2019</v>
      </c>
      <c r="W44" s="269">
        <v>2020</v>
      </c>
      <c r="X44" s="270">
        <v>2021</v>
      </c>
      <c r="Y44" s="144"/>
      <c r="Z44" s="268">
        <v>2019</v>
      </c>
      <c r="AA44" s="269">
        <v>2020</v>
      </c>
      <c r="AB44" s="270">
        <v>2021</v>
      </c>
      <c r="AC44" s="144"/>
      <c r="AD44" s="268">
        <v>2019</v>
      </c>
      <c r="AE44" s="269">
        <v>2020</v>
      </c>
      <c r="AF44" s="270">
        <v>2021</v>
      </c>
      <c r="AG44" s="144"/>
      <c r="AH44" s="236"/>
      <c r="AI44" s="236"/>
      <c r="AJ44" s="236"/>
      <c r="AK44" s="236"/>
      <c r="AL44" s="236"/>
      <c r="AM44" s="236"/>
      <c r="AN44" s="236"/>
      <c r="AO44" s="236"/>
      <c r="AP44" s="236"/>
      <c r="AQ44" s="236"/>
      <c r="AR44" s="236"/>
      <c r="AS44" s="236"/>
      <c r="AT44" s="236"/>
      <c r="AU44" s="236"/>
      <c r="AV44" s="236"/>
    </row>
    <row r="45" ht="21.95" customHeight="1">
      <c r="B45" s="263" t="s">
        <v>19</v>
      </c>
      <c r="C45" s="578">
        <v>32.134571521668295861844248941</v>
      </c>
      <c r="D45" s="579">
        <v>38.420495275333985011404366243</v>
      </c>
      <c r="E45" s="579">
        <v>37.787542087542087542087542088</v>
      </c>
      <c r="F45" s="579">
        <v>36.188905180840664711632453568</v>
      </c>
      <c r="G45" s="579">
        <v>39.949074074074074074074074074</v>
      </c>
      <c r="H45" s="1010">
        <v>35.339035516454871293580971</v>
      </c>
      <c r="I45" s="579">
        <v>37.279977191267513848159009449</v>
      </c>
      <c r="J45" s="579">
        <v>43.942099567099567099567099567</v>
      </c>
      <c r="K45" s="579">
        <v>47.755702183121537960247637667</v>
      </c>
      <c r="L45" s="579">
        <v>83.44191919191919191919191919</v>
      </c>
      <c r="M45" s="579">
        <v>82.09644835451287064190289997</v>
      </c>
      <c r="N45" s="579">
        <v>79.96498316498316498316498316</v>
      </c>
      <c r="O45" s="579">
        <v>88.56557510589768654284783317</v>
      </c>
      <c r="P45" s="579">
        <v>73.276148582600195503421309873</v>
      </c>
      <c r="Q45" s="579">
        <v>82.18181818181818181818181818</v>
      </c>
      <c r="R45" s="579">
        <v>97.77810361681329423264907136</v>
      </c>
      <c r="S45" s="579">
        <v>81.96691919191919191919191919</v>
      </c>
      <c r="T45" s="1010">
        <v>82.24812642554578038449006191</v>
      </c>
      <c r="U45" s="113"/>
      <c r="V45" s="578">
        <v>106.78030303030303030303030303</v>
      </c>
      <c r="W45" s="579">
        <v>40.84915410940001103935530165</v>
      </c>
      <c r="X45" s="580">
        <v>73.523426041234260412342604123</v>
      </c>
      <c r="Y45" s="113"/>
      <c r="Z45" s="578">
        <v>107.31820926657883179622310057</v>
      </c>
      <c r="AA45" s="579">
        <v>37.128678085199824330259112868</v>
      </c>
      <c r="AB45" s="580">
        <v>87.38935551163812033377250769</v>
      </c>
      <c r="AC45" s="113"/>
      <c r="AD45" s="578">
        <v>106.78030303030303030303030303</v>
      </c>
      <c r="AE45" s="579">
        <v>40.84915410940001103935530165</v>
      </c>
      <c r="AF45" s="580">
        <v>73.523426041234260412342604123</v>
      </c>
      <c r="AG45" s="113"/>
    </row>
    <row r="46" ht="21.95" customHeight="1">
      <c r="B46" s="38" t="s">
        <v>35</v>
      </c>
      <c r="C46" s="276">
        <v>26.28819438085327783558792924</v>
      </c>
      <c r="D46" s="94">
        <v>40.201067845993756503642039542</v>
      </c>
      <c r="E46" s="94">
        <v>24.097164086021505376344086022</v>
      </c>
      <c r="F46" s="94">
        <v>27.596541727367325702393340271</v>
      </c>
      <c r="G46" s="94">
        <v>22.725127956989247311827956989</v>
      </c>
      <c r="H46" s="1011">
        <v>30.294315789473684210526315789</v>
      </c>
      <c r="I46" s="94">
        <v>29.005812110922467458970005659</v>
      </c>
      <c r="J46" s="94">
        <v>40.845541353383458646616541353</v>
      </c>
      <c r="K46" s="94">
        <v>41.752654782116581777023203169</v>
      </c>
      <c r="L46" s="94">
        <v>50.131928947368421052631578947</v>
      </c>
      <c r="M46" s="94">
        <v>60.197290322580645161290322581</v>
      </c>
      <c r="N46" s="94">
        <v>71.413434210526315789473684211</v>
      </c>
      <c r="O46" s="94">
        <v>78.691162705149971703452178834</v>
      </c>
      <c r="P46" s="94">
        <v>74.174607243916242218449349179</v>
      </c>
      <c r="Q46" s="94">
        <v>87.25415964912280701754385965</v>
      </c>
      <c r="R46" s="94">
        <v>87.42386842105263157894736842</v>
      </c>
      <c r="S46" s="94">
        <v>80.31626345029239766081871345</v>
      </c>
      <c r="T46" s="1011">
        <v>86.0531584606677985285795133</v>
      </c>
      <c r="U46" s="113"/>
      <c r="V46" s="276">
        <v>89.59846185899756161727808687</v>
      </c>
      <c r="W46" s="94">
        <v>30.815276823525889068590156227</v>
      </c>
      <c r="X46" s="277">
        <v>65.735353208363374188896899784</v>
      </c>
      <c r="Y46" s="113"/>
      <c r="Z46" s="276">
        <v>84.53721724751615027816314233</v>
      </c>
      <c r="AA46" s="94">
        <v>26.586599430287166063592270383</v>
      </c>
      <c r="AB46" s="277">
        <v>84.64430148741418764302059497</v>
      </c>
      <c r="AC46" s="113"/>
      <c r="AD46" s="276">
        <v>89.59846185899756161727808687</v>
      </c>
      <c r="AE46" s="94">
        <v>30.815276823525889068590156227</v>
      </c>
      <c r="AF46" s="277">
        <v>65.735353208363374188896899784</v>
      </c>
      <c r="AG46" s="113"/>
    </row>
    <row r="47" ht="21.95" customHeight="1">
      <c r="B47" s="40" t="s">
        <v>99</v>
      </c>
      <c r="C47" s="576">
        <v>122.23955383209264311090135518</v>
      </c>
      <c r="D47" s="113">
        <v>95.57083265180674865812681199</v>
      </c>
      <c r="E47" s="113">
        <v>156.81323309518490974412620232</v>
      </c>
      <c r="F47" s="113">
        <v>131.13565293202062148883766875</v>
      </c>
      <c r="G47" s="113">
        <v>175.79251544670621057524305026</v>
      </c>
      <c r="H47" s="1008">
        <v>116.65236396833912816335849856</v>
      </c>
      <c r="I47" s="113">
        <v>128.52588663507654627635850297</v>
      </c>
      <c r="J47" s="113">
        <v>107.58114132195141948187393370</v>
      </c>
      <c r="K47" s="113">
        <v>114.37764240940235998095607645</v>
      </c>
      <c r="L47" s="113">
        <v>166.44466100540764166472186463</v>
      </c>
      <c r="M47" s="113">
        <v>136.37897638677868845768376130</v>
      </c>
      <c r="N47" s="113">
        <v>111.97470622858850527203507375</v>
      </c>
      <c r="O47" s="113">
        <v>112.54831173069130459804996854</v>
      </c>
      <c r="P47" s="113">
        <v>98.78872474732282756041315730</v>
      </c>
      <c r="Q47" s="113">
        <v>94.18670526688681596532870541</v>
      </c>
      <c r="R47" s="113">
        <v>111.84371657622422097905530170</v>
      </c>
      <c r="S47" s="113">
        <v>102.05519488919997176062841264</v>
      </c>
      <c r="T47" s="1008">
        <v>95.57827730767002698460603907</v>
      </c>
      <c r="U47" s="113"/>
      <c r="V47" s="576">
        <v>119.17649121962025297004020142</v>
      </c>
      <c r="W47" s="113">
        <v>132.56137318946221321952431303</v>
      </c>
      <c r="X47" s="577">
        <v>111.84761692568197182438480899</v>
      </c>
      <c r="Y47" s="113"/>
      <c r="Z47" s="576">
        <v>126.94788492074717124983771969</v>
      </c>
      <c r="AA47" s="113">
        <v>139.65185048413238010142189487</v>
      </c>
      <c r="AB47" s="577">
        <v>103.24304646147041148782146794</v>
      </c>
      <c r="AC47" s="113"/>
      <c r="AD47" s="576">
        <v>119.17649121962025297004020142</v>
      </c>
      <c r="AE47" s="113">
        <v>132.56137318946221321952431303</v>
      </c>
      <c r="AF47" s="577">
        <v>111.84761692568197182438480899</v>
      </c>
      <c r="AG47" s="113"/>
    </row>
    <row r="48" ht="21.95" customHeight="1">
      <c r="A48" s="23"/>
      <c r="B48" s="39" t="s">
        <v>23</v>
      </c>
      <c r="C48" s="273" t="s">
        <v>228</v>
      </c>
      <c r="D48" s="274" t="s">
        <v>236</v>
      </c>
      <c r="E48" s="274" t="s">
        <v>231</v>
      </c>
      <c r="F48" s="274" t="s">
        <v>228</v>
      </c>
      <c r="G48" s="274" t="s">
        <v>231</v>
      </c>
      <c r="H48" s="1009" t="s">
        <v>306</v>
      </c>
      <c r="I48" s="274" t="s">
        <v>306</v>
      </c>
      <c r="J48" s="274" t="s">
        <v>304</v>
      </c>
      <c r="K48" s="274" t="s">
        <v>304</v>
      </c>
      <c r="L48" s="274" t="s">
        <v>306</v>
      </c>
      <c r="M48" s="274" t="s">
        <v>306</v>
      </c>
      <c r="N48" s="274" t="s">
        <v>304</v>
      </c>
      <c r="O48" s="274" t="s">
        <v>304</v>
      </c>
      <c r="P48" s="274" t="s">
        <v>304</v>
      </c>
      <c r="Q48" s="274" t="s">
        <v>304</v>
      </c>
      <c r="R48" s="274" t="s">
        <v>304</v>
      </c>
      <c r="S48" s="274" t="s">
        <v>304</v>
      </c>
      <c r="T48" s="1009" t="s">
        <v>304</v>
      </c>
      <c r="U48" s="113"/>
      <c r="V48" s="273" t="s">
        <v>228</v>
      </c>
      <c r="W48" s="274" t="s">
        <v>228</v>
      </c>
      <c r="X48" s="275" t="s">
        <v>304</v>
      </c>
      <c r="Y48" s="113"/>
      <c r="Z48" s="273" t="s">
        <v>228</v>
      </c>
      <c r="AA48" s="274" t="s">
        <v>231</v>
      </c>
      <c r="AB48" s="275" t="s">
        <v>304</v>
      </c>
      <c r="AC48" s="113"/>
      <c r="AD48" s="273" t="s">
        <v>228</v>
      </c>
      <c r="AE48" s="274" t="s">
        <v>228</v>
      </c>
      <c r="AF48" s="275" t="s">
        <v>304</v>
      </c>
      <c r="AG48" s="113"/>
    </row>
    <row r="49" ht="21.95" customHeight="1">
      <c r="B49" s="25" t="s">
        <v>68</v>
      </c>
      <c r="F49" s="4"/>
      <c r="G49" s="4"/>
      <c r="H49" s="4"/>
      <c r="I49" s="4"/>
      <c r="J49" s="4"/>
      <c r="K49" s="4"/>
      <c r="L49" s="4"/>
      <c r="M49" s="4"/>
      <c r="N49" s="4"/>
      <c r="O49" s="4"/>
      <c r="P49" s="4"/>
      <c r="Q49" s="4"/>
      <c r="S49" s="98"/>
      <c r="T49" s="98"/>
      <c r="U49" s="9"/>
      <c r="V49" s="98"/>
      <c r="W49" s="98"/>
      <c r="X49" s="98"/>
      <c r="Y49" s="9"/>
      <c r="Z49" s="98"/>
      <c r="AA49" s="98"/>
      <c r="AB49" s="98"/>
      <c r="AC49" s="9"/>
      <c r="AD49" s="98"/>
      <c r="AE49" s="98"/>
      <c r="AF49" s="98"/>
      <c r="AG49" s="9"/>
    </row>
    <row r="50" ht="21.95" customHeight="1">
      <c r="B50" s="37" t="s">
        <v>19</v>
      </c>
      <c r="C50" s="573">
        <v>-72.184098671833794482567994830</v>
      </c>
      <c r="D50" s="574">
        <v>-64.156466731212638445789743270</v>
      </c>
      <c r="E50" s="574">
        <v>-65.832384478149945504253103820</v>
      </c>
      <c r="F50" s="574">
        <v>-67.522417869377621753923218520</v>
      </c>
      <c r="G50" s="574">
        <v>-63.350407312080052326223422780</v>
      </c>
      <c r="H50" s="1006">
        <v>-65.210243612177240730018556800</v>
      </c>
      <c r="I50" s="574">
        <v>-53.722156381330669136711308140</v>
      </c>
      <c r="J50" s="574">
        <v>-48.776947652515578261951454640</v>
      </c>
      <c r="K50" s="574">
        <v>-22.543791733938626832858135660</v>
      </c>
      <c r="L50" s="574">
        <v>924.0387595297617817813681536</v>
      </c>
      <c r="M50" s="574">
        <v>573.90353663347799049141084195</v>
      </c>
      <c r="N50" s="574">
        <v>244.84430924706514400214896071</v>
      </c>
      <c r="O50" s="574">
        <v>175.60838969387858569675829691</v>
      </c>
      <c r="P50" s="574">
        <v>90.72150959397858581575320683</v>
      </c>
      <c r="Q50" s="574">
        <v>117.48389453706261305010291457</v>
      </c>
      <c r="R50" s="574">
        <v>170.18806766384171252996589797</v>
      </c>
      <c r="S50" s="574">
        <v>105.17852063338214688313193354</v>
      </c>
      <c r="T50" s="1006">
        <v>132.74015610088930483009160439</v>
      </c>
      <c r="U50" s="113"/>
      <c r="V50" s="573">
        <v>8.152880863915460097825152380</v>
      </c>
      <c r="W50" s="574">
        <v>-61.744672987294775046506563900</v>
      </c>
      <c r="X50" s="575">
        <v>79.98763412414310663828096773</v>
      </c>
      <c r="Y50" s="113"/>
      <c r="Z50" s="573">
        <v>7.4152698364903728335990909700</v>
      </c>
      <c r="AA50" s="574">
        <v>-65.403188947206480507911239840</v>
      </c>
      <c r="AB50" s="575">
        <v>135.36888469636393745120768377</v>
      </c>
      <c r="AC50" s="113"/>
      <c r="AD50" s="573">
        <v>8.152880863915460097825152380</v>
      </c>
      <c r="AE50" s="574">
        <v>-61.744672987294775046506563900</v>
      </c>
      <c r="AF50" s="575">
        <v>79.98763412414310663828096773</v>
      </c>
      <c r="AG50" s="113"/>
    </row>
    <row r="51" ht="21.95" customHeight="1">
      <c r="B51" s="38" t="s">
        <v>35</v>
      </c>
      <c r="C51" s="271">
        <v>-74.220838975929382811483568660</v>
      </c>
      <c r="D51" s="92">
        <v>-60.593537281291240738560083020</v>
      </c>
      <c r="E51" s="92">
        <v>-75.666634189793795073421704430</v>
      </c>
      <c r="F51" s="92">
        <v>-72.739530420648516273479639640</v>
      </c>
      <c r="G51" s="92">
        <v>-71.543142083202651127111163780</v>
      </c>
      <c r="H51" s="1007">
        <v>-58.130431371194118269269933350</v>
      </c>
      <c r="I51" s="92">
        <v>-44.415716342881704910671257120</v>
      </c>
      <c r="J51" s="92">
        <v>-31.938482522105621945202853550</v>
      </c>
      <c r="K51" s="92">
        <v>13.737769810853941571243286580</v>
      </c>
      <c r="L51" s="92">
        <v>504.58475857341169094774127656</v>
      </c>
      <c r="M51" s="92">
        <v>239.85383750770169396907558747</v>
      </c>
      <c r="N51" s="92">
        <v>186.05062008179759259707897824</v>
      </c>
      <c r="O51" s="92">
        <v>199.34031057859123750250126664</v>
      </c>
      <c r="P51" s="92">
        <v>84.50904719265591329757964806</v>
      </c>
      <c r="Q51" s="92">
        <v>262.09306347271779764204167528</v>
      </c>
      <c r="R51" s="92">
        <v>216.79284051144315345251120439</v>
      </c>
      <c r="S51" s="92">
        <v>253.42491185221536457777094509</v>
      </c>
      <c r="T51" s="1007">
        <v>184.05711176539774215816250968</v>
      </c>
      <c r="U51" s="113"/>
      <c r="V51" s="271">
        <v>-1.109577004106396184906401500</v>
      </c>
      <c r="W51" s="92">
        <v>-65.607359563805514085915462210</v>
      </c>
      <c r="X51" s="272">
        <v>113.32066424332034998508819970</v>
      </c>
      <c r="Y51" s="113"/>
      <c r="Z51" s="271">
        <v>-3.7016999970850183226281932100</v>
      </c>
      <c r="AA51" s="92">
        <v>-68.550420399521340573796068860</v>
      </c>
      <c r="AB51" s="272">
        <v>218.37204945807516971723451551</v>
      </c>
      <c r="AC51" s="113"/>
      <c r="AD51" s="271">
        <v>-1.109577004106396184906401500</v>
      </c>
      <c r="AE51" s="92">
        <v>-65.607359563805514085915462210</v>
      </c>
      <c r="AF51" s="272">
        <v>113.32066424332034998508819970</v>
      </c>
      <c r="AG51" s="113"/>
    </row>
    <row r="52" ht="21.95" customHeight="1">
      <c r="B52" s="40" t="s">
        <v>99</v>
      </c>
      <c r="C52" s="576">
        <v>7.900723775276609482545370500</v>
      </c>
      <c r="D52" s="113">
        <v>-9.041485086733877356349538740</v>
      </c>
      <c r="E52" s="113">
        <v>40.414670902284489704581830310</v>
      </c>
      <c r="F52" s="113">
        <v>19.138014244709161229181627220</v>
      </c>
      <c r="G52" s="113">
        <v>28.790018894836027861500192180</v>
      </c>
      <c r="H52" s="1008">
        <v>-16.909207505214840320071280790</v>
      </c>
      <c r="I52" s="113">
        <v>-16.742934200353147418940911910</v>
      </c>
      <c r="J52" s="113">
        <v>-24.740067154510479480440606990</v>
      </c>
      <c r="K52" s="113">
        <v>-31.899308035605808184473345640</v>
      </c>
      <c r="L52" s="113">
        <v>69.378857969575807299801375470</v>
      </c>
      <c r="M52" s="113">
        <v>98.29216629581419238164606146</v>
      </c>
      <c r="N52" s="113">
        <v>20.553596125208609784702733010</v>
      </c>
      <c r="O52" s="113">
        <v>-7.928073849740287637311007890</v>
      </c>
      <c r="P52" s="113">
        <v>3.3670231871263761099334953800</v>
      </c>
      <c r="Q52" s="113">
        <v>-39.937017171429709653187205560</v>
      </c>
      <c r="R52" s="113">
        <v>-14.71143500981929193545181400</v>
      </c>
      <c r="S52" s="113">
        <v>-41.945654153780322582713789880</v>
      </c>
      <c r="T52" s="1008">
        <v>-18.065717610651135092153202050</v>
      </c>
      <c r="U52" s="113"/>
      <c r="V52" s="576">
        <v>9.366385123467898569010348360</v>
      </c>
      <c r="W52" s="113">
        <v>11.231142847775318301470531180</v>
      </c>
      <c r="X52" s="577">
        <v>-15.625785826897916736692190680</v>
      </c>
      <c r="Y52" s="113"/>
      <c r="Z52" s="576">
        <v>11.544305385701384935615937270</v>
      </c>
      <c r="AA52" s="113">
        <v>10.007229006860745194004679230</v>
      </c>
      <c r="AB52" s="577">
        <v>-26.071121790683923033759958310</v>
      </c>
      <c r="AC52" s="113"/>
      <c r="AD52" s="576">
        <v>9.366385123467898569010348360</v>
      </c>
      <c r="AE52" s="113">
        <v>11.231142847775318301470531180</v>
      </c>
      <c r="AF52" s="577">
        <v>-15.625785826897916736692190680</v>
      </c>
      <c r="AG52" s="113"/>
    </row>
    <row r="53" ht="21.95" customHeight="1">
      <c r="A53" s="23"/>
      <c r="B53" s="39" t="s">
        <v>23</v>
      </c>
      <c r="C53" s="273" t="s">
        <v>229</v>
      </c>
      <c r="D53" s="274" t="s">
        <v>236</v>
      </c>
      <c r="E53" s="274" t="s">
        <v>231</v>
      </c>
      <c r="F53" s="274" t="s">
        <v>228</v>
      </c>
      <c r="G53" s="274" t="s">
        <v>228</v>
      </c>
      <c r="H53" s="1009" t="s">
        <v>304</v>
      </c>
      <c r="I53" s="274" t="s">
        <v>304</v>
      </c>
      <c r="J53" s="274" t="s">
        <v>305</v>
      </c>
      <c r="K53" s="274" t="s">
        <v>305</v>
      </c>
      <c r="L53" s="274" t="s">
        <v>306</v>
      </c>
      <c r="M53" s="274" t="s">
        <v>306</v>
      </c>
      <c r="N53" s="274" t="s">
        <v>306</v>
      </c>
      <c r="O53" s="274" t="s">
        <v>304</v>
      </c>
      <c r="P53" s="274" t="s">
        <v>306</v>
      </c>
      <c r="Q53" s="274" t="s">
        <v>305</v>
      </c>
      <c r="R53" s="274" t="s">
        <v>304</v>
      </c>
      <c r="S53" s="274" t="s">
        <v>307</v>
      </c>
      <c r="T53" s="1009" t="s">
        <v>305</v>
      </c>
      <c r="U53" s="113"/>
      <c r="V53" s="273" t="s">
        <v>231</v>
      </c>
      <c r="W53" s="274" t="s">
        <v>228</v>
      </c>
      <c r="X53" s="275" t="s">
        <v>304</v>
      </c>
      <c r="Y53" s="113"/>
      <c r="Z53" s="273" t="s">
        <v>231</v>
      </c>
      <c r="AA53" s="274" t="s">
        <v>228</v>
      </c>
      <c r="AB53" s="275" t="s">
        <v>307</v>
      </c>
      <c r="AC53" s="113"/>
      <c r="AD53" s="273" t="s">
        <v>231</v>
      </c>
      <c r="AE53" s="274" t="s">
        <v>228</v>
      </c>
      <c r="AF53" s="275" t="s">
        <v>304</v>
      </c>
      <c r="AG53" s="113"/>
    </row>
    <row r="54" ht="10" customHeight="1">
      <c r="A54" s="23"/>
      <c r="B54" s="146"/>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row r="55" ht="10" customHeight="1">
      <c r="B55" s="1012" t="s">
        <v>100</v>
      </c>
      <c r="C55" s="1012"/>
      <c r="D55" s="1012"/>
      <c r="E55" s="1012"/>
      <c r="F55" s="1012"/>
      <c r="G55" s="1012"/>
      <c r="H55" s="1012"/>
      <c r="I55" s="1012"/>
      <c r="J55" s="1012"/>
      <c r="K55" s="1012"/>
      <c r="L55" s="1012"/>
      <c r="M55" s="1012"/>
      <c r="N55" s="1012"/>
      <c r="O55" s="1012"/>
      <c r="P55" s="1012"/>
      <c r="Q55" s="1012"/>
      <c r="R55" s="1012"/>
      <c r="S55" s="1012"/>
      <c r="T55" s="1012"/>
      <c r="AD55" s="232"/>
      <c r="AE55" s="233"/>
      <c r="AF55" s="5"/>
    </row>
    <row r="56" ht="10" customHeight="1">
      <c r="B56" s="146"/>
      <c r="C56" s="93"/>
      <c r="D56" s="93"/>
      <c r="E56" s="93"/>
      <c r="F56" s="4"/>
      <c r="G56" s="4"/>
      <c r="H56" s="4"/>
      <c r="I56" s="4"/>
      <c r="J56" s="4"/>
      <c r="K56" s="4"/>
      <c r="L56" s="4"/>
      <c r="M56" s="4"/>
      <c r="N56" s="4"/>
      <c r="O56" s="4"/>
      <c r="P56" s="4"/>
      <c r="Q56" s="4"/>
      <c r="R56" s="4"/>
      <c r="S56" s="4"/>
      <c r="T56" s="4"/>
      <c r="AD56" s="145"/>
    </row>
    <row r="57" ht="24.95" customHeight="1">
      <c r="B57" s="1013" t="s">
        <v>126</v>
      </c>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row>
    <row r="58">
      <c r="A58"/>
    </row>
    <row r="59" s="281" customFormat="1">
      <c r="A59" s="1014"/>
      <c r="B59" s="1014" t="s">
        <v>109</v>
      </c>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4"/>
      <c r="AA59" s="1014"/>
      <c r="AB59" s="1014"/>
      <c r="AC59" s="1014"/>
      <c r="AD59" s="1014"/>
      <c r="AE59" s="1014"/>
      <c r="AF59" s="1014"/>
      <c r="AG59" s="1014"/>
    </row>
    <row r="60" s="281" customFormat="1">
      <c r="A60" s="1014"/>
      <c r="B60" s="1014" t="s">
        <v>110</v>
      </c>
      <c r="C60" s="1014">
        <v>100</v>
      </c>
      <c r="D60" s="1014">
        <v>100</v>
      </c>
      <c r="E60" s="1014">
        <v>100</v>
      </c>
      <c r="F60" s="1014">
        <v>100</v>
      </c>
      <c r="G60" s="1014">
        <v>100</v>
      </c>
      <c r="H60" s="1014">
        <v>100</v>
      </c>
      <c r="I60" s="1014">
        <v>100</v>
      </c>
      <c r="J60" s="1014">
        <v>100</v>
      </c>
      <c r="K60" s="1014">
        <v>100</v>
      </c>
      <c r="L60" s="1014">
        <v>100</v>
      </c>
      <c r="M60" s="1014">
        <v>100</v>
      </c>
      <c r="N60" s="1014">
        <v>100</v>
      </c>
      <c r="O60" s="1014">
        <v>100</v>
      </c>
      <c r="P60" s="1014">
        <v>100</v>
      </c>
      <c r="Q60" s="1014">
        <v>100</v>
      </c>
      <c r="R60" s="1014">
        <v>100</v>
      </c>
      <c r="S60" s="1014">
        <v>100</v>
      </c>
      <c r="T60" s="1014">
        <v>100</v>
      </c>
      <c r="U60" s="1014"/>
      <c r="V60" s="1014"/>
      <c r="W60" s="1014"/>
      <c r="X60" s="1014"/>
      <c r="Y60" s="1014"/>
      <c r="Z60" s="1014"/>
      <c r="AA60" s="1014"/>
      <c r="AB60" s="1014"/>
      <c r="AC60" s="1014"/>
      <c r="AD60" s="1014"/>
      <c r="AE60" s="1014"/>
      <c r="AF60" s="1014"/>
      <c r="AG60" s="1014"/>
    </row>
    <row r="61" s="281" customFormat="1">
      <c r="A61" s="1014"/>
      <c r="B61" s="1014" t="s">
        <v>111</v>
      </c>
      <c r="C61" s="1014"/>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1014"/>
      <c r="Z61" s="1014"/>
      <c r="AA61" s="1014"/>
      <c r="AB61" s="1014"/>
      <c r="AC61" s="1014"/>
      <c r="AD61" s="1014"/>
      <c r="AE61" s="1014"/>
      <c r="AF61" s="1014"/>
      <c r="AG61" s="1014"/>
    </row>
    <row r="62" s="281" customFormat="1">
      <c r="A62" s="1014"/>
      <c r="B62" s="1014"/>
      <c r="C62" s="1014"/>
      <c r="D62" s="1014"/>
      <c r="E62" s="1014"/>
      <c r="F62" s="1014"/>
      <c r="G62" s="1014"/>
      <c r="H62" s="1014"/>
      <c r="I62" s="1014"/>
      <c r="J62" s="1014"/>
      <c r="K62" s="1014"/>
      <c r="L62" s="1014"/>
      <c r="M62" s="1014"/>
      <c r="N62" s="1014"/>
      <c r="O62" s="1014"/>
      <c r="P62" s="1014"/>
      <c r="Q62" s="1014"/>
      <c r="R62" s="1014"/>
      <c r="S62" s="1014"/>
      <c r="T62" s="1014"/>
      <c r="U62" s="1014"/>
      <c r="V62" s="1014"/>
      <c r="W62" s="1014"/>
      <c r="X62" s="1014"/>
      <c r="Y62" s="1014"/>
      <c r="Z62" s="1014"/>
      <c r="AA62" s="1014"/>
      <c r="AB62" s="1014"/>
      <c r="AC62" s="1014"/>
      <c r="AD62" s="1014"/>
      <c r="AE62" s="1014"/>
      <c r="AF62" s="1014"/>
      <c r="AG62" s="1014"/>
    </row>
    <row r="63" s="281" customFormat="1">
      <c r="A63" s="1014"/>
      <c r="B63" s="1014"/>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row>
    <row r="64" s="281" customFormat="1">
      <c r="A64" s="1014"/>
      <c r="B64" s="1014"/>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row>
    <row r="65" s="281" customFormat="1">
      <c r="A65" s="1014"/>
      <c r="B65" s="1014"/>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row>
    <row r="66" s="281" customFormat="1" ht="10.5" customHeight="1">
      <c r="A66" s="1014"/>
      <c r="B66" s="1014"/>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row>
    <row r="67" s="281" customFormat="1">
      <c r="A67" s="1014"/>
      <c r="B67" s="1014" t="s">
        <v>37</v>
      </c>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row>
    <row r="68" s="281" customFormat="1">
      <c r="A68" s="1014"/>
      <c r="B68" s="1014" t="s">
        <v>44</v>
      </c>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c r="AF68" s="1014"/>
      <c r="AG68" s="1014"/>
    </row>
    <row r="69" s="281" customFormat="1">
      <c r="A69" s="1014"/>
      <c r="B69" s="1014" t="s">
        <v>45</v>
      </c>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row>
    <row r="70" s="281" customFormat="1">
      <c r="A70" s="1014"/>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row>
    <row r="71" s="281" customFormat="1">
      <c r="A71" s="1014"/>
      <c r="B71" s="1014"/>
      <c r="C71" s="1014"/>
      <c r="D71" s="1014"/>
      <c r="E71" s="1014"/>
      <c r="F71" s="1014"/>
      <c r="G71" s="1014"/>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row>
    <row r="72" s="281" customFormat="1">
      <c r="A72" s="1014"/>
      <c r="B72" s="1014"/>
      <c r="C72" s="1014"/>
      <c r="D72" s="1014"/>
      <c r="E72" s="1014"/>
      <c r="F72" s="1014"/>
      <c r="G72" s="1014"/>
      <c r="H72" s="1014"/>
      <c r="I72" s="1014"/>
      <c r="J72" s="1014"/>
      <c r="K72" s="1014"/>
      <c r="L72" s="1014"/>
      <c r="M72" s="1014"/>
      <c r="N72" s="1014"/>
      <c r="O72" s="1014"/>
      <c r="P72" s="1014"/>
      <c r="Q72" s="1014"/>
      <c r="R72" s="1014"/>
      <c r="S72" s="1014"/>
      <c r="T72" s="1014"/>
      <c r="U72" s="1014"/>
      <c r="V72" s="1014"/>
      <c r="W72" s="1014"/>
      <c r="X72" s="1014"/>
      <c r="Y72" s="1014"/>
      <c r="Z72" s="1014"/>
      <c r="AA72" s="1014"/>
      <c r="AB72" s="1014"/>
      <c r="AC72" s="1014"/>
      <c r="AD72" s="1014"/>
      <c r="AE72" s="1014"/>
      <c r="AF72" s="1014"/>
      <c r="AG72" s="1014"/>
    </row>
    <row r="73" s="281" customFormat="1">
      <c r="A73" s="1014"/>
      <c r="B73" s="1014"/>
      <c r="C73" s="1014"/>
      <c r="D73" s="1014"/>
      <c r="E73" s="1014"/>
      <c r="F73" s="1014"/>
      <c r="G73" s="1014"/>
      <c r="H73" s="1014"/>
      <c r="I73" s="1014"/>
      <c r="J73" s="1014"/>
      <c r="K73" s="1014"/>
      <c r="L73" s="1014"/>
      <c r="M73" s="1014"/>
      <c r="N73" s="1014"/>
      <c r="O73" s="1014"/>
      <c r="P73" s="1014"/>
      <c r="Q73" s="1014"/>
      <c r="R73" s="1014"/>
      <c r="S73" s="1014"/>
      <c r="T73" s="1014"/>
      <c r="U73" s="1014"/>
      <c r="V73" s="1014"/>
      <c r="W73" s="1014"/>
      <c r="X73" s="1014"/>
      <c r="Y73" s="1014"/>
      <c r="Z73" s="1014"/>
      <c r="AA73" s="1014"/>
      <c r="AB73" s="1014"/>
      <c r="AC73" s="1014"/>
      <c r="AD73" s="1014"/>
      <c r="AE73" s="1014"/>
      <c r="AF73" s="1014"/>
      <c r="AG73" s="1014"/>
    </row>
    <row r="74" s="281" customFormat="1"/>
    <row r="75" s="281" customFormat="1"/>
    <row r="76" s="281" customFormat="1"/>
    <row r="77" s="281" customFormat="1"/>
    <row r="78" s="281" customFormat="1"/>
    <row r="79" s="281" customFormat="1"/>
    <row r="80" s="281" customFormat="1"/>
    <row r="81" s="281" customFormat="1"/>
    <row r="82" s="281" customFormat="1"/>
    <row r="83" s="281" customFormat="1"/>
    <row r="84" s="281" customFormat="1"/>
    <row r="85" s="281" customFormat="1"/>
    <row r="86" s="281" customFormat="1"/>
    <row r="87" s="281" customFormat="1"/>
    <row r="88" s="281" customFormat="1"/>
    <row r="89" s="281" customFormat="1"/>
    <row r="90" s="281" customFormat="1"/>
    <row r="91" s="281" customFormat="1"/>
    <row r="92" s="281" customFormat="1"/>
    <row r="93" s="281" customFormat="1"/>
    <row r="94" s="281" customFormat="1"/>
  </sheetData>
  <mergeCells count="25">
    <mergeCell ref="AD19:AF19"/>
    <mergeCell ref="B2:AE2"/>
    <mergeCell ref="B57:AF57"/>
    <mergeCell ref="AA1:AF1"/>
    <mergeCell ref="AD43:AF43"/>
    <mergeCell ref="AD31:AF31"/>
    <mergeCell ref="B43:B44"/>
    <mergeCell ref="Z31:AB31"/>
    <mergeCell ref="Z43:AB43"/>
    <mergeCell ref="V31:X31"/>
    <mergeCell ref="B31:B32"/>
    <mergeCell ref="V43:X43"/>
    <mergeCell ref="B3:T3"/>
    <mergeCell ref="U3:AF3"/>
    <mergeCell ref="B4:AE4"/>
    <mergeCell ref="B19:B20"/>
    <mergeCell ref="Z19:AB19"/>
    <mergeCell ref="X18:AG18"/>
    <mergeCell ref="V19:X19"/>
    <mergeCell ref="C19:H19"/>
    <mergeCell ref="C31:H31"/>
    <mergeCell ref="C43:H43"/>
    <mergeCell ref="I19:T19"/>
    <mergeCell ref="I31:T31"/>
    <mergeCell ref="I43:T43"/>
  </mergeCells>
  <phoneticPr fontId="0" type="noConversion"/>
  <printOptions horizontalCentered="1" verticalCentered="1"/>
  <pageMargins left="0.25" right="0.25" top="0.25" bottom="0.25" header="0" footer="0"/>
  <pageSetup scale="45" fitToWidth="1" fitToHeight="1" orientation="landscape" r:id="rId1"/>
  <headerFooter alignWithMargins="0">
    <oddHeader/>
    <oddFooter/>
  </headerFooter>
  <rowBreaks count="1" manualBreakCount="1">
    <brk id="58" max="16383" man="1"/>
  </rowBreaks>
  <colBreaks count="1" manualBreakCount="1">
    <brk id="34" max="1048575" man="1"/>
  </colBreaks>
  <drawing r:id="rId31"/>
</worksheet>
</file>

<file path=xl/worksheets/sheet84.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5">
    <pageSetUpPr fitToPage="1"/>
  </sheetPr>
  <dimension ref="A1:BW153"/>
  <sheetViews>
    <sheetView showGridLines="0" zoomScale="85" workbookViewId="0"/>
  </sheetViews>
  <sheetFormatPr defaultRowHeight="12.75"/>
  <cols>
    <col min="1" max="1" width="1" customWidth="1"/>
    <col min="2" max="2" width="1.28515625" style="21"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236" customWidth="1"/>
    <col min="70" max="75" width="9.140625" style="236" customWidth="1"/>
  </cols>
  <sheetData>
    <row r="1" ht="23.25" customHeight="1">
      <c r="B1" s="6" t="s">
        <v>171</v>
      </c>
      <c r="D1" s="6"/>
      <c r="E1" s="6"/>
      <c r="AS1" s="236"/>
    </row>
    <row r="2" ht="15" customHeight="1">
      <c r="B2" s="0"/>
      <c r="C2" s="1049" t="s">
        <v>208</v>
      </c>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0"/>
    </row>
    <row r="3" ht="15" customHeight="1">
      <c r="B3" s="0"/>
      <c r="C3" s="1049" t="s">
        <v>209</v>
      </c>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0"/>
    </row>
    <row r="4" ht="15" customHeight="1">
      <c r="B4" s="0"/>
      <c r="C4" s="1049" t="s">
        <v>240</v>
      </c>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0"/>
    </row>
    <row r="5" ht="12.75" customHeight="1">
      <c r="C5" s="67"/>
      <c r="D5" s="67"/>
      <c r="E5" s="67"/>
    </row>
    <row r="6" ht="18" customHeight="1">
      <c r="B6" s="68"/>
      <c r="C6" s="68" t="s">
        <v>7</v>
      </c>
      <c r="D6" s="69"/>
      <c r="E6" s="69"/>
      <c r="F6" s="69"/>
      <c r="H6" s="1050" t="s">
        <v>242</v>
      </c>
      <c r="I6" s="1050"/>
      <c r="J6" s="1050"/>
      <c r="K6" s="1050"/>
      <c r="L6" s="1050"/>
      <c r="M6" s="1050"/>
      <c r="N6" s="1050"/>
      <c r="O6" s="1050"/>
      <c r="P6" s="1050"/>
      <c r="Q6" s="1050"/>
      <c r="R6" s="1050"/>
      <c r="S6" s="1050"/>
      <c r="T6" s="1050"/>
      <c r="U6" s="1050"/>
      <c r="Z6" s="1050" t="s">
        <v>243</v>
      </c>
      <c r="AA6" s="1050"/>
      <c r="AB6" s="1050"/>
      <c r="AC6" s="1050"/>
      <c r="AD6" s="1050"/>
      <c r="AE6" s="1050"/>
      <c r="AF6" s="1050"/>
      <c r="AG6" s="1050"/>
      <c r="AH6" s="1050"/>
      <c r="AI6" s="1050"/>
      <c r="AJ6" s="1050"/>
      <c r="AK6" s="1050"/>
      <c r="AL6" s="1050"/>
      <c r="AM6" s="1050"/>
    </row>
    <row r="7" ht="15" customHeight="1">
      <c r="D7" s="93" t="s">
        <v>245</v>
      </c>
      <c r="E7" s="71"/>
      <c r="F7" s="71"/>
      <c r="H7" s="1051" t="s">
        <v>0</v>
      </c>
      <c r="I7" s="1051"/>
      <c r="J7" s="1051" t="s">
        <v>1</v>
      </c>
      <c r="K7" s="1051"/>
      <c r="L7" s="1051" t="s">
        <v>2</v>
      </c>
      <c r="M7" s="1051"/>
      <c r="N7" s="1051" t="s">
        <v>3</v>
      </c>
      <c r="O7" s="1051"/>
      <c r="P7" s="1051" t="s">
        <v>4</v>
      </c>
      <c r="Q7" s="1051"/>
      <c r="R7" s="1051" t="s">
        <v>5</v>
      </c>
      <c r="S7" s="1051"/>
      <c r="T7" s="1051" t="s">
        <v>6</v>
      </c>
      <c r="U7" s="1051"/>
      <c r="Z7" s="1051" t="s">
        <v>0</v>
      </c>
      <c r="AA7" s="1051"/>
      <c r="AB7" s="1051" t="s">
        <v>1</v>
      </c>
      <c r="AC7" s="1051"/>
      <c r="AD7" s="1051" t="s">
        <v>2</v>
      </c>
      <c r="AE7" s="1051"/>
      <c r="AF7" s="1051" t="s">
        <v>3</v>
      </c>
      <c r="AG7" s="1051"/>
      <c r="AH7" s="1051" t="s">
        <v>4</v>
      </c>
      <c r="AI7" s="1051"/>
      <c r="AJ7" s="1051" t="s">
        <v>5</v>
      </c>
      <c r="AK7" s="1051"/>
      <c r="AL7" s="1051" t="s">
        <v>6</v>
      </c>
      <c r="AM7" s="1051"/>
    </row>
    <row r="8" ht="15" customHeight="1">
      <c r="D8" s="175" t="s">
        <v>247</v>
      </c>
      <c r="E8" s="71"/>
      <c r="F8" s="71"/>
      <c r="G8" s="71"/>
      <c r="H8" s="1052"/>
      <c r="I8" s="1052"/>
      <c r="J8" s="1053"/>
      <c r="K8" s="1053"/>
      <c r="L8" s="1053"/>
      <c r="M8" s="1053"/>
      <c r="N8" s="1053">
        <v>1</v>
      </c>
      <c r="O8" s="1053"/>
      <c r="P8" s="1053">
        <v>2</v>
      </c>
      <c r="Q8" s="1053"/>
      <c r="R8" s="1053">
        <v>3</v>
      </c>
      <c r="S8" s="1053"/>
      <c r="T8" s="1054">
        <v>4</v>
      </c>
      <c r="U8" s="1054"/>
      <c r="Z8" s="1052"/>
      <c r="AA8" s="1052"/>
      <c r="AB8" s="1053"/>
      <c r="AC8" s="1053"/>
      <c r="AD8" s="1053">
        <v>1</v>
      </c>
      <c r="AE8" s="1053"/>
      <c r="AF8" s="1053">
        <v>2</v>
      </c>
      <c r="AG8" s="1053"/>
      <c r="AH8" s="1053">
        <v>3</v>
      </c>
      <c r="AI8" s="1053"/>
      <c r="AJ8" s="1053">
        <v>4</v>
      </c>
      <c r="AK8" s="1053"/>
      <c r="AL8" s="1054">
        <v>5</v>
      </c>
      <c r="AM8" s="1054"/>
    </row>
    <row r="9" ht="15" customHeight="1">
      <c r="D9" s="175" t="s">
        <v>249</v>
      </c>
      <c r="H9" s="1055">
        <v>5</v>
      </c>
      <c r="I9" s="1055"/>
      <c r="J9" s="1056">
        <v>6</v>
      </c>
      <c r="K9" s="1056"/>
      <c r="L9" s="1056">
        <v>7</v>
      </c>
      <c r="M9" s="1056"/>
      <c r="N9" s="1056">
        <v>8</v>
      </c>
      <c r="O9" s="1056"/>
      <c r="P9" s="1056">
        <v>9</v>
      </c>
      <c r="Q9" s="1056"/>
      <c r="R9" s="1056">
        <v>10</v>
      </c>
      <c r="S9" s="1056"/>
      <c r="T9" s="1057">
        <v>11</v>
      </c>
      <c r="U9" s="1057"/>
      <c r="Z9" s="1055">
        <v>6</v>
      </c>
      <c r="AA9" s="1055"/>
      <c r="AB9" s="1056">
        <v>7</v>
      </c>
      <c r="AC9" s="1056"/>
      <c r="AD9" s="1056">
        <v>8</v>
      </c>
      <c r="AE9" s="1056"/>
      <c r="AF9" s="1056">
        <v>9</v>
      </c>
      <c r="AG9" s="1056"/>
      <c r="AH9" s="1056">
        <v>10</v>
      </c>
      <c r="AI9" s="1056"/>
      <c r="AJ9" s="1056">
        <v>11</v>
      </c>
      <c r="AK9" s="1056"/>
      <c r="AL9" s="1057">
        <v>12</v>
      </c>
      <c r="AM9" s="1057"/>
    </row>
    <row r="10" ht="15" customHeight="1">
      <c r="D10" t="s">
        <v>251</v>
      </c>
      <c r="H10" s="1058">
        <v>12</v>
      </c>
      <c r="I10" s="1058"/>
      <c r="J10" s="1059">
        <v>13</v>
      </c>
      <c r="K10" s="1059"/>
      <c r="L10" s="1059">
        <v>14</v>
      </c>
      <c r="M10" s="1059"/>
      <c r="N10" s="1059">
        <v>15</v>
      </c>
      <c r="O10" s="1059"/>
      <c r="P10" s="1059">
        <v>16</v>
      </c>
      <c r="Q10" s="1059"/>
      <c r="R10" s="1059">
        <v>17</v>
      </c>
      <c r="S10" s="1059"/>
      <c r="T10" s="1060">
        <v>18</v>
      </c>
      <c r="U10" s="1060"/>
      <c r="Z10" s="1058">
        <v>13</v>
      </c>
      <c r="AA10" s="1058"/>
      <c r="AB10" s="1059">
        <v>14</v>
      </c>
      <c r="AC10" s="1059"/>
      <c r="AD10" s="1059">
        <v>15</v>
      </c>
      <c r="AE10" s="1059"/>
      <c r="AF10" s="1059">
        <v>16</v>
      </c>
      <c r="AG10" s="1059"/>
      <c r="AH10" s="1059">
        <v>17</v>
      </c>
      <c r="AI10" s="1059"/>
      <c r="AJ10" s="1059">
        <v>18</v>
      </c>
      <c r="AK10" s="1059"/>
      <c r="AL10" s="1060">
        <v>19</v>
      </c>
      <c r="AM10" s="1060"/>
    </row>
    <row r="11" ht="15" customHeight="1">
      <c r="H11" s="1055">
        <v>19</v>
      </c>
      <c r="I11" s="1055"/>
      <c r="J11" s="1056">
        <v>20</v>
      </c>
      <c r="K11" s="1056"/>
      <c r="L11" s="1056">
        <v>21</v>
      </c>
      <c r="M11" s="1056"/>
      <c r="N11" s="1056">
        <v>22</v>
      </c>
      <c r="O11" s="1056"/>
      <c r="P11" s="1056">
        <v>23</v>
      </c>
      <c r="Q11" s="1056"/>
      <c r="R11" s="1056">
        <v>24</v>
      </c>
      <c r="S11" s="1056"/>
      <c r="T11" s="1057">
        <v>25</v>
      </c>
      <c r="U11" s="1057"/>
      <c r="Z11" s="1055">
        <v>20</v>
      </c>
      <c r="AA11" s="1055"/>
      <c r="AB11" s="1056">
        <v>21</v>
      </c>
      <c r="AC11" s="1056"/>
      <c r="AD11" s="1056">
        <v>22</v>
      </c>
      <c r="AE11" s="1056"/>
      <c r="AF11" s="1056">
        <v>23</v>
      </c>
      <c r="AG11" s="1056"/>
      <c r="AH11" s="1056">
        <v>24</v>
      </c>
      <c r="AI11" s="1056"/>
      <c r="AJ11" s="1056">
        <v>25</v>
      </c>
      <c r="AK11" s="1056"/>
      <c r="AL11" s="1057">
        <v>26</v>
      </c>
      <c r="AM11" s="1057"/>
      <c r="AN11" t="s">
        <v>27</v>
      </c>
    </row>
    <row r="12" ht="15" customHeight="1">
      <c r="A12" s="68"/>
      <c r="H12" s="1058">
        <v>26</v>
      </c>
      <c r="I12" s="1058"/>
      <c r="J12" s="1059">
        <v>27</v>
      </c>
      <c r="K12" s="1059"/>
      <c r="L12" s="1059">
        <v>28</v>
      </c>
      <c r="M12" s="1059"/>
      <c r="N12" s="1059">
        <v>29</v>
      </c>
      <c r="O12" s="1059"/>
      <c r="P12" s="1059">
        <v>30</v>
      </c>
      <c r="Q12" s="1059"/>
      <c r="R12" s="1059">
        <v>31</v>
      </c>
      <c r="S12" s="1059"/>
      <c r="T12" s="1060"/>
      <c r="U12" s="1060"/>
      <c r="Z12" s="1058">
        <v>27</v>
      </c>
      <c r="AA12" s="1058"/>
      <c r="AB12" s="1059">
        <v>28</v>
      </c>
      <c r="AC12" s="1059"/>
      <c r="AD12" s="1059">
        <v>29</v>
      </c>
      <c r="AE12" s="1059"/>
      <c r="AF12" s="1059">
        <v>30</v>
      </c>
      <c r="AG12" s="1059"/>
      <c r="AH12" s="1059">
        <v>31</v>
      </c>
      <c r="AI12" s="1059"/>
      <c r="AJ12" s="1059"/>
      <c r="AK12" s="1059"/>
      <c r="AL12" s="1060"/>
      <c r="AM12" s="1060"/>
    </row>
    <row r="13" ht="15" customHeight="1">
      <c r="C13" s="72"/>
      <c r="D13" s="73"/>
      <c r="E13" s="73"/>
      <c r="F13" s="73"/>
      <c r="G13" s="73"/>
      <c r="H13" s="1061" t="s">
        <v>27</v>
      </c>
      <c r="I13" s="1061"/>
      <c r="J13" s="1062" t="s">
        <v>27</v>
      </c>
      <c r="K13" s="1062"/>
      <c r="L13" s="1062" t="s">
        <v>27</v>
      </c>
      <c r="M13" s="1062"/>
      <c r="N13" s="1062" t="s">
        <v>27</v>
      </c>
      <c r="O13" s="1062"/>
      <c r="P13" s="1062" t="s">
        <v>27</v>
      </c>
      <c r="Q13" s="1062"/>
      <c r="R13" s="1062" t="s">
        <v>27</v>
      </c>
      <c r="S13" s="1062"/>
      <c r="T13" s="1063" t="s">
        <v>27</v>
      </c>
      <c r="U13" s="1063"/>
      <c r="Z13" s="1061" t="s">
        <v>27</v>
      </c>
      <c r="AA13" s="1061"/>
      <c r="AB13" s="1062" t="s">
        <v>27</v>
      </c>
      <c r="AC13" s="1062"/>
      <c r="AD13" s="1062" t="s">
        <v>27</v>
      </c>
      <c r="AE13" s="1062"/>
      <c r="AF13" s="1062" t="s">
        <v>27</v>
      </c>
      <c r="AG13" s="1062"/>
      <c r="AH13" s="1062" t="s">
        <v>27</v>
      </c>
      <c r="AI13" s="1062"/>
      <c r="AJ13" s="1062" t="s">
        <v>27</v>
      </c>
      <c r="AK13" s="1062"/>
      <c r="AL13" s="1063" t="s">
        <v>27</v>
      </c>
      <c r="AM13" s="1063"/>
    </row>
    <row r="14" ht="15" customHeight="1">
      <c r="A14" s="68"/>
      <c r="C14" s="68" t="s">
        <v>8</v>
      </c>
      <c r="F14" s="64"/>
    </row>
    <row r="15" ht="15" customHeight="1">
      <c r="D15" s="70" t="s">
        <v>253</v>
      </c>
      <c r="F15" s="64"/>
      <c r="P15" s="1064"/>
      <c r="Q15" s="1064"/>
      <c r="R15" s="1064"/>
      <c r="S15" s="1064"/>
      <c r="T15" s="1064"/>
      <c r="U15" s="1064"/>
      <c r="V15" s="1064"/>
      <c r="W15" s="0"/>
      <c r="X15" s="1064"/>
      <c r="Y15" s="1064"/>
      <c r="Z15" s="1064"/>
      <c r="AA15" s="1064"/>
      <c r="AB15" s="1064"/>
      <c r="AC15" s="1064"/>
      <c r="AD15" s="1064"/>
      <c r="AE15" s="0"/>
      <c r="AF15" s="1064"/>
      <c r="AG15" s="1064"/>
      <c r="AH15" s="1064"/>
      <c r="AI15" s="1064"/>
      <c r="AJ15" s="1064"/>
      <c r="AK15" s="1064"/>
      <c r="AL15" s="1064"/>
      <c r="AM15" s="0"/>
      <c r="AN15" s="0"/>
    </row>
    <row r="16" ht="15" customHeight="1">
      <c r="C16" s="70"/>
      <c r="D16" s="73" t="s">
        <v>245</v>
      </c>
      <c r="F16" s="64"/>
      <c r="P16" s="21"/>
      <c r="Q16" s="21"/>
      <c r="R16" s="21"/>
      <c r="S16" s="21"/>
      <c r="T16" s="21"/>
      <c r="U16" s="21"/>
      <c r="V16" s="21"/>
      <c r="W16" s="0"/>
      <c r="X16" s="21"/>
      <c r="Y16" s="21"/>
      <c r="Z16" s="21"/>
      <c r="AA16" s="21"/>
      <c r="AB16" s="21"/>
      <c r="AC16" s="21"/>
      <c r="AD16" s="21"/>
      <c r="AE16" s="0"/>
      <c r="AF16" s="21"/>
      <c r="AG16" s="21"/>
      <c r="AH16" s="21"/>
      <c r="AI16" s="21"/>
      <c r="AJ16" s="21"/>
      <c r="AK16" s="21"/>
      <c r="AL16" s="21"/>
      <c r="AM16" s="0"/>
      <c r="AN16" s="0"/>
    </row>
    <row r="17" ht="15" customHeight="1">
      <c r="C17" s="70"/>
      <c r="D17" s="73" t="s">
        <v>247</v>
      </c>
      <c r="F17" s="64"/>
      <c r="P17" s="21"/>
      <c r="Q17" s="21"/>
      <c r="R17" s="21"/>
      <c r="S17" s="21"/>
      <c r="T17" s="21"/>
      <c r="U17" s="21"/>
      <c r="V17" s="21"/>
      <c r="W17" s="0"/>
      <c r="X17" s="21"/>
      <c r="Y17" s="21"/>
      <c r="Z17" s="21"/>
      <c r="AA17" s="21"/>
      <c r="AB17" s="21"/>
      <c r="AC17" s="21"/>
      <c r="AD17" s="21"/>
      <c r="AE17" s="0"/>
      <c r="AF17" s="21"/>
      <c r="AG17" s="21"/>
      <c r="AH17" s="21"/>
      <c r="AI17" s="21"/>
      <c r="AJ17" s="21"/>
      <c r="AK17" s="21"/>
      <c r="AL17" s="21"/>
      <c r="AM17" s="0"/>
      <c r="AN17" s="0"/>
    </row>
    <row r="18" ht="15" customHeight="1">
      <c r="C18" s="70"/>
      <c r="D18" s="71" t="s">
        <v>249</v>
      </c>
      <c r="F18" s="64"/>
      <c r="P18" s="21"/>
      <c r="Q18" s="21"/>
      <c r="R18" s="21"/>
      <c r="S18" s="21"/>
      <c r="T18" s="21"/>
      <c r="U18" s="21"/>
      <c r="V18" s="21"/>
      <c r="W18" s="0"/>
      <c r="X18" s="21"/>
      <c r="Y18" s="21"/>
      <c r="Z18" s="21"/>
      <c r="AA18" s="21"/>
      <c r="AB18" s="21"/>
      <c r="AC18" s="21"/>
      <c r="AD18" s="21"/>
      <c r="AE18" s="0"/>
      <c r="AF18" s="21"/>
      <c r="AG18" s="21"/>
      <c r="AH18" s="21"/>
      <c r="AI18" s="21"/>
      <c r="AJ18" s="21"/>
      <c r="AK18" s="21"/>
      <c r="AL18" s="21"/>
      <c r="AM18" s="0"/>
      <c r="AN18" s="0"/>
    </row>
    <row r="19" ht="15" customHeight="1">
      <c r="C19" s="74"/>
      <c r="D19" s="71" t="s">
        <v>251</v>
      </c>
      <c r="F19" s="64"/>
      <c r="P19" s="21"/>
      <c r="Q19" s="21"/>
      <c r="R19" s="21"/>
      <c r="S19" s="21"/>
      <c r="T19" s="21"/>
      <c r="U19" s="21"/>
      <c r="V19" s="21"/>
      <c r="W19" s="0"/>
      <c r="X19" s="21"/>
      <c r="Y19" s="21"/>
      <c r="Z19" s="21"/>
      <c r="AA19" s="21"/>
      <c r="AB19" s="21"/>
      <c r="AC19" s="21"/>
      <c r="AD19" s="21"/>
      <c r="AE19" s="0"/>
      <c r="AF19" s="21"/>
      <c r="AG19" s="21"/>
      <c r="AH19" s="21"/>
      <c r="AI19" s="21"/>
      <c r="AJ19" s="21"/>
      <c r="AK19" s="21"/>
      <c r="AL19" s="21"/>
      <c r="AM19" s="0"/>
      <c r="AN19" s="0"/>
    </row>
    <row r="20" ht="15" customHeight="1">
      <c r="C20" s="74"/>
      <c r="D20" s="71"/>
      <c r="F20" s="64"/>
      <c r="P20" s="21"/>
      <c r="Q20" s="21"/>
      <c r="R20" s="21"/>
      <c r="S20" s="21"/>
      <c r="T20" s="21"/>
      <c r="U20" s="21"/>
      <c r="V20" s="21"/>
      <c r="W20" s="0"/>
      <c r="X20" s="21"/>
      <c r="Y20" s="21"/>
      <c r="Z20" s="21"/>
      <c r="AA20" s="21"/>
      <c r="AB20" s="21"/>
      <c r="AC20" s="21"/>
      <c r="AD20" s="21"/>
      <c r="AE20" s="0"/>
      <c r="AF20" s="21"/>
      <c r="AG20" s="21"/>
      <c r="AH20" s="21"/>
      <c r="AI20" s="21"/>
      <c r="AJ20" s="21"/>
      <c r="AK20" s="21"/>
      <c r="AL20" s="21"/>
      <c r="AM20" s="0"/>
      <c r="AN20" s="0"/>
    </row>
    <row r="21" ht="30" customHeight="1">
      <c r="R21" s="993">
        <v>2020</v>
      </c>
      <c r="S21" s="993"/>
      <c r="T21" s="993"/>
      <c r="U21" s="993"/>
      <c r="V21" s="993"/>
      <c r="W21" s="993"/>
      <c r="X21" s="993"/>
      <c r="Y21" s="993"/>
      <c r="Z21" s="993"/>
      <c r="AA21" s="993"/>
      <c r="AB21" s="993"/>
      <c r="AC21" s="993"/>
      <c r="AD21" s="995">
        <v>2021</v>
      </c>
      <c r="AE21" s="995"/>
      <c r="AF21" s="995"/>
      <c r="AG21" s="995"/>
      <c r="AH21" s="995"/>
      <c r="AI21" s="995"/>
      <c r="AJ21" s="995"/>
      <c r="AK21" s="995"/>
      <c r="AL21" s="995"/>
      <c r="AM21" s="995"/>
      <c r="AN21" s="995"/>
      <c r="AO21" s="995"/>
    </row>
    <row r="22" s="5" customFormat="1" ht="30" customHeight="1">
      <c r="B22" s="76"/>
      <c r="C22" s="77" t="s">
        <v>71</v>
      </c>
      <c r="D22" s="77" t="s">
        <v>21</v>
      </c>
      <c r="E22" s="177" t="s">
        <v>241</v>
      </c>
      <c r="F22" s="10" t="s">
        <v>60</v>
      </c>
      <c r="G22" s="10" t="s">
        <v>61</v>
      </c>
      <c r="H22" s="1065" t="s">
        <v>34</v>
      </c>
      <c r="I22" s="1065"/>
      <c r="J22" s="1065"/>
      <c r="K22" s="1065"/>
      <c r="L22" s="1065" t="s">
        <v>62</v>
      </c>
      <c r="M22" s="1065"/>
      <c r="N22" s="1065"/>
      <c r="O22" s="1065"/>
      <c r="R22" s="617" t="s">
        <v>230</v>
      </c>
      <c r="S22" s="618" t="s">
        <v>232</v>
      </c>
      <c r="T22" s="618" t="s">
        <v>233</v>
      </c>
      <c r="U22" s="618" t="s">
        <v>234</v>
      </c>
      <c r="V22" s="618" t="s">
        <v>235</v>
      </c>
      <c r="W22" s="618" t="s">
        <v>237</v>
      </c>
      <c r="X22" s="618" t="s">
        <v>218</v>
      </c>
      <c r="Y22" s="618" t="s">
        <v>222</v>
      </c>
      <c r="Z22" s="618" t="s">
        <v>224</v>
      </c>
      <c r="AA22" s="618" t="s">
        <v>225</v>
      </c>
      <c r="AB22" s="618" t="s">
        <v>226</v>
      </c>
      <c r="AC22" s="1015" t="s">
        <v>227</v>
      </c>
      <c r="AD22" s="618" t="s">
        <v>230</v>
      </c>
      <c r="AE22" s="618" t="s">
        <v>232</v>
      </c>
      <c r="AF22" s="618" t="s">
        <v>233</v>
      </c>
      <c r="AG22" s="618" t="s">
        <v>234</v>
      </c>
      <c r="AH22" s="618" t="s">
        <v>235</v>
      </c>
      <c r="AI22" s="618" t="s">
        <v>237</v>
      </c>
      <c r="AJ22" s="618" t="s">
        <v>218</v>
      </c>
      <c r="AK22" s="618" t="s">
        <v>222</v>
      </c>
      <c r="AL22" s="618" t="s">
        <v>224</v>
      </c>
      <c r="AM22" s="618" t="s">
        <v>225</v>
      </c>
      <c r="AN22" s="618" t="s">
        <v>226</v>
      </c>
      <c r="AO22" s="1015" t="s">
        <v>227</v>
      </c>
      <c r="AP22" s="78"/>
      <c r="AQ22" s="78"/>
      <c r="AR22" s="78"/>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row>
    <row r="23" s="0" customFormat="1" ht="18" customHeight="1">
      <c r="B23" s="21"/>
      <c r="C23" s="1016">
        <v>1605</v>
      </c>
      <c r="D23" s="1016" t="s">
        <v>213</v>
      </c>
      <c r="E23" s="1016" t="s">
        <v>258</v>
      </c>
      <c r="F23" s="1017" t="s">
        <v>259</v>
      </c>
      <c r="G23" s="1016" t="s">
        <v>260</v>
      </c>
      <c r="H23" s="1018" t="s">
        <v>261</v>
      </c>
      <c r="I23" s="1018"/>
      <c r="J23" s="1018"/>
      <c r="K23" s="1018"/>
      <c r="L23" s="1018" t="s">
        <v>262</v>
      </c>
      <c r="M23" s="1018"/>
      <c r="N23" s="1018"/>
      <c r="O23" s="1018"/>
      <c r="P23" s="80"/>
      <c r="Q23" s="4"/>
      <c r="R23" s="1019" t="s">
        <v>263</v>
      </c>
      <c r="S23" s="1020" t="s">
        <v>263</v>
      </c>
      <c r="T23" s="1020" t="s">
        <v>263</v>
      </c>
      <c r="U23" s="1020" t="s">
        <v>263</v>
      </c>
      <c r="V23" s="1020" t="s">
        <v>263</v>
      </c>
      <c r="W23" s="1020" t="s">
        <v>263</v>
      </c>
      <c r="X23" s="1020" t="s">
        <v>263</v>
      </c>
      <c r="Y23" s="1020" t="s">
        <v>263</v>
      </c>
      <c r="Z23" s="1020" t="s">
        <v>263</v>
      </c>
      <c r="AA23" s="1020" t="s">
        <v>263</v>
      </c>
      <c r="AB23" s="1020" t="s">
        <v>263</v>
      </c>
      <c r="AC23" s="1020" t="s">
        <v>263</v>
      </c>
      <c r="AD23" s="1020" t="s">
        <v>263</v>
      </c>
      <c r="AE23" s="1020" t="s">
        <v>263</v>
      </c>
      <c r="AF23" s="1020" t="s">
        <v>263</v>
      </c>
      <c r="AG23" s="1020" t="s">
        <v>263</v>
      </c>
      <c r="AH23" s="1020" t="s">
        <v>263</v>
      </c>
      <c r="AI23" s="1020" t="s">
        <v>263</v>
      </c>
      <c r="AJ23" s="1020" t="s">
        <v>263</v>
      </c>
      <c r="AK23" s="1020" t="s">
        <v>263</v>
      </c>
      <c r="AL23" s="1020" t="s">
        <v>263</v>
      </c>
      <c r="AM23" s="1020" t="s">
        <v>263</v>
      </c>
      <c r="AN23" s="1020" t="s">
        <v>263</v>
      </c>
      <c r="AO23" s="1021" t="s">
        <v>263</v>
      </c>
      <c r="AP23" s="79"/>
      <c r="AQ23" s="79"/>
      <c r="AR23" s="79"/>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row>
    <row r="24" s="0" customFormat="1" ht="18" customHeight="1">
      <c r="B24" s="21"/>
      <c r="C24" s="1022">
        <v>1604</v>
      </c>
      <c r="D24" s="1022" t="s">
        <v>264</v>
      </c>
      <c r="E24" s="1022" t="s">
        <v>265</v>
      </c>
      <c r="F24" s="1023" t="s">
        <v>266</v>
      </c>
      <c r="G24" s="1022" t="s">
        <v>267</v>
      </c>
      <c r="H24" s="1024" t="s">
        <v>268</v>
      </c>
      <c r="I24" s="1024"/>
      <c r="J24" s="1024"/>
      <c r="K24" s="1024"/>
      <c r="L24" s="1024" t="s">
        <v>269</v>
      </c>
      <c r="M24" s="1024"/>
      <c r="N24" s="1024"/>
      <c r="O24" s="1024"/>
      <c r="P24" s="80"/>
      <c r="Q24" s="4"/>
      <c r="R24" s="1025" t="s">
        <v>267</v>
      </c>
      <c r="S24" s="1026" t="s">
        <v>267</v>
      </c>
      <c r="T24" s="1026" t="s">
        <v>267</v>
      </c>
      <c r="U24" s="1026" t="s">
        <v>267</v>
      </c>
      <c r="V24" s="1026" t="s">
        <v>267</v>
      </c>
      <c r="W24" s="1026" t="s">
        <v>267</v>
      </c>
      <c r="X24" s="1026" t="s">
        <v>267</v>
      </c>
      <c r="Y24" s="1026" t="s">
        <v>267</v>
      </c>
      <c r="Z24" s="1026" t="s">
        <v>267</v>
      </c>
      <c r="AA24" s="1026" t="s">
        <v>267</v>
      </c>
      <c r="AB24" s="1026" t="s">
        <v>267</v>
      </c>
      <c r="AC24" s="1026" t="s">
        <v>267</v>
      </c>
      <c r="AD24" s="1026" t="s">
        <v>267</v>
      </c>
      <c r="AE24" s="1026" t="s">
        <v>267</v>
      </c>
      <c r="AF24" s="1026" t="s">
        <v>267</v>
      </c>
      <c r="AG24" s="1026" t="s">
        <v>267</v>
      </c>
      <c r="AH24" s="1026" t="s">
        <v>267</v>
      </c>
      <c r="AI24" s="1026" t="s">
        <v>267</v>
      </c>
      <c r="AJ24" s="1026" t="s">
        <v>267</v>
      </c>
      <c r="AK24" s="1026" t="s">
        <v>267</v>
      </c>
      <c r="AL24" s="1026" t="s">
        <v>267</v>
      </c>
      <c r="AM24" s="1026" t="s">
        <v>267</v>
      </c>
      <c r="AN24" s="1026" t="s">
        <v>267</v>
      </c>
      <c r="AO24" s="1027" t="s">
        <v>267</v>
      </c>
      <c r="AP24" s="79"/>
      <c r="AQ24" s="79"/>
      <c r="AR24" s="79"/>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row>
    <row r="25" s="0" customFormat="1" ht="18" customHeight="1">
      <c r="B25" s="21"/>
      <c r="C25" s="1016">
        <v>1762</v>
      </c>
      <c r="D25" s="1016" t="s">
        <v>270</v>
      </c>
      <c r="E25" s="1016" t="s">
        <v>258</v>
      </c>
      <c r="F25" s="1017" t="s">
        <v>259</v>
      </c>
      <c r="G25" s="1016" t="s">
        <v>271</v>
      </c>
      <c r="H25" s="1018" t="s">
        <v>272</v>
      </c>
      <c r="I25" s="1018"/>
      <c r="J25" s="1018"/>
      <c r="K25" s="1018"/>
      <c r="L25" s="1018" t="s">
        <v>273</v>
      </c>
      <c r="M25" s="1018"/>
      <c r="N25" s="1018"/>
      <c r="O25" s="1018"/>
      <c r="P25" s="80"/>
      <c r="Q25" s="4"/>
      <c r="R25" s="1019" t="s">
        <v>263</v>
      </c>
      <c r="S25" s="1020" t="s">
        <v>263</v>
      </c>
      <c r="T25" s="1020" t="s">
        <v>263</v>
      </c>
      <c r="U25" s="1020" t="s">
        <v>263</v>
      </c>
      <c r="V25" s="1020" t="s">
        <v>263</v>
      </c>
      <c r="W25" s="1020" t="s">
        <v>263</v>
      </c>
      <c r="X25" s="1020" t="s">
        <v>263</v>
      </c>
      <c r="Y25" s="1020" t="s">
        <v>263</v>
      </c>
      <c r="Z25" s="1020" t="s">
        <v>263</v>
      </c>
      <c r="AA25" s="1020" t="s">
        <v>263</v>
      </c>
      <c r="AB25" s="1020" t="s">
        <v>263</v>
      </c>
      <c r="AC25" s="1020" t="s">
        <v>263</v>
      </c>
      <c r="AD25" s="1020" t="s">
        <v>263</v>
      </c>
      <c r="AE25" s="1020" t="s">
        <v>263</v>
      </c>
      <c r="AF25" s="1020" t="s">
        <v>263</v>
      </c>
      <c r="AG25" s="1020" t="s">
        <v>263</v>
      </c>
      <c r="AH25" s="1020" t="s">
        <v>263</v>
      </c>
      <c r="AI25" s="1020" t="s">
        <v>263</v>
      </c>
      <c r="AJ25" s="1020" t="s">
        <v>263</v>
      </c>
      <c r="AK25" s="1020" t="s">
        <v>263</v>
      </c>
      <c r="AL25" s="1020" t="s">
        <v>263</v>
      </c>
      <c r="AM25" s="1020" t="s">
        <v>263</v>
      </c>
      <c r="AN25" s="1020" t="s">
        <v>263</v>
      </c>
      <c r="AO25" s="1021" t="s">
        <v>263</v>
      </c>
      <c r="AP25" s="79"/>
      <c r="AQ25" s="79"/>
      <c r="AR25" s="79"/>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row>
    <row r="26" s="0" customFormat="1" ht="18" customHeight="1">
      <c r="B26" s="21"/>
      <c r="C26" s="1022">
        <v>24104</v>
      </c>
      <c r="D26" s="1022" t="s">
        <v>278</v>
      </c>
      <c r="E26" s="1022" t="s">
        <v>265</v>
      </c>
      <c r="F26" s="1023" t="s">
        <v>266</v>
      </c>
      <c r="G26" s="1022" t="s">
        <v>279</v>
      </c>
      <c r="H26" s="1024" t="s">
        <v>280</v>
      </c>
      <c r="I26" s="1024"/>
      <c r="J26" s="1024"/>
      <c r="K26" s="1024"/>
      <c r="L26" s="1024" t="s">
        <v>281</v>
      </c>
      <c r="M26" s="1024"/>
      <c r="N26" s="1024"/>
      <c r="O26" s="1024"/>
      <c r="P26" s="80"/>
      <c r="Q26" s="4"/>
      <c r="R26" s="1025" t="s">
        <v>263</v>
      </c>
      <c r="S26" s="1026" t="s">
        <v>263</v>
      </c>
      <c r="T26" s="1026" t="s">
        <v>263</v>
      </c>
      <c r="U26" s="1026" t="s">
        <v>263</v>
      </c>
      <c r="V26" s="1026" t="s">
        <v>263</v>
      </c>
      <c r="W26" s="1026" t="s">
        <v>263</v>
      </c>
      <c r="X26" s="1026" t="s">
        <v>263</v>
      </c>
      <c r="Y26" s="1026" t="s">
        <v>263</v>
      </c>
      <c r="Z26" s="1026" t="s">
        <v>263</v>
      </c>
      <c r="AA26" s="1026" t="s">
        <v>263</v>
      </c>
      <c r="AB26" s="1026" t="s">
        <v>263</v>
      </c>
      <c r="AC26" s="1026" t="s">
        <v>263</v>
      </c>
      <c r="AD26" s="1026" t="s">
        <v>263</v>
      </c>
      <c r="AE26" s="1026" t="s">
        <v>263</v>
      </c>
      <c r="AF26" s="1026" t="s">
        <v>263</v>
      </c>
      <c r="AG26" s="1026" t="s">
        <v>263</v>
      </c>
      <c r="AH26" s="1026" t="s">
        <v>263</v>
      </c>
      <c r="AI26" s="1026" t="s">
        <v>263</v>
      </c>
      <c r="AJ26" s="1026" t="s">
        <v>263</v>
      </c>
      <c r="AK26" s="1026" t="s">
        <v>263</v>
      </c>
      <c r="AL26" s="1026" t="s">
        <v>263</v>
      </c>
      <c r="AM26" s="1026" t="s">
        <v>263</v>
      </c>
      <c r="AN26" s="1026" t="s">
        <v>263</v>
      </c>
      <c r="AO26" s="1027" t="s">
        <v>263</v>
      </c>
      <c r="AP26" s="79"/>
      <c r="AQ26" s="79"/>
      <c r="AR26" s="79"/>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row>
    <row r="27" s="0" customFormat="1" ht="18" customHeight="1">
      <c r="B27" s="21"/>
      <c r="C27" s="1016">
        <v>27391</v>
      </c>
      <c r="D27" s="1016" t="s">
        <v>282</v>
      </c>
      <c r="E27" s="1016" t="s">
        <v>258</v>
      </c>
      <c r="F27" s="1017" t="s">
        <v>259</v>
      </c>
      <c r="G27" s="1016" t="s">
        <v>283</v>
      </c>
      <c r="H27" s="1018" t="s">
        <v>284</v>
      </c>
      <c r="I27" s="1018"/>
      <c r="J27" s="1018"/>
      <c r="K27" s="1018"/>
      <c r="L27" s="1018" t="s">
        <v>285</v>
      </c>
      <c r="M27" s="1018"/>
      <c r="N27" s="1018"/>
      <c r="O27" s="1018"/>
      <c r="P27" s="80"/>
      <c r="Q27" s="4"/>
      <c r="R27" s="1019" t="s">
        <v>263</v>
      </c>
      <c r="S27" s="1020" t="s">
        <v>263</v>
      </c>
      <c r="T27" s="1020" t="s">
        <v>263</v>
      </c>
      <c r="U27" s="1020" t="s">
        <v>263</v>
      </c>
      <c r="V27" s="1020" t="s">
        <v>263</v>
      </c>
      <c r="W27" s="1020" t="s">
        <v>263</v>
      </c>
      <c r="X27" s="1020" t="s">
        <v>263</v>
      </c>
      <c r="Y27" s="1020" t="s">
        <v>263</v>
      </c>
      <c r="Z27" s="1020" t="s">
        <v>263</v>
      </c>
      <c r="AA27" s="1020" t="s">
        <v>263</v>
      </c>
      <c r="AB27" s="1020" t="s">
        <v>263</v>
      </c>
      <c r="AC27" s="1020" t="s">
        <v>263</v>
      </c>
      <c r="AD27" s="1020" t="s">
        <v>263</v>
      </c>
      <c r="AE27" s="1020" t="s">
        <v>263</v>
      </c>
      <c r="AF27" s="1020" t="s">
        <v>263</v>
      </c>
      <c r="AG27" s="1020" t="s">
        <v>263</v>
      </c>
      <c r="AH27" s="1020" t="s">
        <v>263</v>
      </c>
      <c r="AI27" s="1020" t="s">
        <v>263</v>
      </c>
      <c r="AJ27" s="1020" t="s">
        <v>263</v>
      </c>
      <c r="AK27" s="1020" t="s">
        <v>263</v>
      </c>
      <c r="AL27" s="1020" t="s">
        <v>263</v>
      </c>
      <c r="AM27" s="1020" t="s">
        <v>263</v>
      </c>
      <c r="AN27" s="1020" t="s">
        <v>263</v>
      </c>
      <c r="AO27" s="1021" t="s">
        <v>263</v>
      </c>
      <c r="AP27" s="79"/>
      <c r="AQ27" s="79"/>
      <c r="AR27" s="79"/>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row>
    <row r="28" s="0" customFormat="1" ht="18" customHeight="1">
      <c r="B28" s="21"/>
      <c r="C28" s="1022">
        <v>60798</v>
      </c>
      <c r="D28" s="1022" t="s">
        <v>286</v>
      </c>
      <c r="E28" s="1022" t="s">
        <v>265</v>
      </c>
      <c r="F28" s="1022" t="s">
        <v>287</v>
      </c>
      <c r="G28" s="1022" t="s">
        <v>288</v>
      </c>
      <c r="H28" s="1024" t="s">
        <v>268</v>
      </c>
      <c r="I28" s="1024"/>
      <c r="J28" s="1024"/>
      <c r="K28" s="1024"/>
      <c r="L28" s="1024" t="s">
        <v>289</v>
      </c>
      <c r="M28" s="1024"/>
      <c r="N28" s="1024"/>
      <c r="O28" s="1024"/>
      <c r="P28" s="80"/>
      <c r="Q28" s="4"/>
      <c r="R28" s="1025" t="s">
        <v>263</v>
      </c>
      <c r="S28" s="1026" t="s">
        <v>263</v>
      </c>
      <c r="T28" s="1026" t="s">
        <v>263</v>
      </c>
      <c r="U28" s="1026" t="s">
        <v>290</v>
      </c>
      <c r="V28" s="1026" t="s">
        <v>290</v>
      </c>
      <c r="W28" s="1026" t="s">
        <v>263</v>
      </c>
      <c r="X28" s="1026" t="s">
        <v>263</v>
      </c>
      <c r="Y28" s="1026" t="s">
        <v>263</v>
      </c>
      <c r="Z28" s="1026" t="s">
        <v>263</v>
      </c>
      <c r="AA28" s="1026" t="s">
        <v>263</v>
      </c>
      <c r="AB28" s="1026" t="s">
        <v>263</v>
      </c>
      <c r="AC28" s="1026" t="s">
        <v>267</v>
      </c>
      <c r="AD28" s="1026" t="s">
        <v>267</v>
      </c>
      <c r="AE28" s="1026" t="s">
        <v>267</v>
      </c>
      <c r="AF28" s="1026" t="s">
        <v>267</v>
      </c>
      <c r="AG28" s="1026" t="s">
        <v>267</v>
      </c>
      <c r="AH28" s="1026" t="s">
        <v>267</v>
      </c>
      <c r="AI28" s="1026" t="s">
        <v>267</v>
      </c>
      <c r="AJ28" s="1026" t="s">
        <v>267</v>
      </c>
      <c r="AK28" s="1026" t="s">
        <v>267</v>
      </c>
      <c r="AL28" s="1026" t="s">
        <v>267</v>
      </c>
      <c r="AM28" s="1026" t="s">
        <v>267</v>
      </c>
      <c r="AN28" s="1026" t="s">
        <v>267</v>
      </c>
      <c r="AO28" s="1027" t="s">
        <v>267</v>
      </c>
      <c r="AP28" s="79"/>
      <c r="AQ28" s="79"/>
      <c r="AR28" s="79"/>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row>
    <row r="29" s="0" customFormat="1" ht="18" customHeight="1">
      <c r="B29" s="21"/>
      <c r="C29" s="181"/>
      <c r="D29" s="181"/>
      <c r="E29" s="181"/>
      <c r="F29" s="201"/>
      <c r="G29" s="181"/>
      <c r="H29" s="1018">
        <v>1536</v>
      </c>
      <c r="I29" s="1018"/>
      <c r="J29" s="1018"/>
      <c r="K29" s="1018"/>
      <c r="L29" s="1072"/>
      <c r="M29" s="1072"/>
      <c r="N29" s="1072"/>
      <c r="O29" s="1072"/>
      <c r="P29" s="80"/>
      <c r="Q29" s="4"/>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79"/>
      <c r="AQ29" s="79"/>
      <c r="AR29" s="79"/>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row>
    <row r="30" s="0" customFormat="1" ht="18" customHeight="1">
      <c r="B30" s="21"/>
      <c r="C30" s="181"/>
      <c r="D30" s="181"/>
      <c r="E30" s="181"/>
      <c r="F30" s="201"/>
      <c r="G30" s="181"/>
      <c r="H30" s="996"/>
      <c r="I30" s="996"/>
      <c r="J30" s="996"/>
      <c r="K30" s="996"/>
      <c r="L30" s="1072"/>
      <c r="M30" s="1072"/>
      <c r="N30" s="1072"/>
      <c r="O30" s="1072"/>
      <c r="P30" s="80"/>
      <c r="Q30" s="4"/>
      <c r="R30" s="182"/>
      <c r="S30" s="182"/>
      <c r="T30" s="182"/>
      <c r="U30" s="182"/>
      <c r="V30" s="182"/>
      <c r="W30" s="182"/>
      <c r="X30" s="1028" t="s">
        <v>291</v>
      </c>
      <c r="Y30" s="182"/>
      <c r="Z30" s="182"/>
      <c r="AA30" s="182"/>
      <c r="AB30" s="182"/>
      <c r="AC30" s="182"/>
      <c r="AD30" s="182"/>
      <c r="AE30" s="182"/>
      <c r="AF30" s="182"/>
      <c r="AG30" s="182"/>
      <c r="AH30" s="182"/>
      <c r="AI30" s="182"/>
      <c r="AJ30" s="182"/>
      <c r="AK30" s="182"/>
      <c r="AL30" s="182"/>
      <c r="AM30" s="182"/>
      <c r="AN30" s="182"/>
      <c r="AO30" s="182"/>
      <c r="AP30" s="79"/>
      <c r="AQ30" s="79"/>
      <c r="AR30" s="79"/>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row>
    <row r="31" s="0" customFormat="1" ht="18" customHeight="1">
      <c r="B31" s="21"/>
      <c r="C31" s="181"/>
      <c r="D31" s="181"/>
      <c r="E31" s="181"/>
      <c r="F31" s="201"/>
      <c r="G31" s="181"/>
      <c r="H31" s="996"/>
      <c r="I31" s="996"/>
      <c r="J31" s="996"/>
      <c r="K31" s="996"/>
      <c r="L31" s="1072"/>
      <c r="M31" s="1072"/>
      <c r="N31" s="1072"/>
      <c r="O31" s="1072"/>
      <c r="P31" s="80"/>
      <c r="Q31" s="4"/>
      <c r="R31" s="182"/>
      <c r="S31" s="182"/>
      <c r="T31" s="182"/>
      <c r="U31" s="182"/>
      <c r="V31" s="182"/>
      <c r="W31" s="182"/>
      <c r="X31" s="182"/>
      <c r="Y31" s="182"/>
      <c r="Z31" s="182"/>
      <c r="AA31" s="1029" t="s">
        <v>290</v>
      </c>
      <c r="AB31" s="1028" t="s">
        <v>292</v>
      </c>
      <c r="AC31" s="182"/>
      <c r="AD31" s="182"/>
      <c r="AE31" s="182"/>
      <c r="AF31" s="182"/>
      <c r="AG31" s="182"/>
      <c r="AH31" s="182"/>
      <c r="AI31" s="182"/>
      <c r="AJ31" s="182"/>
      <c r="AK31" s="182"/>
      <c r="AL31" s="182"/>
      <c r="AM31" s="182"/>
      <c r="AN31" s="182"/>
      <c r="AO31" s="182"/>
      <c r="AP31" s="48"/>
      <c r="AQ31" s="48"/>
      <c r="AR31" s="48"/>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row>
    <row r="32" s="0" customFormat="1" ht="18" customHeight="1">
      <c r="B32" s="21"/>
      <c r="C32" s="181"/>
      <c r="D32" s="181"/>
      <c r="E32" s="181"/>
      <c r="F32" s="201"/>
      <c r="G32" s="181"/>
      <c r="H32" s="996"/>
      <c r="I32" s="996"/>
      <c r="J32" s="996"/>
      <c r="K32" s="996"/>
      <c r="L32" s="1072"/>
      <c r="M32" s="1072"/>
      <c r="N32" s="1072"/>
      <c r="O32" s="1072"/>
      <c r="P32" s="80"/>
      <c r="Q32" s="4"/>
      <c r="R32" s="182"/>
      <c r="S32" s="182"/>
      <c r="T32" s="182"/>
      <c r="U32" s="182"/>
      <c r="V32" s="182"/>
      <c r="W32" s="182"/>
      <c r="X32" s="182"/>
      <c r="Y32" s="182"/>
      <c r="Z32" s="182"/>
      <c r="AA32" s="1029" t="s">
        <v>263</v>
      </c>
      <c r="AB32" s="1028" t="s">
        <v>293</v>
      </c>
      <c r="AC32" s="182"/>
      <c r="AD32" s="182"/>
      <c r="AE32" s="182"/>
      <c r="AF32" s="182"/>
      <c r="AG32" s="182"/>
      <c r="AH32" s="182"/>
      <c r="AI32" s="182"/>
      <c r="AJ32" s="182"/>
      <c r="AK32" s="182"/>
      <c r="AL32" s="182"/>
      <c r="AM32" s="182"/>
      <c r="AN32" s="182"/>
      <c r="AO32" s="182"/>
      <c r="AP32" s="79"/>
      <c r="AQ32" s="79"/>
      <c r="AR32" s="79"/>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row>
    <row r="33" s="0" customFormat="1" ht="18" customHeight="1">
      <c r="B33" s="21"/>
      <c r="C33" s="181"/>
      <c r="D33" s="181"/>
      <c r="E33" s="181"/>
      <c r="F33" s="201"/>
      <c r="G33" s="181"/>
      <c r="H33" s="996"/>
      <c r="I33" s="996"/>
      <c r="J33" s="996"/>
      <c r="K33" s="996"/>
      <c r="L33" s="1072"/>
      <c r="M33" s="1072"/>
      <c r="N33" s="1072"/>
      <c r="O33" s="1072"/>
      <c r="P33" s="80"/>
      <c r="Q33" s="4"/>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79"/>
      <c r="AQ33" s="79"/>
      <c r="AR33" s="79"/>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row>
    <row r="34" s="0" customFormat="1" ht="18" customHeight="1">
      <c r="B34" s="21"/>
      <c r="C34" s="181"/>
      <c r="D34" s="181"/>
      <c r="E34" s="181"/>
      <c r="F34" s="201"/>
      <c r="G34" s="181"/>
      <c r="H34" s="996"/>
      <c r="I34" s="996"/>
      <c r="J34" s="996"/>
      <c r="K34" s="996"/>
      <c r="L34" s="1072"/>
      <c r="M34" s="1072"/>
      <c r="N34" s="1072"/>
      <c r="O34" s="1072"/>
      <c r="P34" s="80"/>
      <c r="Q34" s="4"/>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48"/>
      <c r="AQ34" s="48"/>
      <c r="AR34" s="48"/>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row>
    <row r="35" s="0" customFormat="1" ht="18" customHeight="1">
      <c r="B35" s="21"/>
      <c r="C35" s="181"/>
      <c r="D35" s="181"/>
      <c r="E35" s="181"/>
      <c r="F35" s="201"/>
      <c r="G35" s="181"/>
      <c r="H35" s="996"/>
      <c r="I35" s="996"/>
      <c r="J35" s="996"/>
      <c r="K35" s="996"/>
      <c r="L35" s="1072"/>
      <c r="M35" s="1072"/>
      <c r="N35" s="1072"/>
      <c r="O35" s="1072"/>
      <c r="P35" s="80"/>
      <c r="Q35" s="4"/>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79"/>
      <c r="AQ35" s="79"/>
      <c r="AR35" s="79"/>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row>
    <row r="36" s="0" customFormat="1" ht="18" customHeight="1">
      <c r="B36" s="21"/>
      <c r="C36" s="181"/>
      <c r="D36" s="181"/>
      <c r="E36" s="181"/>
      <c r="F36" s="201"/>
      <c r="G36" s="181"/>
      <c r="H36" s="996"/>
      <c r="I36" s="996"/>
      <c r="J36" s="996"/>
      <c r="K36" s="996"/>
      <c r="L36" s="1072"/>
      <c r="M36" s="1072"/>
      <c r="N36" s="1072"/>
      <c r="O36" s="1072"/>
      <c r="P36" s="80"/>
      <c r="Q36" s="4"/>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79"/>
      <c r="AQ36" s="79"/>
      <c r="AR36" s="79"/>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row>
    <row r="37" s="0" customFormat="1" ht="18" customHeight="1">
      <c r="B37" s="21"/>
      <c r="C37" s="181"/>
      <c r="D37" s="181"/>
      <c r="E37" s="181"/>
      <c r="F37" s="201"/>
      <c r="G37" s="181"/>
      <c r="H37" s="996"/>
      <c r="I37" s="996"/>
      <c r="J37" s="996"/>
      <c r="K37" s="996"/>
      <c r="L37" s="1072"/>
      <c r="M37" s="1072"/>
      <c r="N37" s="1072"/>
      <c r="O37" s="1072"/>
      <c r="P37" s="80"/>
      <c r="Q37" s="4"/>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79"/>
      <c r="AQ37" s="79"/>
      <c r="AR37" s="79"/>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row>
    <row r="38" s="0" customFormat="1" ht="18" customHeight="1">
      <c r="B38" s="21"/>
      <c r="C38" s="181"/>
      <c r="D38" s="181"/>
      <c r="E38" s="181"/>
      <c r="F38" s="201"/>
      <c r="G38" s="181"/>
      <c r="H38" s="996"/>
      <c r="I38" s="996"/>
      <c r="J38" s="996"/>
      <c r="K38" s="996"/>
      <c r="L38" s="1072"/>
      <c r="M38" s="1072"/>
      <c r="N38" s="1072"/>
      <c r="O38" s="1072"/>
      <c r="P38" s="80"/>
      <c r="Q38" s="4"/>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79"/>
      <c r="AQ38" s="79"/>
      <c r="AR38" s="79"/>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row>
    <row r="39" ht="18" customHeight="1">
      <c r="C39" s="181"/>
      <c r="D39" s="181"/>
      <c r="E39" s="181"/>
      <c r="F39" s="201"/>
      <c r="G39" s="181"/>
      <c r="H39" s="996"/>
      <c r="I39" s="996"/>
      <c r="J39" s="996"/>
      <c r="K39" s="996"/>
      <c r="L39" s="1072"/>
      <c r="M39" s="1072"/>
      <c r="N39" s="1072"/>
      <c r="O39" s="1072"/>
      <c r="P39" s="80"/>
      <c r="Q39" s="4"/>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4"/>
      <c r="AQ39" s="79"/>
      <c r="AR39" s="79"/>
    </row>
    <row r="40" ht="18" customHeight="1">
      <c r="C40" s="181"/>
      <c r="D40" s="181"/>
      <c r="E40" s="181"/>
      <c r="F40" s="201"/>
      <c r="G40" s="181"/>
      <c r="H40" s="996"/>
      <c r="I40" s="996"/>
      <c r="J40" s="996"/>
      <c r="K40" s="996"/>
      <c r="L40" s="1072"/>
      <c r="M40" s="1072"/>
      <c r="N40" s="1072"/>
      <c r="O40" s="1072"/>
      <c r="P40" s="80"/>
      <c r="Q40" s="4"/>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4"/>
      <c r="AQ40" s="79"/>
      <c r="AR40" s="79"/>
    </row>
    <row r="41" ht="18" customHeight="1">
      <c r="C41" s="181"/>
      <c r="D41" s="181"/>
      <c r="E41" s="181"/>
      <c r="F41" s="201"/>
      <c r="G41" s="181"/>
      <c r="H41" s="996"/>
      <c r="I41" s="996"/>
      <c r="J41" s="996"/>
      <c r="K41" s="996"/>
      <c r="L41" s="1072"/>
      <c r="M41" s="1072"/>
      <c r="N41" s="1072"/>
      <c r="O41" s="1072"/>
      <c r="P41" s="80"/>
      <c r="Q41" s="4"/>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4"/>
      <c r="AQ41" s="79"/>
      <c r="AR41" s="79"/>
    </row>
    <row r="42" ht="18" customHeight="1">
      <c r="C42" s="181"/>
      <c r="D42" s="181"/>
      <c r="E42" s="181"/>
      <c r="F42" s="201"/>
      <c r="G42" s="181"/>
      <c r="H42" s="996"/>
      <c r="I42" s="996"/>
      <c r="J42" s="996"/>
      <c r="K42" s="996"/>
      <c r="L42" s="1072"/>
      <c r="M42" s="1072"/>
      <c r="N42" s="1072"/>
      <c r="O42" s="1072"/>
      <c r="P42" s="80"/>
      <c r="Q42" s="4"/>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4"/>
      <c r="AQ42" s="79"/>
      <c r="AR42" s="79"/>
    </row>
    <row r="43" ht="18" customHeight="1">
      <c r="C43" s="181"/>
      <c r="D43" s="181"/>
      <c r="E43" s="181"/>
      <c r="F43" s="201"/>
      <c r="G43" s="181"/>
      <c r="H43" s="996"/>
      <c r="I43" s="996"/>
      <c r="J43" s="996"/>
      <c r="K43" s="996"/>
      <c r="L43" s="1072"/>
      <c r="M43" s="1072"/>
      <c r="N43" s="1072"/>
      <c r="O43" s="1072"/>
      <c r="P43" s="80"/>
      <c r="Q43" s="4"/>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4"/>
      <c r="AQ43" s="79"/>
      <c r="AR43" s="79"/>
    </row>
    <row r="44" ht="18" customHeight="1">
      <c r="C44" s="181"/>
      <c r="D44" s="181"/>
      <c r="E44" s="181"/>
      <c r="F44" s="201"/>
      <c r="G44" s="181"/>
      <c r="H44" s="996"/>
      <c r="I44" s="996"/>
      <c r="J44" s="996"/>
      <c r="K44" s="996"/>
      <c r="L44" s="1072"/>
      <c r="M44" s="1072"/>
      <c r="N44" s="1072"/>
      <c r="O44" s="1072"/>
      <c r="P44" s="80"/>
      <c r="Q44" s="4"/>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4"/>
      <c r="AQ44" s="79"/>
      <c r="AR44" s="79"/>
    </row>
    <row r="45" ht="18" customHeight="1">
      <c r="C45" s="181"/>
      <c r="D45" s="181"/>
      <c r="E45" s="181"/>
      <c r="F45" s="201"/>
      <c r="G45" s="181"/>
      <c r="H45" s="996"/>
      <c r="I45" s="996"/>
      <c r="J45" s="996"/>
      <c r="K45" s="996"/>
      <c r="L45" s="1072"/>
      <c r="M45" s="1072"/>
      <c r="N45" s="1072"/>
      <c r="O45" s="1072"/>
      <c r="P45" s="80"/>
      <c r="Q45" s="4"/>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4"/>
      <c r="AQ45" s="79"/>
      <c r="AR45" s="79"/>
    </row>
    <row r="46" ht="18" customHeight="1">
      <c r="C46" s="181"/>
      <c r="D46" s="181"/>
      <c r="E46" s="181"/>
      <c r="F46" s="201"/>
      <c r="G46" s="181"/>
      <c r="H46" s="996"/>
      <c r="I46" s="996"/>
      <c r="J46" s="996"/>
      <c r="K46" s="996"/>
      <c r="L46" s="1072"/>
      <c r="M46" s="1072"/>
      <c r="N46" s="1072"/>
      <c r="O46" s="1072"/>
      <c r="P46" s="80"/>
      <c r="Q46" s="4"/>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4"/>
      <c r="AQ46" s="79"/>
      <c r="AR46" s="79"/>
    </row>
    <row r="47" ht="0" hidden="1" customHeight="1">
      <c r="C47" s="181"/>
      <c r="D47" s="181"/>
      <c r="E47" s="181"/>
      <c r="F47" s="201"/>
      <c r="G47" s="181"/>
      <c r="H47" s="996"/>
      <c r="I47" s="996"/>
      <c r="J47" s="996"/>
      <c r="K47" s="996"/>
      <c r="L47" s="1072"/>
      <c r="M47" s="1072"/>
      <c r="N47" s="1072"/>
      <c r="O47" s="1072"/>
      <c r="P47" s="80"/>
      <c r="Q47" s="4"/>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4"/>
      <c r="AQ47" s="79"/>
      <c r="AR47" s="79"/>
    </row>
    <row r="48" ht="0" hidden="1" customHeight="1">
      <c r="C48" s="181"/>
      <c r="D48" s="181"/>
      <c r="E48" s="181"/>
      <c r="F48" s="201"/>
      <c r="G48" s="181"/>
      <c r="H48" s="996"/>
      <c r="I48" s="996"/>
      <c r="J48" s="996"/>
      <c r="K48" s="996"/>
      <c r="L48" s="1072"/>
      <c r="M48" s="1072"/>
      <c r="N48" s="1072"/>
      <c r="O48" s="1072"/>
      <c r="P48" s="80"/>
      <c r="Q48" s="4"/>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4"/>
      <c r="AQ48" s="79"/>
      <c r="AR48" s="79"/>
    </row>
    <row r="49" ht="0" hidden="1" customHeight="1">
      <c r="C49" s="181"/>
      <c r="D49" s="181"/>
      <c r="E49" s="181"/>
      <c r="F49" s="201"/>
      <c r="G49" s="181"/>
      <c r="H49" s="996"/>
      <c r="I49" s="996"/>
      <c r="J49" s="996"/>
      <c r="K49" s="996"/>
      <c r="L49" s="1072"/>
      <c r="M49" s="1072"/>
      <c r="N49" s="1072"/>
      <c r="O49" s="1072"/>
      <c r="P49" s="80"/>
      <c r="Q49" s="4"/>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4"/>
      <c r="AQ49" s="79"/>
      <c r="AR49" s="79"/>
    </row>
    <row r="50" ht="0" hidden="1" customHeight="1">
      <c r="C50" s="181"/>
      <c r="D50" s="181"/>
      <c r="E50" s="181"/>
      <c r="F50" s="201"/>
      <c r="G50" s="181"/>
      <c r="H50" s="996"/>
      <c r="I50" s="996"/>
      <c r="J50" s="996"/>
      <c r="K50" s="996"/>
      <c r="L50" s="1072"/>
      <c r="M50" s="1072"/>
      <c r="N50" s="1072"/>
      <c r="O50" s="1072"/>
      <c r="P50" s="80"/>
      <c r="Q50" s="4"/>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4"/>
      <c r="AQ50" s="79"/>
      <c r="AR50" s="79"/>
    </row>
    <row r="51" ht="0" hidden="1" customHeight="1">
      <c r="C51" s="181"/>
      <c r="D51" s="181"/>
      <c r="E51" s="181"/>
      <c r="F51" s="201"/>
      <c r="G51" s="181"/>
      <c r="H51" s="996"/>
      <c r="I51" s="996"/>
      <c r="J51" s="996"/>
      <c r="K51" s="996"/>
      <c r="L51" s="1072"/>
      <c r="M51" s="1072"/>
      <c r="N51" s="1072"/>
      <c r="O51" s="1072"/>
      <c r="P51" s="80"/>
      <c r="Q51" s="4"/>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4"/>
      <c r="AQ51" s="79"/>
      <c r="AR51" s="79"/>
    </row>
    <row r="52" s="0" customFormat="1" ht="0" hidden="1" customHeight="1">
      <c r="B52" s="21"/>
      <c r="C52" s="181"/>
      <c r="D52" s="181"/>
      <c r="E52" s="181"/>
      <c r="F52" s="201"/>
      <c r="G52" s="181"/>
      <c r="H52" s="996"/>
      <c r="I52" s="996"/>
      <c r="J52" s="996"/>
      <c r="K52" s="996"/>
      <c r="L52" s="1072"/>
      <c r="M52" s="1072"/>
      <c r="N52" s="1072"/>
      <c r="O52" s="1072"/>
      <c r="P52" s="80"/>
      <c r="Q52" s="4"/>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79"/>
      <c r="AQ52" s="79"/>
      <c r="AR52" s="79"/>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row>
    <row r="53" s="0" customFormat="1" ht="0" hidden="1" customHeight="1">
      <c r="B53" s="21"/>
      <c r="C53" s="181"/>
      <c r="D53" s="181"/>
      <c r="E53" s="181"/>
      <c r="F53" s="201"/>
      <c r="G53" s="181"/>
      <c r="H53" s="996"/>
      <c r="I53" s="996"/>
      <c r="J53" s="996"/>
      <c r="K53" s="996"/>
      <c r="L53" s="1072"/>
      <c r="M53" s="1072"/>
      <c r="N53" s="1072"/>
      <c r="O53" s="1072"/>
      <c r="P53" s="80"/>
      <c r="Q53" s="4"/>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79"/>
      <c r="AQ53" s="79"/>
      <c r="AR53" s="79"/>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row>
    <row r="54" s="0" customFormat="1" ht="0" hidden="1" customHeight="1">
      <c r="B54" s="21"/>
      <c r="C54" s="181"/>
      <c r="D54" s="181"/>
      <c r="E54" s="181"/>
      <c r="F54" s="201"/>
      <c r="G54" s="181"/>
      <c r="H54" s="996"/>
      <c r="I54" s="996"/>
      <c r="J54" s="996"/>
      <c r="K54" s="996"/>
      <c r="L54" s="1072"/>
      <c r="M54" s="1072"/>
      <c r="N54" s="1072"/>
      <c r="O54" s="1072"/>
      <c r="P54" s="80"/>
      <c r="Q54" s="4"/>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48"/>
      <c r="AQ54" s="48"/>
      <c r="AR54" s="48"/>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row>
    <row r="55" s="0" customFormat="1" ht="0" hidden="1" customHeight="1">
      <c r="B55" s="21"/>
      <c r="C55" s="181"/>
      <c r="D55" s="181"/>
      <c r="E55" s="181"/>
      <c r="F55" s="201"/>
      <c r="G55" s="181"/>
      <c r="H55" s="996"/>
      <c r="I55" s="996"/>
      <c r="J55" s="996"/>
      <c r="K55" s="996"/>
      <c r="L55" s="1072"/>
      <c r="M55" s="1072"/>
      <c r="N55" s="1072"/>
      <c r="O55" s="1072"/>
      <c r="P55" s="80"/>
      <c r="Q55" s="4"/>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79"/>
      <c r="AQ55" s="79"/>
      <c r="AR55" s="79"/>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row>
    <row r="56" s="0" customFormat="1" ht="0" hidden="1" customHeight="1">
      <c r="B56" s="21"/>
      <c r="C56" s="181"/>
      <c r="D56" s="181"/>
      <c r="E56" s="181"/>
      <c r="F56" s="201"/>
      <c r="G56" s="181"/>
      <c r="H56" s="996"/>
      <c r="I56" s="996"/>
      <c r="J56" s="996"/>
      <c r="K56" s="996"/>
      <c r="L56" s="1072"/>
      <c r="M56" s="1072"/>
      <c r="N56" s="1072"/>
      <c r="O56" s="1072"/>
      <c r="P56" s="80"/>
      <c r="Q56" s="4"/>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79"/>
      <c r="AQ56" s="79"/>
      <c r="AR56" s="79"/>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row>
    <row r="57" s="0" customFormat="1" ht="0" hidden="1" customHeight="1">
      <c r="B57" s="21"/>
      <c r="C57" s="181"/>
      <c r="D57" s="181"/>
      <c r="E57" s="181"/>
      <c r="F57" s="201"/>
      <c r="G57" s="181"/>
      <c r="H57" s="996"/>
      <c r="I57" s="996"/>
      <c r="J57" s="996"/>
      <c r="K57" s="996"/>
      <c r="L57" s="1072"/>
      <c r="M57" s="1072"/>
      <c r="N57" s="1072"/>
      <c r="O57" s="1072"/>
      <c r="P57" s="80"/>
      <c r="Q57" s="4"/>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79"/>
      <c r="AQ57" s="79"/>
      <c r="AR57" s="79"/>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row>
    <row r="58" s="0" customFormat="1" ht="0" hidden="1" customHeight="1">
      <c r="B58" s="21"/>
      <c r="C58" s="181"/>
      <c r="D58" s="181"/>
      <c r="E58" s="181"/>
      <c r="F58" s="201"/>
      <c r="G58" s="181"/>
      <c r="H58" s="996"/>
      <c r="I58" s="996"/>
      <c r="J58" s="996"/>
      <c r="K58" s="996"/>
      <c r="L58" s="1072"/>
      <c r="M58" s="1072"/>
      <c r="N58" s="1072"/>
      <c r="O58" s="1072"/>
      <c r="P58" s="80"/>
      <c r="Q58" s="4"/>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79"/>
      <c r="AQ58" s="79"/>
      <c r="AR58" s="79"/>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row>
    <row r="59" ht="0" hidden="1" customHeight="1">
      <c r="C59" s="181"/>
      <c r="D59" s="181"/>
      <c r="E59" s="181"/>
      <c r="F59" s="201"/>
      <c r="G59" s="181"/>
      <c r="H59" s="996"/>
      <c r="I59" s="996"/>
      <c r="J59" s="996"/>
      <c r="K59" s="996"/>
      <c r="L59" s="1072"/>
      <c r="M59" s="1072"/>
      <c r="N59" s="1072"/>
      <c r="O59" s="1072"/>
      <c r="P59" s="80"/>
      <c r="Q59" s="4"/>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4"/>
      <c r="AQ59" s="79"/>
      <c r="AR59" s="79"/>
    </row>
    <row r="60" ht="0" hidden="1" customHeight="1">
      <c r="C60" s="181"/>
      <c r="D60" s="181"/>
      <c r="E60" s="181"/>
      <c r="F60" s="201"/>
      <c r="G60" s="181"/>
      <c r="H60" s="996"/>
      <c r="I60" s="996"/>
      <c r="J60" s="996"/>
      <c r="K60" s="996"/>
      <c r="L60" s="1072"/>
      <c r="M60" s="1072"/>
      <c r="N60" s="1072"/>
      <c r="O60" s="1072"/>
      <c r="P60" s="80"/>
      <c r="Q60" s="4"/>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4"/>
      <c r="AQ60" s="79"/>
      <c r="AR60" s="79"/>
    </row>
    <row r="61" ht="0" hidden="1" customHeight="1">
      <c r="C61" s="181"/>
      <c r="D61" s="181"/>
      <c r="E61" s="181"/>
      <c r="F61" s="201"/>
      <c r="G61" s="181"/>
      <c r="H61" s="996"/>
      <c r="I61" s="996"/>
      <c r="J61" s="996"/>
      <c r="K61" s="996"/>
      <c r="L61" s="1072"/>
      <c r="M61" s="1072"/>
      <c r="N61" s="1072"/>
      <c r="O61" s="1072"/>
      <c r="P61" s="80"/>
      <c r="Q61" s="4"/>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4"/>
      <c r="AQ61" s="79"/>
      <c r="AR61" s="79"/>
    </row>
    <row r="62" ht="0" hidden="1" customHeight="1">
      <c r="C62" s="181"/>
      <c r="D62" s="181"/>
      <c r="E62" s="181"/>
      <c r="F62" s="201"/>
      <c r="G62" s="181"/>
      <c r="H62" s="996"/>
      <c r="I62" s="996"/>
      <c r="J62" s="996"/>
      <c r="K62" s="996"/>
      <c r="L62" s="1072"/>
      <c r="M62" s="1072"/>
      <c r="N62" s="1072"/>
      <c r="O62" s="1072"/>
      <c r="P62" s="80"/>
      <c r="Q62" s="4"/>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4"/>
      <c r="AQ62" s="79"/>
      <c r="AR62" s="79"/>
    </row>
    <row r="63" ht="0" hidden="1" customHeight="1">
      <c r="C63" s="181"/>
      <c r="D63" s="181"/>
      <c r="E63" s="181"/>
      <c r="F63" s="201"/>
      <c r="G63" s="181"/>
      <c r="H63" s="996"/>
      <c r="I63" s="996"/>
      <c r="J63" s="996"/>
      <c r="K63" s="996"/>
      <c r="L63" s="1072"/>
      <c r="M63" s="1072"/>
      <c r="N63" s="1072"/>
      <c r="O63" s="1072"/>
      <c r="P63" s="80"/>
      <c r="Q63" s="4"/>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4"/>
      <c r="AQ63" s="79"/>
      <c r="AR63" s="79"/>
    </row>
    <row r="64" ht="0" hidden="1" customHeight="1">
      <c r="C64" s="181"/>
      <c r="D64" s="181"/>
      <c r="E64" s="181"/>
      <c r="F64" s="201"/>
      <c r="G64" s="181"/>
      <c r="H64" s="996"/>
      <c r="I64" s="996"/>
      <c r="J64" s="996"/>
      <c r="K64" s="996"/>
      <c r="L64" s="1072"/>
      <c r="M64" s="1072"/>
      <c r="N64" s="1072"/>
      <c r="O64" s="1072"/>
      <c r="P64" s="80"/>
      <c r="Q64" s="4"/>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4"/>
      <c r="AQ64" s="79"/>
      <c r="AR64" s="79"/>
    </row>
    <row r="65" ht="0" hidden="1" customHeight="1">
      <c r="C65" s="181"/>
      <c r="D65" s="181"/>
      <c r="E65" s="181"/>
      <c r="F65" s="201"/>
      <c r="G65" s="181"/>
      <c r="H65" s="996"/>
      <c r="I65" s="996"/>
      <c r="J65" s="996"/>
      <c r="K65" s="996"/>
      <c r="L65" s="1072"/>
      <c r="M65" s="1072"/>
      <c r="N65" s="1072"/>
      <c r="O65" s="1072"/>
      <c r="P65" s="80"/>
      <c r="Q65" s="4"/>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4"/>
      <c r="AQ65" s="79"/>
      <c r="AR65" s="79"/>
    </row>
    <row r="66" ht="0" hidden="1" customHeight="1">
      <c r="C66" s="181"/>
      <c r="D66" s="181"/>
      <c r="E66" s="181"/>
      <c r="F66" s="201"/>
      <c r="G66" s="181"/>
      <c r="H66" s="996"/>
      <c r="I66" s="996"/>
      <c r="J66" s="996"/>
      <c r="K66" s="996"/>
      <c r="L66" s="1072"/>
      <c r="M66" s="1072"/>
      <c r="N66" s="1072"/>
      <c r="O66" s="1072"/>
      <c r="P66" s="80"/>
      <c r="Q66" s="4"/>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4"/>
      <c r="AQ66" s="79"/>
      <c r="AR66" s="79"/>
    </row>
    <row r="67" ht="0" hidden="1" customHeight="1">
      <c r="C67" s="181"/>
      <c r="D67" s="181"/>
      <c r="E67" s="181"/>
      <c r="F67" s="201"/>
      <c r="G67" s="181"/>
      <c r="H67" s="996"/>
      <c r="I67" s="996"/>
      <c r="J67" s="996"/>
      <c r="K67" s="996"/>
      <c r="L67" s="1072"/>
      <c r="M67" s="1072"/>
      <c r="N67" s="1072"/>
      <c r="O67" s="1072"/>
      <c r="P67" s="80"/>
      <c r="Q67" s="4"/>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4"/>
      <c r="AQ67" s="79"/>
      <c r="AR67" s="79"/>
    </row>
    <row r="68" ht="0" hidden="1" customHeight="1">
      <c r="C68" s="181"/>
      <c r="D68" s="181"/>
      <c r="E68" s="181"/>
      <c r="F68" s="201"/>
      <c r="G68" s="181"/>
      <c r="H68" s="996"/>
      <c r="I68" s="996"/>
      <c r="J68" s="996"/>
      <c r="K68" s="996"/>
      <c r="L68" s="1072"/>
      <c r="M68" s="1072"/>
      <c r="N68" s="1072"/>
      <c r="O68" s="1072"/>
      <c r="P68" s="80"/>
      <c r="Q68" s="4"/>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4"/>
      <c r="AQ68" s="79"/>
      <c r="AR68" s="79"/>
    </row>
    <row r="69" ht="0" hidden="1" customHeight="1">
      <c r="C69" s="181"/>
      <c r="D69" s="181"/>
      <c r="E69" s="181"/>
      <c r="F69" s="201"/>
      <c r="G69" s="181"/>
      <c r="H69" s="996"/>
      <c r="I69" s="996"/>
      <c r="J69" s="996"/>
      <c r="K69" s="996"/>
      <c r="L69" s="1072"/>
      <c r="M69" s="1072"/>
      <c r="N69" s="1072"/>
      <c r="O69" s="1072"/>
      <c r="P69" s="80"/>
      <c r="Q69" s="4"/>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4"/>
      <c r="AQ69" s="79"/>
      <c r="AR69" s="79"/>
    </row>
    <row r="70" ht="0" hidden="1" customHeight="1">
      <c r="C70" s="181"/>
      <c r="D70" s="181"/>
      <c r="E70" s="181"/>
      <c r="F70" s="201"/>
      <c r="G70" s="181"/>
      <c r="H70" s="996"/>
      <c r="I70" s="996"/>
      <c r="J70" s="996"/>
      <c r="K70" s="996"/>
      <c r="L70" s="1072"/>
      <c r="M70" s="1072"/>
      <c r="N70" s="1072"/>
      <c r="O70" s="1072"/>
      <c r="P70" s="80"/>
      <c r="Q70" s="4"/>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4"/>
      <c r="AQ70" s="79"/>
      <c r="AR70" s="79"/>
    </row>
    <row r="71" ht="0" hidden="1" customHeight="1">
      <c r="C71" s="181"/>
      <c r="D71" s="181"/>
      <c r="E71" s="181"/>
      <c r="F71" s="201"/>
      <c r="G71" s="181"/>
      <c r="H71" s="996"/>
      <c r="I71" s="996"/>
      <c r="J71" s="996"/>
      <c r="K71" s="996"/>
      <c r="L71" s="1072"/>
      <c r="M71" s="1072"/>
      <c r="N71" s="1072"/>
      <c r="O71" s="1072"/>
      <c r="P71" s="80"/>
      <c r="Q71" s="4"/>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4"/>
      <c r="AQ71" s="79"/>
      <c r="AR71" s="79"/>
    </row>
    <row r="72" ht="0" hidden="1" customHeight="1">
      <c r="C72" s="181"/>
      <c r="D72" s="181"/>
      <c r="E72" s="181"/>
      <c r="F72" s="201"/>
      <c r="G72" s="181"/>
      <c r="H72" s="996"/>
      <c r="I72" s="996"/>
      <c r="J72" s="996"/>
      <c r="K72" s="996"/>
      <c r="L72" s="1072"/>
      <c r="M72" s="1072"/>
      <c r="N72" s="1072"/>
      <c r="O72" s="1072"/>
      <c r="P72" s="80"/>
      <c r="Q72" s="4"/>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4"/>
      <c r="AQ72" s="79"/>
      <c r="AR72" s="79"/>
    </row>
    <row r="73" ht="0" hidden="1" customHeight="1">
      <c r="C73" s="181"/>
      <c r="D73" s="181"/>
      <c r="E73" s="181"/>
      <c r="F73" s="201"/>
      <c r="G73" s="181"/>
      <c r="H73" s="996"/>
      <c r="I73" s="996"/>
      <c r="J73" s="996"/>
      <c r="K73" s="996"/>
      <c r="L73" s="1072"/>
      <c r="M73" s="1072"/>
      <c r="N73" s="1072"/>
      <c r="O73" s="1072"/>
      <c r="P73" s="80"/>
      <c r="Q73" s="4"/>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4"/>
      <c r="AQ73" s="79"/>
      <c r="AR73" s="79"/>
    </row>
    <row r="74" ht="0" hidden="1" customHeight="1">
      <c r="C74" s="181"/>
      <c r="D74" s="181"/>
      <c r="E74" s="181"/>
      <c r="F74" s="201"/>
      <c r="G74" s="181"/>
      <c r="H74" s="996"/>
      <c r="I74" s="996"/>
      <c r="J74" s="996"/>
      <c r="K74" s="996"/>
      <c r="L74" s="1072"/>
      <c r="M74" s="1072"/>
      <c r="N74" s="1072"/>
      <c r="O74" s="1072"/>
      <c r="P74" s="80"/>
      <c r="Q74" s="4"/>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4"/>
      <c r="AQ74" s="79"/>
      <c r="AR74" s="79"/>
    </row>
    <row r="75" ht="0" hidden="1" customHeight="1">
      <c r="C75" s="181"/>
      <c r="D75" s="181"/>
      <c r="E75" s="181"/>
      <c r="F75" s="201"/>
      <c r="G75" s="181"/>
      <c r="H75" s="996"/>
      <c r="I75" s="996"/>
      <c r="J75" s="996"/>
      <c r="K75" s="996"/>
      <c r="L75" s="1072"/>
      <c r="M75" s="1072"/>
      <c r="N75" s="1072"/>
      <c r="O75" s="1072"/>
      <c r="P75" s="80"/>
      <c r="Q75" s="4"/>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4"/>
      <c r="AQ75" s="79"/>
      <c r="AR75" s="79"/>
    </row>
    <row r="76" ht="0" hidden="1" customHeight="1">
      <c r="C76" s="181"/>
      <c r="D76" s="181"/>
      <c r="E76" s="181"/>
      <c r="F76" s="201"/>
      <c r="G76" s="181"/>
      <c r="H76" s="996"/>
      <c r="I76" s="996"/>
      <c r="J76" s="996"/>
      <c r="K76" s="996"/>
      <c r="L76" s="1072"/>
      <c r="M76" s="1072"/>
      <c r="N76" s="1072"/>
      <c r="O76" s="1072"/>
      <c r="P76" s="80"/>
      <c r="Q76" s="4"/>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4"/>
      <c r="AQ76" s="79"/>
      <c r="AR76" s="79"/>
    </row>
    <row r="77" ht="0" hidden="1" customHeight="1">
      <c r="C77" s="181"/>
      <c r="D77" s="181"/>
      <c r="E77" s="181"/>
      <c r="F77" s="201"/>
      <c r="G77" s="181"/>
      <c r="H77" s="996"/>
      <c r="I77" s="996"/>
      <c r="J77" s="996"/>
      <c r="K77" s="996"/>
      <c r="L77" s="1072"/>
      <c r="M77" s="1072"/>
      <c r="N77" s="1072"/>
      <c r="O77" s="1072"/>
      <c r="P77" s="80"/>
      <c r="Q77" s="4"/>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4"/>
      <c r="AQ77" s="79"/>
      <c r="AR77" s="79"/>
    </row>
    <row r="78" ht="0" hidden="1" customHeight="1">
      <c r="C78" s="181"/>
      <c r="D78" s="181"/>
      <c r="E78" s="181"/>
      <c r="F78" s="201"/>
      <c r="G78" s="181"/>
      <c r="H78" s="996"/>
      <c r="I78" s="996"/>
      <c r="J78" s="996"/>
      <c r="K78" s="996"/>
      <c r="L78" s="1072"/>
      <c r="M78" s="1072"/>
      <c r="N78" s="1072"/>
      <c r="O78" s="1072"/>
      <c r="P78" s="80"/>
      <c r="Q78" s="4"/>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4"/>
      <c r="AQ78" s="79"/>
      <c r="AR78" s="79"/>
    </row>
    <row r="79" ht="0" hidden="1" customHeight="1">
      <c r="C79" s="181"/>
      <c r="D79" s="181"/>
      <c r="E79" s="181"/>
      <c r="F79" s="201"/>
      <c r="G79" s="181"/>
      <c r="H79" s="996"/>
      <c r="I79" s="996"/>
      <c r="J79" s="996"/>
      <c r="K79" s="996"/>
      <c r="L79" s="1072"/>
      <c r="M79" s="1072"/>
      <c r="N79" s="1072"/>
      <c r="O79" s="1072"/>
      <c r="P79" s="80"/>
      <c r="Q79" s="4"/>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4"/>
      <c r="AQ79" s="79"/>
      <c r="AR79" s="79"/>
    </row>
    <row r="80" ht="0" hidden="1" customHeight="1">
      <c r="C80" s="181"/>
      <c r="D80" s="181"/>
      <c r="E80" s="181"/>
      <c r="F80" s="201"/>
      <c r="G80" s="181"/>
      <c r="H80" s="996"/>
      <c r="I80" s="996"/>
      <c r="J80" s="996"/>
      <c r="K80" s="996"/>
      <c r="L80" s="1072"/>
      <c r="M80" s="1072"/>
      <c r="N80" s="1072"/>
      <c r="O80" s="1072"/>
      <c r="P80" s="80"/>
      <c r="Q80" s="4"/>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4"/>
      <c r="AQ80" s="79"/>
      <c r="AR80" s="79"/>
    </row>
    <row r="81" ht="0" hidden="1" customHeight="1">
      <c r="C81" s="181"/>
      <c r="D81" s="181"/>
      <c r="E81" s="181"/>
      <c r="F81" s="201"/>
      <c r="G81" s="181"/>
      <c r="H81" s="996"/>
      <c r="I81" s="996"/>
      <c r="J81" s="996"/>
      <c r="K81" s="996"/>
      <c r="L81" s="1072"/>
      <c r="M81" s="1072"/>
      <c r="N81" s="1072"/>
      <c r="O81" s="1072"/>
      <c r="P81" s="80"/>
      <c r="Q81" s="4"/>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4"/>
      <c r="AQ81" s="79"/>
      <c r="AR81" s="79"/>
    </row>
    <row r="82" ht="0" hidden="1" customHeight="1">
      <c r="C82" s="181"/>
      <c r="D82" s="181"/>
      <c r="E82" s="181"/>
      <c r="F82" s="201"/>
      <c r="G82" s="181"/>
      <c r="H82" s="996"/>
      <c r="I82" s="996"/>
      <c r="J82" s="996"/>
      <c r="K82" s="996"/>
      <c r="L82" s="1072"/>
      <c r="M82" s="1072"/>
      <c r="N82" s="1072"/>
      <c r="O82" s="1072"/>
      <c r="P82" s="80"/>
      <c r="Q82" s="4"/>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4"/>
      <c r="AQ82" s="79"/>
      <c r="AR82" s="79"/>
    </row>
    <row r="83" ht="0" hidden="1" customHeight="1">
      <c r="C83" s="181"/>
      <c r="D83" s="181"/>
      <c r="E83" s="181"/>
      <c r="F83" s="201"/>
      <c r="G83" s="181"/>
      <c r="H83" s="996"/>
      <c r="I83" s="996"/>
      <c r="J83" s="996"/>
      <c r="K83" s="996"/>
      <c r="L83" s="1072"/>
      <c r="M83" s="1072"/>
      <c r="N83" s="1072"/>
      <c r="O83" s="1072"/>
      <c r="P83" s="80"/>
      <c r="Q83" s="4"/>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4"/>
      <c r="AQ83" s="79"/>
      <c r="AR83" s="79"/>
    </row>
    <row r="84" ht="0" hidden="1" customHeight="1">
      <c r="C84" s="181"/>
      <c r="D84" s="181"/>
      <c r="E84" s="181"/>
      <c r="F84" s="201"/>
      <c r="G84" s="181"/>
      <c r="H84" s="996"/>
      <c r="I84" s="996"/>
      <c r="J84" s="996"/>
      <c r="K84" s="996"/>
      <c r="L84" s="1072"/>
      <c r="M84" s="1072"/>
      <c r="N84" s="1072"/>
      <c r="O84" s="1072"/>
      <c r="P84" s="80"/>
      <c r="Q84" s="4"/>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4"/>
      <c r="AQ84" s="79"/>
      <c r="AR84" s="79"/>
    </row>
    <row r="85" ht="0" hidden="1" customHeight="1">
      <c r="C85" s="181"/>
      <c r="D85" s="181"/>
      <c r="E85" s="181"/>
      <c r="F85" s="201"/>
      <c r="G85" s="181"/>
      <c r="H85" s="996"/>
      <c r="I85" s="996"/>
      <c r="J85" s="996"/>
      <c r="K85" s="996"/>
      <c r="L85" s="1072"/>
      <c r="M85" s="1072"/>
      <c r="N85" s="1072"/>
      <c r="O85" s="1072"/>
      <c r="P85" s="80"/>
      <c r="Q85" s="4"/>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4"/>
      <c r="AQ85" s="79"/>
      <c r="AR85" s="79"/>
    </row>
    <row r="86" ht="0" hidden="1" customHeight="1">
      <c r="C86" s="181"/>
      <c r="D86" s="181"/>
      <c r="E86" s="181"/>
      <c r="F86" s="201"/>
      <c r="G86" s="181"/>
      <c r="H86" s="996"/>
      <c r="I86" s="996"/>
      <c r="J86" s="996"/>
      <c r="K86" s="996"/>
      <c r="L86" s="1072"/>
      <c r="M86" s="1072"/>
      <c r="N86" s="1072"/>
      <c r="O86" s="1072"/>
      <c r="P86" s="80"/>
      <c r="Q86" s="4"/>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4"/>
      <c r="AQ86" s="79"/>
      <c r="AR86" s="79"/>
    </row>
    <row r="87" ht="0" hidden="1" customHeight="1">
      <c r="C87" s="181"/>
      <c r="D87" s="181"/>
      <c r="E87" s="181"/>
      <c r="F87" s="201"/>
      <c r="G87" s="181"/>
      <c r="H87" s="996"/>
      <c r="I87" s="996"/>
      <c r="J87" s="996"/>
      <c r="K87" s="996"/>
      <c r="L87" s="1072"/>
      <c r="M87" s="1072"/>
      <c r="N87" s="1072"/>
      <c r="O87" s="1072"/>
      <c r="P87" s="80"/>
      <c r="Q87" s="4"/>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4"/>
      <c r="AQ87" s="79"/>
      <c r="AR87" s="79"/>
    </row>
    <row r="88" ht="0" hidden="1" customHeight="1">
      <c r="C88" s="181"/>
      <c r="D88" s="181"/>
      <c r="E88" s="181"/>
      <c r="F88" s="201"/>
      <c r="G88" s="181"/>
      <c r="H88" s="996"/>
      <c r="I88" s="996"/>
      <c r="J88" s="996"/>
      <c r="K88" s="996"/>
      <c r="L88" s="1072"/>
      <c r="M88" s="1072"/>
      <c r="N88" s="1072"/>
      <c r="O88" s="1072"/>
      <c r="P88" s="80"/>
      <c r="Q88" s="4"/>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4"/>
      <c r="AQ88" s="79"/>
      <c r="AR88" s="79"/>
    </row>
    <row r="89" ht="0" hidden="1" customHeight="1">
      <c r="C89" s="181"/>
      <c r="D89" s="181"/>
      <c r="E89" s="181"/>
      <c r="F89" s="201"/>
      <c r="G89" s="181"/>
      <c r="H89" s="996"/>
      <c r="I89" s="996"/>
      <c r="J89" s="996"/>
      <c r="K89" s="996"/>
      <c r="L89" s="1072"/>
      <c r="M89" s="1072"/>
      <c r="N89" s="1072"/>
      <c r="O89" s="1072"/>
      <c r="P89" s="80"/>
      <c r="Q89" s="4"/>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4"/>
      <c r="AQ89" s="79"/>
      <c r="AR89" s="79"/>
    </row>
    <row r="90" ht="0" hidden="1" customHeight="1">
      <c r="C90" s="181"/>
      <c r="D90" s="181"/>
      <c r="E90" s="181"/>
      <c r="F90" s="201"/>
      <c r="G90" s="181"/>
      <c r="H90" s="996"/>
      <c r="I90" s="996"/>
      <c r="J90" s="996"/>
      <c r="K90" s="996"/>
      <c r="L90" s="1072"/>
      <c r="M90" s="1072"/>
      <c r="N90" s="1072"/>
      <c r="O90" s="1072"/>
      <c r="P90" s="80"/>
      <c r="Q90" s="4"/>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4"/>
      <c r="AQ90" s="79"/>
      <c r="AR90" s="79"/>
    </row>
    <row r="91" ht="0" hidden="1" customHeight="1">
      <c r="C91" s="181"/>
      <c r="D91" s="181"/>
      <c r="E91" s="181"/>
      <c r="F91" s="201"/>
      <c r="G91" s="181"/>
      <c r="H91" s="996"/>
      <c r="I91" s="996"/>
      <c r="J91" s="996"/>
      <c r="K91" s="996"/>
      <c r="L91" s="1072"/>
      <c r="M91" s="1072"/>
      <c r="N91" s="1072"/>
      <c r="O91" s="1072"/>
      <c r="P91" s="80"/>
      <c r="Q91" s="4"/>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4"/>
      <c r="AQ91" s="79"/>
      <c r="AR91" s="79"/>
    </row>
    <row r="92" ht="0" hidden="1" customHeight="1">
      <c r="C92" s="181"/>
      <c r="D92" s="181"/>
      <c r="E92" s="181"/>
      <c r="F92" s="201"/>
      <c r="G92" s="181"/>
      <c r="H92" s="996"/>
      <c r="I92" s="996"/>
      <c r="J92" s="996"/>
      <c r="K92" s="996"/>
      <c r="L92" s="1072"/>
      <c r="M92" s="1072"/>
      <c r="N92" s="1072"/>
      <c r="O92" s="1072"/>
      <c r="P92" s="80"/>
      <c r="Q92" s="4"/>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4"/>
      <c r="AQ92" s="79"/>
      <c r="AR92" s="79"/>
    </row>
    <row r="93" ht="0" hidden="1" customHeight="1">
      <c r="C93" s="181"/>
      <c r="D93" s="181"/>
      <c r="E93" s="181"/>
      <c r="F93" s="201"/>
      <c r="G93" s="181"/>
      <c r="H93" s="996"/>
      <c r="I93" s="996"/>
      <c r="J93" s="996"/>
      <c r="K93" s="996"/>
      <c r="L93" s="1072"/>
      <c r="M93" s="1072"/>
      <c r="N93" s="1072"/>
      <c r="O93" s="1072"/>
      <c r="P93" s="80"/>
      <c r="Q93" s="4"/>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4"/>
      <c r="AQ93" s="79"/>
      <c r="AR93" s="79"/>
    </row>
    <row r="94" ht="0" hidden="1" customHeight="1">
      <c r="C94" s="181"/>
      <c r="D94" s="181"/>
      <c r="E94" s="181"/>
      <c r="F94" s="201"/>
      <c r="G94" s="181"/>
      <c r="H94" s="996"/>
      <c r="I94" s="996"/>
      <c r="J94" s="996"/>
      <c r="K94" s="996"/>
      <c r="L94" s="1072"/>
      <c r="M94" s="1072"/>
      <c r="N94" s="1072"/>
      <c r="O94" s="1072"/>
      <c r="P94" s="80"/>
      <c r="Q94" s="4"/>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4"/>
      <c r="AQ94" s="79"/>
      <c r="AR94" s="79"/>
    </row>
    <row r="95" ht="0" hidden="1" customHeight="1">
      <c r="C95" s="181"/>
      <c r="D95" s="181"/>
      <c r="E95" s="181"/>
      <c r="F95" s="201"/>
      <c r="G95" s="181"/>
      <c r="H95" s="996"/>
      <c r="I95" s="996"/>
      <c r="J95" s="996"/>
      <c r="K95" s="996"/>
      <c r="L95" s="1072"/>
      <c r="M95" s="1072"/>
      <c r="N95" s="1072"/>
      <c r="O95" s="1072"/>
      <c r="P95" s="80"/>
      <c r="Q95" s="4"/>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4"/>
      <c r="AQ95" s="79"/>
      <c r="AR95" s="79"/>
    </row>
    <row r="96" ht="0" hidden="1" customHeight="1">
      <c r="C96" s="181"/>
      <c r="D96" s="181"/>
      <c r="E96" s="181"/>
      <c r="F96" s="201"/>
      <c r="G96" s="181"/>
      <c r="H96" s="996"/>
      <c r="I96" s="996"/>
      <c r="J96" s="996"/>
      <c r="K96" s="996"/>
      <c r="L96" s="1072"/>
      <c r="M96" s="1072"/>
      <c r="N96" s="1072"/>
      <c r="O96" s="1072"/>
      <c r="P96" s="80"/>
      <c r="Q96" s="4"/>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4"/>
      <c r="AQ96" s="79"/>
      <c r="AR96" s="79"/>
    </row>
    <row r="97" ht="0" hidden="1" customHeight="1">
      <c r="C97" s="181"/>
      <c r="D97" s="181"/>
      <c r="E97" s="181"/>
      <c r="F97" s="201"/>
      <c r="G97" s="181"/>
      <c r="H97" s="996"/>
      <c r="I97" s="996"/>
      <c r="J97" s="996"/>
      <c r="K97" s="996"/>
      <c r="L97" s="1072"/>
      <c r="M97" s="1072"/>
      <c r="N97" s="1072"/>
      <c r="O97" s="1072"/>
      <c r="P97" s="80"/>
      <c r="Q97" s="4"/>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4"/>
      <c r="AQ97" s="79"/>
      <c r="AR97" s="79"/>
    </row>
    <row r="98" ht="0" hidden="1" customHeight="1">
      <c r="C98" s="181"/>
      <c r="D98" s="181"/>
      <c r="E98" s="181"/>
      <c r="F98" s="201"/>
      <c r="G98" s="181"/>
      <c r="H98" s="996"/>
      <c r="I98" s="996"/>
      <c r="J98" s="996"/>
      <c r="K98" s="996"/>
      <c r="L98" s="1072"/>
      <c r="M98" s="1072"/>
      <c r="N98" s="1072"/>
      <c r="O98" s="1072"/>
      <c r="P98" s="80"/>
      <c r="Q98" s="4"/>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4"/>
      <c r="AQ98" s="79"/>
      <c r="AR98" s="79"/>
    </row>
    <row r="99" ht="0" hidden="1" customHeight="1">
      <c r="C99" s="181"/>
      <c r="D99" s="181"/>
      <c r="E99" s="181"/>
      <c r="F99" s="201"/>
      <c r="G99" s="181"/>
      <c r="H99" s="996"/>
      <c r="I99" s="996"/>
      <c r="J99" s="996"/>
      <c r="K99" s="996"/>
      <c r="L99" s="1072"/>
      <c r="M99" s="1072"/>
      <c r="N99" s="1072"/>
      <c r="O99" s="1072"/>
      <c r="P99" s="80"/>
      <c r="Q99" s="4"/>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4"/>
      <c r="AQ99" s="79"/>
      <c r="AR99" s="79"/>
    </row>
    <row r="100" ht="0" hidden="1" customHeight="1">
      <c r="C100" s="181"/>
      <c r="D100" s="181"/>
      <c r="E100" s="181"/>
      <c r="F100" s="201"/>
      <c r="G100" s="181"/>
      <c r="H100" s="996"/>
      <c r="I100" s="996"/>
      <c r="J100" s="996"/>
      <c r="K100" s="996"/>
      <c r="L100" s="1072"/>
      <c r="M100" s="1072"/>
      <c r="N100" s="1072"/>
      <c r="O100" s="1072"/>
      <c r="P100" s="80"/>
      <c r="Q100" s="4"/>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4"/>
      <c r="AQ100" s="48"/>
      <c r="AR100" s="48"/>
    </row>
    <row r="101" ht="0" hidden="1" customHeight="1">
      <c r="C101" s="181"/>
      <c r="D101" s="181"/>
      <c r="E101" s="181"/>
      <c r="F101" s="201"/>
      <c r="G101" s="181"/>
      <c r="H101" s="996"/>
      <c r="I101" s="996"/>
      <c r="J101" s="996"/>
      <c r="K101" s="996"/>
      <c r="L101" s="1072"/>
      <c r="M101" s="1072"/>
      <c r="N101" s="1072"/>
      <c r="O101" s="1072"/>
      <c r="P101" s="80"/>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79"/>
      <c r="AR101" s="79"/>
    </row>
    <row r="102" ht="18" customHeight="1">
      <c r="C102" s="181"/>
      <c r="D102" s="181"/>
      <c r="E102" s="181"/>
      <c r="F102" s="201"/>
      <c r="G102" s="181"/>
      <c r="H102" s="996"/>
      <c r="I102" s="996"/>
      <c r="J102" s="996"/>
      <c r="K102" s="996"/>
      <c r="L102" s="1072"/>
      <c r="M102" s="1072"/>
      <c r="N102" s="1072"/>
      <c r="O102" s="1072"/>
      <c r="P102" s="80"/>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79"/>
      <c r="AR102" s="79"/>
    </row>
    <row r="103" ht="18" customHeight="1">
      <c r="C103" s="181"/>
      <c r="D103" s="181"/>
      <c r="E103" s="181"/>
      <c r="F103" s="201"/>
      <c r="G103" s="181"/>
      <c r="H103" s="996"/>
      <c r="I103" s="996"/>
      <c r="J103" s="996"/>
      <c r="K103" s="996"/>
      <c r="L103" s="1072"/>
      <c r="M103" s="1072"/>
      <c r="N103" s="1072"/>
      <c r="O103" s="1072"/>
      <c r="P103" s="80"/>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ht="9" customHeight="1">
      <c r="E104" s="81"/>
      <c r="F104" s="202"/>
      <c r="R104" s="0"/>
      <c r="S104" s="0"/>
      <c r="T104" s="0"/>
      <c r="U104" s="0"/>
      <c r="V104" s="0"/>
      <c r="W104" s="0"/>
      <c r="X104" s="0"/>
      <c r="Y104" s="0"/>
      <c r="Z104" s="87"/>
      <c r="AA104" s="0"/>
      <c r="AB104" s="0"/>
      <c r="AC104" s="5"/>
      <c r="AD104" s="5"/>
      <c r="AE104" s="5"/>
      <c r="AF104" s="67"/>
      <c r="AG104" s="0"/>
      <c r="AH104" s="0"/>
      <c r="AI104" s="0"/>
      <c r="AJ104" s="5"/>
      <c r="AK104" s="0"/>
      <c r="AL104" s="0"/>
      <c r="AM104" s="0"/>
      <c r="AN104" s="0"/>
      <c r="AO104" s="0"/>
      <c r="AP104" s="0"/>
    </row>
    <row r="105" ht="39.95" customHeight="1">
      <c r="B105" s="0"/>
      <c r="C105" s="1075" t="s">
        <v>126</v>
      </c>
      <c r="D105" s="1075"/>
      <c r="E105" s="1075"/>
      <c r="F105" s="1075"/>
      <c r="G105" s="1075"/>
      <c r="H105" s="1075"/>
      <c r="I105" s="1075"/>
      <c r="J105" s="1075"/>
      <c r="K105" s="1075"/>
      <c r="L105" s="1075"/>
      <c r="M105" s="1075"/>
      <c r="N105" s="1075"/>
      <c r="O105" s="1075"/>
      <c r="P105" s="1075"/>
      <c r="Q105" s="1075"/>
      <c r="R105" s="1075"/>
      <c r="S105" s="1075"/>
      <c r="T105" s="1075"/>
      <c r="U105" s="1075"/>
      <c r="V105" s="1075"/>
      <c r="W105" s="1075"/>
      <c r="X105" s="1075"/>
      <c r="Y105" s="1075"/>
      <c r="Z105" s="1075"/>
      <c r="AA105" s="1075"/>
      <c r="AB105" s="1075"/>
      <c r="AC105" s="1075"/>
      <c r="AD105" s="1075"/>
      <c r="AE105" s="1075"/>
      <c r="AF105" s="1075"/>
      <c r="AG105" s="1075"/>
      <c r="AH105" s="1075"/>
      <c r="AI105" s="1075"/>
      <c r="AJ105" s="1075"/>
      <c r="AK105" s="1075"/>
      <c r="AL105" s="1075"/>
      <c r="AM105" s="1075"/>
      <c r="AN105" s="1075"/>
      <c r="AO105" s="1075"/>
      <c r="AP105" s="233"/>
    </row>
    <row r="106" s="84" customFormat="1" ht="12" customHeight="1">
      <c r="B106" s="84"/>
      <c r="E106" s="46"/>
      <c r="F106" s="202"/>
      <c r="G106"/>
      <c r="H106"/>
      <c r="I106"/>
      <c r="J106"/>
      <c r="K106"/>
      <c r="L106"/>
      <c r="M106"/>
      <c r="N106"/>
      <c r="O106"/>
      <c r="P106"/>
      <c r="Q106"/>
      <c r="R106"/>
      <c r="S106"/>
      <c r="T106"/>
      <c r="U106"/>
      <c r="V106"/>
      <c r="W106"/>
      <c r="X106"/>
      <c r="Y106"/>
      <c r="Z106"/>
      <c r="AA10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row>
    <row r="107" s="236" customFormat="1" ht="12.75" customHeight="1">
      <c r="A107" s="236"/>
    </row>
    <row r="108" s="236" customFormat="1" ht="12.75" customHeight="1"/>
    <row r="109" s="236" customFormat="1" ht="12.75" customHeight="1"/>
    <row r="110" s="236" customFormat="1" ht="12.75" customHeight="1"/>
    <row r="111" s="236" customFormat="1" ht="12.75" customHeight="1"/>
    <row r="112" s="236" customFormat="1" ht="12.75" customHeight="1"/>
    <row r="113" s="236" customFormat="1" ht="12.75" customHeight="1"/>
    <row r="114" s="236" customFormat="1" ht="12.75" customHeight="1"/>
    <row r="115" s="236" customFormat="1" ht="12.75" customHeight="1"/>
    <row r="116" s="236" customFormat="1" ht="12.75" customHeight="1"/>
    <row r="117" s="236" customFormat="1" ht="12.75" customHeight="1"/>
    <row r="118" s="236" customFormat="1" ht="12.75" customHeight="1"/>
    <row r="119" s="236" customFormat="1" ht="12.75" customHeight="1"/>
    <row r="120" s="236" customFormat="1" ht="12.75" customHeight="1"/>
    <row r="121" s="236" customFormat="1" ht="12.75" customHeight="1"/>
    <row r="122" s="236" customFormat="1" ht="12.75" customHeight="1"/>
    <row r="123" s="236" customFormat="1" ht="12.75" customHeight="1"/>
    <row r="124" s="236" customFormat="1" ht="12.75" customHeight="1"/>
    <row r="125" s="236" customFormat="1" ht="12.75" customHeight="1"/>
    <row r="126" s="236" customFormat="1" ht="12.75" customHeight="1"/>
    <row r="127" s="236" customFormat="1" ht="12.75" customHeight="1"/>
    <row r="128" s="236" customFormat="1" ht="12.75" customHeight="1"/>
    <row r="129" s="236" customFormat="1" ht="12.75" customHeight="1"/>
    <row r="130" s="236" customFormat="1" ht="12.75" customHeight="1"/>
    <row r="131" s="236" customFormat="1" ht="12.75" customHeight="1"/>
    <row r="132" s="236" customFormat="1" ht="12.75" customHeight="1"/>
    <row r="133" s="236" customFormat="1" ht="12.75" customHeight="1"/>
    <row r="134" s="236" customFormat="1" ht="12.75" customHeight="1"/>
    <row r="135" s="236" customFormat="1" ht="12.75" customHeight="1"/>
    <row r="136" s="236" customFormat="1" ht="12.75" customHeight="1"/>
    <row r="137" s="236" customFormat="1" ht="12.75" customHeight="1"/>
    <row r="138" s="236" customFormat="1" ht="12.75" customHeight="1"/>
    <row r="139" s="236" customFormat="1" ht="12.75" customHeight="1"/>
    <row r="140" s="236" customFormat="1" ht="12.75" customHeight="1"/>
    <row r="141" s="236" customFormat="1" ht="12.75" customHeight="1"/>
    <row r="142" s="236" customFormat="1" ht="12.75" customHeight="1"/>
    <row r="143" s="236" customFormat="1" ht="12.75" customHeight="1"/>
    <row r="144" s="236" customFormat="1" ht="12.75" customHeight="1"/>
    <row r="145" s="236" customFormat="1" ht="12.75" customHeight="1"/>
    <row r="146" s="236" customFormat="1" ht="12.75" customHeight="1"/>
    <row r="147" s="236" customFormat="1" ht="12.75" customHeight="1"/>
    <row r="148" s="236" customFormat="1" ht="12.75" customHeight="1"/>
    <row r="149" s="236" customFormat="1" ht="12.75" customHeight="1"/>
    <row r="150" s="236" customFormat="1" ht="12.75" customHeight="1"/>
    <row r="151" s="236" customFormat="1" ht="12.75" customHeight="1"/>
    <row r="152" s="236" customFormat="1" ht="12.75" customHeight="1"/>
    <row r="153" s="236" customFormat="1" ht="12.75" customHeight="1"/>
  </sheetData>
  <mergeCells count="273">
    <mergeCell ref="H95:K95"/>
    <mergeCell ref="L95:O95"/>
    <mergeCell ref="H101:K101"/>
    <mergeCell ref="L101:O101"/>
    <mergeCell ref="L102:O102"/>
    <mergeCell ref="H102:K102"/>
    <mergeCell ref="H99:K99"/>
    <mergeCell ref="C105:AO105"/>
    <mergeCell ref="H98:K98"/>
    <mergeCell ref="L98:O98"/>
    <mergeCell ref="H96:K96"/>
    <mergeCell ref="L96:O96"/>
    <mergeCell ref="H97:K97"/>
    <mergeCell ref="L97:O97"/>
    <mergeCell ref="H103:K103"/>
    <mergeCell ref="H100:K100"/>
    <mergeCell ref="L100:O100"/>
    <mergeCell ref="L103:O103"/>
    <mergeCell ref="L99:O99"/>
    <mergeCell ref="H90:K90"/>
    <mergeCell ref="L90:O90"/>
    <mergeCell ref="H87:K87"/>
    <mergeCell ref="L87:O87"/>
    <mergeCell ref="H88:K88"/>
    <mergeCell ref="L88:O88"/>
    <mergeCell ref="H93:K93"/>
    <mergeCell ref="L93:O93"/>
    <mergeCell ref="H94:K94"/>
    <mergeCell ref="L94:O94"/>
    <mergeCell ref="H91:K91"/>
    <mergeCell ref="L91:O91"/>
    <mergeCell ref="H92:K92"/>
    <mergeCell ref="L92:O92"/>
    <mergeCell ref="H85:K85"/>
    <mergeCell ref="L85:O85"/>
    <mergeCell ref="H86:K86"/>
    <mergeCell ref="L86:O86"/>
    <mergeCell ref="H83:K83"/>
    <mergeCell ref="L83:O83"/>
    <mergeCell ref="H84:K84"/>
    <mergeCell ref="L84:O84"/>
    <mergeCell ref="H89:K89"/>
    <mergeCell ref="L89:O89"/>
    <mergeCell ref="H81:K81"/>
    <mergeCell ref="L81:O81"/>
    <mergeCell ref="H82:K82"/>
    <mergeCell ref="L82:O82"/>
    <mergeCell ref="L78:O78"/>
    <mergeCell ref="H79:K79"/>
    <mergeCell ref="L79:O79"/>
    <mergeCell ref="H80:K80"/>
    <mergeCell ref="L80:O80"/>
    <mergeCell ref="H78:K78"/>
    <mergeCell ref="H50:K50"/>
    <mergeCell ref="L50:O50"/>
    <mergeCell ref="H68:K68"/>
    <mergeCell ref="L68:O68"/>
    <mergeCell ref="H72:K72"/>
    <mergeCell ref="L72:O72"/>
    <mergeCell ref="H51:K51"/>
    <mergeCell ref="L51:O51"/>
    <mergeCell ref="H69:K69"/>
    <mergeCell ref="L69:O69"/>
    <mergeCell ref="H67:K67"/>
    <mergeCell ref="L67:O67"/>
    <mergeCell ref="L56:O56"/>
    <mergeCell ref="L57:O57"/>
    <mergeCell ref="L58:O58"/>
    <mergeCell ref="H59:K59"/>
    <mergeCell ref="H63:K63"/>
    <mergeCell ref="L65:O65"/>
    <mergeCell ref="L59:O59"/>
    <mergeCell ref="L60:O60"/>
    <mergeCell ref="H60:K60"/>
    <mergeCell ref="H48:K48"/>
    <mergeCell ref="L48:O48"/>
    <mergeCell ref="H45:K45"/>
    <mergeCell ref="L45:O45"/>
    <mergeCell ref="H46:K46"/>
    <mergeCell ref="L46:O46"/>
    <mergeCell ref="H47:K47"/>
    <mergeCell ref="L47:O47"/>
    <mergeCell ref="H49:K49"/>
    <mergeCell ref="L49:O49"/>
    <mergeCell ref="L30:O30"/>
    <mergeCell ref="H33:K33"/>
    <mergeCell ref="L33:O33"/>
    <mergeCell ref="H32:K32"/>
    <mergeCell ref="L32:O32"/>
    <mergeCell ref="H44:K44"/>
    <mergeCell ref="L44:O44"/>
    <mergeCell ref="H40:K40"/>
    <mergeCell ref="L40:O40"/>
    <mergeCell ref="H41:K41"/>
    <mergeCell ref="L41:O41"/>
    <mergeCell ref="H42:K42"/>
    <mergeCell ref="L42:O42"/>
    <mergeCell ref="H43:K43"/>
    <mergeCell ref="L43:O43"/>
    <mergeCell ref="L38:O38"/>
    <mergeCell ref="H39:K39"/>
    <mergeCell ref="L39:O39"/>
    <mergeCell ref="H30:K30"/>
    <mergeCell ref="H26:K26"/>
    <mergeCell ref="L26:O26"/>
    <mergeCell ref="AF11:AG11"/>
    <mergeCell ref="Z10:AA10"/>
    <mergeCell ref="L11:M11"/>
    <mergeCell ref="N13:O13"/>
    <mergeCell ref="H10:I10"/>
    <mergeCell ref="L13:M13"/>
    <mergeCell ref="H23:K23"/>
    <mergeCell ref="L23:O23"/>
    <mergeCell ref="T11:U11"/>
    <mergeCell ref="T10:U10"/>
    <mergeCell ref="N11:O11"/>
    <mergeCell ref="N10:O10"/>
    <mergeCell ref="P10:Q10"/>
    <mergeCell ref="Z12:AA12"/>
    <mergeCell ref="H12:I12"/>
    <mergeCell ref="H13:I13"/>
    <mergeCell ref="AB10:AC10"/>
    <mergeCell ref="AB11:AC11"/>
    <mergeCell ref="Z11:AA11"/>
    <mergeCell ref="AJ8:AK8"/>
    <mergeCell ref="AL8:AM8"/>
    <mergeCell ref="AD8:AE8"/>
    <mergeCell ref="AH8:AI8"/>
    <mergeCell ref="AH9:AI9"/>
    <mergeCell ref="AJ9:AK9"/>
    <mergeCell ref="AL9:AM9"/>
    <mergeCell ref="AH10:AI10"/>
    <mergeCell ref="AL12:AM12"/>
    <mergeCell ref="AL11:AM11"/>
    <mergeCell ref="AF8:AG8"/>
    <mergeCell ref="AL10:AM10"/>
    <mergeCell ref="AD10:AE10"/>
    <mergeCell ref="AD12:AE12"/>
    <mergeCell ref="AJ10:AK10"/>
    <mergeCell ref="AH11:AI11"/>
    <mergeCell ref="AJ11:AK11"/>
    <mergeCell ref="H6:U6"/>
    <mergeCell ref="T8:U8"/>
    <mergeCell ref="R8:S8"/>
    <mergeCell ref="P8:Q8"/>
    <mergeCell ref="N8:O8"/>
    <mergeCell ref="AH12:AI12"/>
    <mergeCell ref="AF12:AG12"/>
    <mergeCell ref="H11:I11"/>
    <mergeCell ref="H9:I9"/>
    <mergeCell ref="P7:Q7"/>
    <mergeCell ref="N7:O7"/>
    <mergeCell ref="P9:Q9"/>
    <mergeCell ref="P11:Q11"/>
    <mergeCell ref="AD9:AE9"/>
    <mergeCell ref="Z8:AA8"/>
    <mergeCell ref="AB8:AC8"/>
    <mergeCell ref="Z6:AM6"/>
    <mergeCell ref="Z7:AA7"/>
    <mergeCell ref="AB7:AC7"/>
    <mergeCell ref="AD7:AE7"/>
    <mergeCell ref="AF7:AG7"/>
    <mergeCell ref="AH7:AI7"/>
    <mergeCell ref="AJ7:AK7"/>
    <mergeCell ref="AL7:AM7"/>
    <mergeCell ref="T7:U7"/>
    <mergeCell ref="J7:K7"/>
    <mergeCell ref="H7:I7"/>
    <mergeCell ref="R9:S9"/>
    <mergeCell ref="T9:U9"/>
    <mergeCell ref="L9:M9"/>
    <mergeCell ref="L7:M7"/>
    <mergeCell ref="J9:K9"/>
    <mergeCell ref="N9:O9"/>
    <mergeCell ref="L8:M8"/>
    <mergeCell ref="J8:K8"/>
    <mergeCell ref="R7:S7"/>
    <mergeCell ref="H8:I8"/>
    <mergeCell ref="AB9:AC9"/>
    <mergeCell ref="Z9:AA9"/>
    <mergeCell ref="AF9:AG9"/>
    <mergeCell ref="AD11:AE11"/>
    <mergeCell ref="J12:K12"/>
    <mergeCell ref="AF10:AG10"/>
    <mergeCell ref="R13:S13"/>
    <mergeCell ref="AB12:AC12"/>
    <mergeCell ref="T13:U13"/>
    <mergeCell ref="T12:U12"/>
    <mergeCell ref="AD13:AE13"/>
    <mergeCell ref="AB13:AC13"/>
    <mergeCell ref="J13:K13"/>
    <mergeCell ref="L12:M12"/>
    <mergeCell ref="P12:Q12"/>
    <mergeCell ref="J11:K11"/>
    <mergeCell ref="R11:S11"/>
    <mergeCell ref="R10:S10"/>
    <mergeCell ref="L10:M10"/>
    <mergeCell ref="J10:K10"/>
    <mergeCell ref="P13:Q13"/>
    <mergeCell ref="AL13:AM13"/>
    <mergeCell ref="AJ12:AK12"/>
    <mergeCell ref="AH13:AI13"/>
    <mergeCell ref="AJ13:AK13"/>
    <mergeCell ref="Z13:AA13"/>
    <mergeCell ref="AF13:AG13"/>
    <mergeCell ref="H56:K56"/>
    <mergeCell ref="H57:K57"/>
    <mergeCell ref="H58:K58"/>
    <mergeCell ref="L29:O29"/>
    <mergeCell ref="H27:K27"/>
    <mergeCell ref="L27:O27"/>
    <mergeCell ref="H28:K28"/>
    <mergeCell ref="L31:O31"/>
    <mergeCell ref="H37:K37"/>
    <mergeCell ref="L37:O37"/>
    <mergeCell ref="H34:K34"/>
    <mergeCell ref="L34:O34"/>
    <mergeCell ref="H35:K35"/>
    <mergeCell ref="L35:O35"/>
    <mergeCell ref="H36:K36"/>
    <mergeCell ref="L36:O36"/>
    <mergeCell ref="H38:K38"/>
    <mergeCell ref="H77:K77"/>
    <mergeCell ref="L77:O77"/>
    <mergeCell ref="L61:O61"/>
    <mergeCell ref="H62:K62"/>
    <mergeCell ref="L62:O62"/>
    <mergeCell ref="H61:K61"/>
    <mergeCell ref="H71:K71"/>
    <mergeCell ref="L71:O71"/>
    <mergeCell ref="H73:K73"/>
    <mergeCell ref="H76:K76"/>
    <mergeCell ref="H65:K65"/>
    <mergeCell ref="H74:K74"/>
    <mergeCell ref="L74:O74"/>
    <mergeCell ref="H75:K75"/>
    <mergeCell ref="L76:O76"/>
    <mergeCell ref="L73:O73"/>
    <mergeCell ref="H70:K70"/>
    <mergeCell ref="L66:O66"/>
    <mergeCell ref="H66:K66"/>
    <mergeCell ref="L63:O63"/>
    <mergeCell ref="L75:O75"/>
    <mergeCell ref="L64:O64"/>
    <mergeCell ref="L70:O70"/>
    <mergeCell ref="H64:K64"/>
    <mergeCell ref="C2:AP2"/>
    <mergeCell ref="H55:K55"/>
    <mergeCell ref="L55:O55"/>
    <mergeCell ref="H31:K31"/>
    <mergeCell ref="H52:K52"/>
    <mergeCell ref="C4:AP4"/>
    <mergeCell ref="C3:AP3"/>
    <mergeCell ref="L25:O25"/>
    <mergeCell ref="H25:K25"/>
    <mergeCell ref="L28:O28"/>
    <mergeCell ref="H53:K53"/>
    <mergeCell ref="H54:K54"/>
    <mergeCell ref="H24:K24"/>
    <mergeCell ref="L52:O52"/>
    <mergeCell ref="L53:O53"/>
    <mergeCell ref="L54:O54"/>
    <mergeCell ref="X15:AD15"/>
    <mergeCell ref="P15:V15"/>
    <mergeCell ref="H22:K22"/>
    <mergeCell ref="L24:O24"/>
    <mergeCell ref="L22:O22"/>
    <mergeCell ref="N12:O12"/>
    <mergeCell ref="AF15:AL15"/>
    <mergeCell ref="R12:S12"/>
    <mergeCell ref="R21:AC21"/>
    <mergeCell ref="AD21:AO21"/>
    <mergeCell ref="H29:K29"/>
  </mergeCells>
  <phoneticPr fontId="0" type="noConversion"/>
  <printOptions horizontalCentered="1" verticalCentered="1"/>
  <pageMargins left="0.25" right="0.25" top="0.25" bottom="0.25" header="0" footer="0"/>
  <pageSetup scale="31" fitToWidth="1" fitToHeight="1" orientation="landscape" r:id="rId1"/>
  <headerFooter alignWithMargins="0">
    <oddHeader/>
    <oddFooter/>
  </headerFooter>
  <rowBreaks count="1" manualBreakCount="1">
    <brk id="107" max="16383" man="1"/>
  </rowBreaks>
  <colBreaks count="1" manualBreakCount="1">
    <brk id="45" max="1048575" man="1"/>
  </colBreaks>
  <drawing r:id="rId87"/>
</worksheet>
</file>

<file path=xl/worksheets/sheet88.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9">
    <pageSetUpPr fitToPage="1"/>
  </sheetPr>
  <dimension ref="A1:EI109"/>
  <sheetViews>
    <sheetView showGridLines="0" zoomScale="70" workbookViewId="0"/>
  </sheetViews>
  <sheetFormatPr defaultRowHeight="12.75"/>
  <cols>
    <col min="1" max="1" width="1.5703125" style="34" customWidth="1"/>
    <col min="2" max="2" width="15.7109375" style="34" customWidth="1"/>
    <col min="3" max="3" width="18.7109375" customWidth="1"/>
    <col min="4" max="21" width="11.7109375" customWidth="1"/>
    <col min="22" max="22" width="2.7109375" customWidth="1"/>
    <col min="23" max="37" width="9.140625" style="281" customWidth="1"/>
  </cols>
  <sheetData>
    <row r="1" s="2" customFormat="1" ht="23.25">
      <c r="B1" s="657" t="s">
        <v>173</v>
      </c>
      <c r="C1" s="130"/>
      <c r="P1" s="222"/>
      <c r="Q1" s="222"/>
      <c r="R1" s="222"/>
      <c r="S1" s="222"/>
      <c r="T1" s="222"/>
      <c r="U1" s="222"/>
      <c r="W1" s="281"/>
      <c r="X1" s="281"/>
      <c r="Y1" s="281"/>
      <c r="Z1" s="281"/>
      <c r="AA1" s="281"/>
      <c r="AB1" s="281"/>
      <c r="AC1" s="281"/>
      <c r="AD1" s="281"/>
      <c r="AE1" s="281"/>
      <c r="AF1" s="281"/>
      <c r="AG1" s="281"/>
      <c r="AH1" s="281"/>
      <c r="AI1" s="281"/>
      <c r="AJ1" s="281"/>
      <c r="AK1" s="281"/>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row>
    <row r="2" s="2" customFormat="1" ht="15" customHeight="1">
      <c r="B2" s="11" t="s">
        <v>208</v>
      </c>
      <c r="C2" s="130"/>
      <c r="W2" s="281"/>
      <c r="X2" s="281"/>
      <c r="Y2" s="281"/>
      <c r="Z2" s="281"/>
      <c r="AA2" s="281"/>
      <c r="AB2" s="281"/>
      <c r="AC2" s="281"/>
      <c r="AD2" s="281"/>
      <c r="AE2" s="281"/>
      <c r="AF2" s="281"/>
      <c r="AG2" s="281"/>
      <c r="AH2" s="281"/>
      <c r="AI2" s="281"/>
      <c r="AJ2" s="281"/>
      <c r="AK2" s="281"/>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row>
    <row r="3" s="2" customFormat="1" ht="17.1" customHeight="1">
      <c r="B3" s="11" t="s">
        <v>209</v>
      </c>
      <c r="C3" s="130"/>
      <c r="O3" s="1113"/>
      <c r="P3" s="1113"/>
      <c r="Q3" s="1113"/>
      <c r="R3" s="1113"/>
      <c r="S3" s="1113"/>
      <c r="T3" s="1113"/>
      <c r="U3" s="1113"/>
      <c r="W3" s="281"/>
      <c r="X3" s="281"/>
      <c r="Y3" s="281"/>
      <c r="Z3" s="281"/>
      <c r="AA3" s="281"/>
      <c r="AB3" s="281"/>
      <c r="AC3" s="281"/>
      <c r="AD3" s="281"/>
      <c r="AE3" s="281"/>
      <c r="AF3" s="281"/>
      <c r="AG3" s="281"/>
      <c r="AH3" s="281"/>
      <c r="AI3" s="281"/>
      <c r="AJ3" s="281"/>
      <c r="AK3" s="281"/>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row>
    <row r="4" s="2" customFormat="1" ht="15.75" customHeight="1">
      <c r="A4" s="9"/>
      <c r="B4" s="11" t="s">
        <v>210</v>
      </c>
      <c r="C4" s="131"/>
      <c r="D4" s="131"/>
      <c r="E4" s="131"/>
      <c r="G4" s="132"/>
      <c r="H4" s="132"/>
      <c r="I4" s="132"/>
      <c r="J4" s="132"/>
      <c r="K4" s="132"/>
      <c r="L4" s="132"/>
      <c r="M4" s="132"/>
      <c r="N4" s="132"/>
      <c r="O4" s="132"/>
      <c r="P4" s="132"/>
      <c r="Q4" s="132"/>
      <c r="R4" s="132"/>
      <c r="S4" s="132"/>
      <c r="T4" s="132"/>
      <c r="U4" s="132"/>
      <c r="V4" s="132"/>
      <c r="W4" s="281"/>
      <c r="X4" s="281"/>
      <c r="Y4" s="281"/>
      <c r="Z4" s="281"/>
      <c r="AA4" s="281"/>
      <c r="AB4" s="281"/>
      <c r="AC4" s="281"/>
      <c r="AD4" s="281"/>
      <c r="AE4" s="281"/>
      <c r="AF4" s="281"/>
      <c r="AG4" s="281"/>
      <c r="AH4" s="281"/>
      <c r="AI4" s="281"/>
      <c r="AJ4" s="281"/>
      <c r="AK4" s="281"/>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row>
    <row r="5" s="2" customFormat="1" ht="20.1" customHeight="1">
      <c r="A5" s="9"/>
      <c r="B5" s="11"/>
      <c r="C5" s="131"/>
      <c r="D5" s="131"/>
      <c r="E5" s="131"/>
      <c r="G5" s="132"/>
      <c r="H5" s="132"/>
      <c r="I5" s="132"/>
      <c r="J5" s="132"/>
      <c r="K5" s="132"/>
      <c r="L5" s="132"/>
      <c r="M5" s="132"/>
      <c r="N5" s="132"/>
      <c r="O5" s="132"/>
      <c r="P5" s="132"/>
      <c r="Q5" s="132"/>
      <c r="R5" s="132"/>
      <c r="S5" s="132"/>
      <c r="T5" s="132"/>
      <c r="U5" s="132"/>
      <c r="V5" s="132"/>
      <c r="W5" s="281"/>
      <c r="X5" s="281"/>
      <c r="Y5" s="281"/>
      <c r="Z5" s="281"/>
      <c r="AA5" s="281"/>
      <c r="AB5" s="281"/>
      <c r="AC5" s="281"/>
      <c r="AD5" s="281"/>
      <c r="AE5" s="281"/>
      <c r="AF5" s="281"/>
      <c r="AG5" s="281"/>
      <c r="AH5" s="281"/>
      <c r="AI5" s="281"/>
      <c r="AJ5" s="281"/>
      <c r="AK5" s="281"/>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row>
    <row r="6" s="2" customFormat="1" ht="20.1" customHeight="1">
      <c r="A6" s="9"/>
      <c r="B6" s="11"/>
      <c r="C6" s="131"/>
      <c r="D6" s="131"/>
      <c r="E6" s="131"/>
      <c r="G6" s="132"/>
      <c r="H6" s="132"/>
      <c r="I6" s="132"/>
      <c r="J6" s="132"/>
      <c r="K6" s="132"/>
      <c r="L6" s="132"/>
      <c r="M6" s="132"/>
      <c r="N6" s="132"/>
      <c r="O6" s="132"/>
      <c r="P6" s="132"/>
      <c r="Q6" s="132"/>
      <c r="R6" s="132"/>
      <c r="S6" s="132"/>
      <c r="T6" s="132"/>
      <c r="U6" s="132"/>
      <c r="V6" s="132"/>
      <c r="W6" s="281"/>
      <c r="X6" s="281"/>
      <c r="Y6" s="281"/>
      <c r="Z6" s="281"/>
      <c r="AA6" s="281"/>
      <c r="AB6" s="281"/>
      <c r="AC6" s="281"/>
      <c r="AD6" s="281"/>
      <c r="AE6" s="281"/>
      <c r="AF6" s="281"/>
      <c r="AG6" s="281"/>
      <c r="AH6" s="281"/>
      <c r="AI6" s="281"/>
      <c r="AJ6" s="281"/>
      <c r="AK6" s="281"/>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row>
    <row r="7" s="2" customFormat="1" ht="20.1" customHeight="1">
      <c r="A7" s="9"/>
      <c r="B7" s="11"/>
      <c r="C7" s="131"/>
      <c r="D7" s="131"/>
      <c r="E7" s="131"/>
      <c r="G7" s="132"/>
      <c r="H7" s="132"/>
      <c r="I7" s="132"/>
      <c r="J7" s="132"/>
      <c r="K7" s="132"/>
      <c r="L7" s="132"/>
      <c r="M7" s="132"/>
      <c r="N7" s="132"/>
      <c r="O7" s="132"/>
      <c r="P7" s="132"/>
      <c r="Q7" s="132"/>
      <c r="R7" s="132"/>
      <c r="S7" s="132"/>
      <c r="T7" s="132"/>
      <c r="U7" s="132"/>
      <c r="V7" s="132"/>
      <c r="W7" s="281"/>
      <c r="X7" s="281"/>
      <c r="Y7" s="281"/>
      <c r="Z7" s="281"/>
      <c r="AA7" s="281"/>
      <c r="AB7" s="281"/>
      <c r="AC7" s="281"/>
      <c r="AD7" s="281"/>
      <c r="AE7" s="281"/>
      <c r="AF7" s="281"/>
      <c r="AG7" s="281"/>
      <c r="AH7" s="281"/>
      <c r="AI7" s="281"/>
      <c r="AJ7" s="281"/>
      <c r="AK7" s="281"/>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row>
    <row r="8" s="2" customFormat="1" ht="20.1" customHeight="1">
      <c r="A8" s="9"/>
      <c r="B8" s="11"/>
      <c r="C8" s="131"/>
      <c r="D8" s="131"/>
      <c r="E8" s="131"/>
      <c r="G8" s="132"/>
      <c r="H8" s="132"/>
      <c r="I8" s="132"/>
      <c r="J8" s="132"/>
      <c r="K8" s="132"/>
      <c r="L8" s="132"/>
      <c r="M8" s="132"/>
      <c r="N8" s="132"/>
      <c r="O8" s="132"/>
      <c r="P8" s="132"/>
      <c r="Q8" s="132"/>
      <c r="R8" s="132"/>
      <c r="S8" s="132"/>
      <c r="T8" s="132"/>
      <c r="U8" s="132"/>
      <c r="V8" s="132"/>
      <c r="W8" s="281"/>
      <c r="X8" s="281"/>
      <c r="Y8" s="281"/>
      <c r="Z8" s="281"/>
      <c r="AA8" s="281"/>
      <c r="AB8" s="281"/>
      <c r="AC8" s="281"/>
      <c r="AD8" s="281"/>
      <c r="AE8" s="281"/>
      <c r="AF8" s="281"/>
      <c r="AG8" s="281"/>
      <c r="AH8" s="281"/>
      <c r="AI8" s="281"/>
      <c r="AJ8" s="281"/>
      <c r="AK8" s="281"/>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row>
    <row r="9" s="2" customFormat="1" ht="20.1" customHeight="1">
      <c r="A9" s="9"/>
      <c r="B9" s="11"/>
      <c r="C9" s="131"/>
      <c r="D9" s="131"/>
      <c r="E9" s="131"/>
      <c r="G9" s="132"/>
      <c r="H9" s="132"/>
      <c r="I9" s="132"/>
      <c r="J9" s="132"/>
      <c r="K9" s="132"/>
      <c r="L9" s="132"/>
      <c r="M9" s="132"/>
      <c r="N9" s="132"/>
      <c r="O9" s="132"/>
      <c r="P9" s="132"/>
      <c r="Q9" s="132"/>
      <c r="R9" s="132"/>
      <c r="S9" s="132"/>
      <c r="T9" s="132"/>
      <c r="U9" s="132"/>
      <c r="V9" s="132"/>
      <c r="W9" s="281"/>
      <c r="X9" s="281"/>
      <c r="Y9" s="281"/>
      <c r="Z9" s="281"/>
      <c r="AA9" s="281"/>
      <c r="AB9" s="281"/>
      <c r="AC9" s="281"/>
      <c r="AD9" s="281"/>
      <c r="AE9" s="281"/>
      <c r="AF9" s="281"/>
      <c r="AG9" s="281"/>
      <c r="AH9" s="281"/>
      <c r="AI9" s="281"/>
      <c r="AJ9" s="281"/>
      <c r="AK9" s="281"/>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row>
    <row r="10" s="2" customFormat="1" ht="20.1" customHeight="1">
      <c r="A10" s="9"/>
      <c r="B10" s="11"/>
      <c r="C10" s="131"/>
      <c r="D10" s="131"/>
      <c r="E10" s="131"/>
      <c r="G10" s="132"/>
      <c r="H10" s="132"/>
      <c r="I10" s="132"/>
      <c r="J10" s="132"/>
      <c r="K10" s="132"/>
      <c r="L10" s="132"/>
      <c r="M10" s="132"/>
      <c r="N10" s="132"/>
      <c r="O10" s="132"/>
      <c r="P10" s="132"/>
      <c r="Q10" s="132"/>
      <c r="R10" s="132"/>
      <c r="S10" s="132"/>
      <c r="T10" s="132"/>
      <c r="U10" s="132"/>
      <c r="V10" s="132"/>
      <c r="W10" s="281"/>
      <c r="X10" s="281"/>
      <c r="Y10" s="281"/>
      <c r="Z10" s="281"/>
      <c r="AA10" s="281"/>
      <c r="AB10" s="281"/>
      <c r="AC10" s="281"/>
      <c r="AD10" s="281"/>
      <c r="AE10" s="281"/>
      <c r="AF10" s="281"/>
      <c r="AG10" s="281"/>
      <c r="AH10" s="281"/>
      <c r="AI10" s="281"/>
      <c r="AJ10" s="281"/>
      <c r="AK10" s="281"/>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row>
    <row r="11" s="2" customFormat="1" ht="20.1" customHeight="1">
      <c r="A11" s="9"/>
      <c r="B11" s="11"/>
      <c r="C11" s="131"/>
      <c r="D11" s="131"/>
      <c r="E11" s="131"/>
      <c r="G11" s="132"/>
      <c r="H11" s="132"/>
      <c r="I11" s="132"/>
      <c r="J11" s="132"/>
      <c r="K11" s="132"/>
      <c r="L11" s="132"/>
      <c r="M11" s="132"/>
      <c r="N11" s="132"/>
      <c r="O11" s="132"/>
      <c r="P11" s="132"/>
      <c r="Q11" s="132"/>
      <c r="R11" s="132"/>
      <c r="S11" s="132"/>
      <c r="T11" s="132"/>
      <c r="U11" s="132"/>
      <c r="V11" s="132"/>
      <c r="W11" s="281"/>
      <c r="X11" s="281"/>
      <c r="Y11" s="281"/>
      <c r="Z11" s="281"/>
      <c r="AA11" s="281"/>
      <c r="AB11" s="281"/>
      <c r="AC11" s="281"/>
      <c r="AD11" s="281"/>
      <c r="AE11" s="281"/>
      <c r="AF11" s="281"/>
      <c r="AG11" s="281"/>
      <c r="AH11" s="281"/>
      <c r="AI11" s="281"/>
      <c r="AJ11" s="281"/>
      <c r="AK11" s="281"/>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row>
    <row r="12" s="2" customFormat="1" ht="20.1" customHeight="1">
      <c r="A12" s="9"/>
      <c r="B12" s="11"/>
      <c r="C12" s="131"/>
      <c r="D12" s="131"/>
      <c r="E12" s="131"/>
      <c r="G12" s="132"/>
      <c r="H12" s="132"/>
      <c r="I12" s="132"/>
      <c r="J12" s="132"/>
      <c r="K12" s="132"/>
      <c r="L12" s="132"/>
      <c r="M12" s="132"/>
      <c r="N12" s="132"/>
      <c r="O12" s="132"/>
      <c r="P12" s="132"/>
      <c r="Q12" s="132"/>
      <c r="R12" s="132"/>
      <c r="S12" s="132"/>
      <c r="T12" s="132"/>
      <c r="U12" s="132"/>
      <c r="V12" s="132"/>
      <c r="W12" s="281"/>
      <c r="X12" s="281"/>
      <c r="Y12" s="281"/>
      <c r="Z12" s="281"/>
      <c r="AA12" s="281"/>
      <c r="AB12" s="281"/>
      <c r="AC12" s="281"/>
      <c r="AD12" s="281"/>
      <c r="AE12" s="281"/>
      <c r="AF12" s="281"/>
      <c r="AG12" s="281"/>
      <c r="AH12" s="281"/>
      <c r="AI12" s="281"/>
      <c r="AJ12" s="281"/>
      <c r="AK12" s="281"/>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row>
    <row r="13" s="2" customFormat="1" ht="20.1" customHeight="1">
      <c r="A13" s="9"/>
      <c r="B13" s="11"/>
      <c r="C13" s="131"/>
      <c r="D13" s="131"/>
      <c r="E13" s="131"/>
      <c r="G13" s="132"/>
      <c r="H13" s="132"/>
      <c r="I13" s="132"/>
      <c r="J13" s="132"/>
      <c r="K13" s="132"/>
      <c r="L13" s="132"/>
      <c r="M13" s="132"/>
      <c r="N13" s="132"/>
      <c r="O13" s="132"/>
      <c r="P13" s="132"/>
      <c r="Q13" s="132"/>
      <c r="R13" s="132"/>
      <c r="S13" s="132"/>
      <c r="T13" s="132"/>
      <c r="U13" s="132"/>
      <c r="V13" s="132"/>
      <c r="W13" s="281"/>
      <c r="X13" s="1014" t="s">
        <v>43</v>
      </c>
      <c r="Y13" s="1014" t="s">
        <v>46</v>
      </c>
      <c r="Z13" s="1014" t="s">
        <v>47</v>
      </c>
      <c r="AA13" s="1014" t="s">
        <v>48</v>
      </c>
      <c r="AB13" s="1014" t="s">
        <v>49</v>
      </c>
      <c r="AC13" s="1014" t="s">
        <v>50</v>
      </c>
      <c r="AD13" s="1014" t="s">
        <v>51</v>
      </c>
      <c r="AE13" s="1014" t="s">
        <v>40</v>
      </c>
      <c r="AF13" s="1014" t="s">
        <v>52</v>
      </c>
      <c r="AG13" s="281"/>
      <c r="AH13" s="281"/>
      <c r="AI13" s="281"/>
      <c r="AJ13" s="281"/>
      <c r="AK13" s="281"/>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row>
    <row r="14" s="2" customFormat="1" ht="20.1" customHeight="1">
      <c r="A14" s="9"/>
      <c r="B14" s="11"/>
      <c r="C14" s="131"/>
      <c r="D14" s="131"/>
      <c r="E14" s="131"/>
      <c r="G14" s="132"/>
      <c r="H14" s="132"/>
      <c r="I14" s="132"/>
      <c r="J14" s="132"/>
      <c r="K14" s="132"/>
      <c r="L14" s="132"/>
      <c r="M14" s="132"/>
      <c r="N14" s="132"/>
      <c r="O14" s="132"/>
      <c r="P14" s="132"/>
      <c r="Q14" s="132"/>
      <c r="R14" s="132"/>
      <c r="S14" s="132"/>
      <c r="T14" s="132"/>
      <c r="U14" s="132"/>
      <c r="V14" s="132"/>
      <c r="W14" s="281"/>
      <c r="X14" s="1014" t="str">
        <f>D18</f>
      </c>
      <c r="Y14" s="1014" t="str">
        <f>D24</f>
      </c>
      <c r="Z14" s="1014" t="str">
        <f>D30</f>
      </c>
      <c r="AA14" s="1014" t="str">
        <f>D36</f>
      </c>
      <c r="AB14" s="1014" t="str">
        <f>D42</f>
      </c>
      <c r="AC14" s="1014" t="str">
        <f>D48</f>
      </c>
      <c r="AD14" s="1014" t="str">
        <f>D54</f>
      </c>
      <c r="AE14" s="1014" t="str">
        <f>D60</f>
      </c>
      <c r="AF14" s="1014" t="str">
        <f>D66</f>
      </c>
      <c r="AG14" s="281"/>
      <c r="AH14" s="281"/>
      <c r="AI14" s="281"/>
      <c r="AJ14" s="281"/>
      <c r="AK14" s="281"/>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row>
    <row r="15" s="2" customFormat="1" ht="15.95" customHeight="1">
      <c r="D15" s="962" t="s">
        <v>22</v>
      </c>
      <c r="E15" s="962"/>
      <c r="F15" s="962"/>
      <c r="G15" s="962"/>
      <c r="H15" s="962"/>
      <c r="I15" s="962"/>
      <c r="J15" s="962" t="s">
        <v>90</v>
      </c>
      <c r="K15" s="962"/>
      <c r="L15" s="962"/>
      <c r="M15" s="962"/>
      <c r="N15" s="962"/>
      <c r="O15" s="962"/>
      <c r="P15" s="962" t="s">
        <v>10</v>
      </c>
      <c r="Q15" s="962"/>
      <c r="R15" s="962"/>
      <c r="S15" s="962"/>
      <c r="T15" s="962"/>
      <c r="U15" s="962"/>
      <c r="W15" s="281"/>
      <c r="X15" s="1014" t="str">
        <f>F18</f>
      </c>
      <c r="Y15" s="1014" t="str">
        <f>F24</f>
      </c>
      <c r="Z15" s="1014" t="str">
        <f>F30</f>
      </c>
      <c r="AA15" s="1014" t="str">
        <f>F36</f>
      </c>
      <c r="AB15" s="1014" t="str">
        <f>F42</f>
      </c>
      <c r="AC15" s="1014" t="str">
        <f>F48</f>
      </c>
      <c r="AD15" s="1014" t="str">
        <f>F54</f>
      </c>
      <c r="AE15" s="1014" t="str">
        <f>F60</f>
      </c>
      <c r="AF15" s="1014" t="str">
        <f>F66</f>
      </c>
      <c r="AG15" s="281"/>
      <c r="AH15" s="281"/>
      <c r="AI15" s="281"/>
      <c r="AJ15" s="281"/>
      <c r="AK15" s="281"/>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row>
    <row r="16" s="2" customFormat="1" ht="15.95" customHeight="1">
      <c r="D16" s="963" t="s">
        <v>19</v>
      </c>
      <c r="E16" s="963"/>
      <c r="F16" s="963" t="s">
        <v>35</v>
      </c>
      <c r="G16" s="963"/>
      <c r="H16" s="963" t="s">
        <v>97</v>
      </c>
      <c r="I16" s="963"/>
      <c r="J16" s="963" t="s">
        <v>19</v>
      </c>
      <c r="K16" s="963"/>
      <c r="L16" s="963" t="s">
        <v>35</v>
      </c>
      <c r="M16" s="963"/>
      <c r="N16" s="963" t="s">
        <v>98</v>
      </c>
      <c r="O16" s="963"/>
      <c r="P16" s="963" t="s">
        <v>19</v>
      </c>
      <c r="Q16" s="963"/>
      <c r="R16" s="963" t="s">
        <v>35</v>
      </c>
      <c r="S16" s="963"/>
      <c r="T16" s="963" t="s">
        <v>99</v>
      </c>
      <c r="U16" s="963"/>
      <c r="W16" s="281"/>
      <c r="X16" s="1014" t="str">
        <f>J18</f>
      </c>
      <c r="Y16" s="1014" t="str">
        <f>J24</f>
      </c>
      <c r="Z16" s="1014" t="str">
        <f>J30</f>
      </c>
      <c r="AA16" s="1014" t="str">
        <f>J36</f>
      </c>
      <c r="AB16" s="1014" t="str">
        <f>J42</f>
      </c>
      <c r="AC16" s="1014" t="str">
        <f>J48</f>
      </c>
      <c r="AD16" s="1014" t="str">
        <f>J54</f>
      </c>
      <c r="AE16" s="1014" t="str">
        <f>J60</f>
      </c>
      <c r="AF16" s="1014" t="str">
        <f>J66</f>
      </c>
      <c r="AG16" s="281"/>
      <c r="AH16" s="281"/>
      <c r="AI16" s="281"/>
      <c r="AJ16" s="281"/>
      <c r="AK16" s="281"/>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row>
    <row r="17" s="2" customFormat="1" ht="15.95" customHeight="1">
      <c r="B17" s="611" t="s">
        <v>39</v>
      </c>
      <c r="C17" s="611" t="s">
        <v>41</v>
      </c>
      <c r="D17" s="298"/>
      <c r="E17" s="298" t="s">
        <v>24</v>
      </c>
      <c r="F17" s="299"/>
      <c r="G17" s="298" t="s">
        <v>24</v>
      </c>
      <c r="H17" s="299"/>
      <c r="I17" s="298" t="s">
        <v>24</v>
      </c>
      <c r="J17" s="299"/>
      <c r="K17" s="298" t="s">
        <v>24</v>
      </c>
      <c r="L17" s="299"/>
      <c r="M17" s="298" t="s">
        <v>24</v>
      </c>
      <c r="N17" s="299"/>
      <c r="O17" s="298" t="s">
        <v>24</v>
      </c>
      <c r="P17" s="299"/>
      <c r="Q17" s="298" t="s">
        <v>24</v>
      </c>
      <c r="R17" s="299"/>
      <c r="S17" s="298" t="s">
        <v>24</v>
      </c>
      <c r="T17" s="299"/>
      <c r="U17" s="298" t="s">
        <v>24</v>
      </c>
      <c r="W17" s="281"/>
      <c r="X17" s="1014" t="str">
        <f>L18</f>
      </c>
      <c r="Y17" s="1014" t="str">
        <f>L24</f>
      </c>
      <c r="Z17" s="1014" t="str">
        <f>L30</f>
      </c>
      <c r="AA17" s="1014" t="str">
        <f>L36</f>
      </c>
      <c r="AB17" s="1014" t="str">
        <f>L42</f>
      </c>
      <c r="AC17" s="1014" t="str">
        <f>L48</f>
      </c>
      <c r="AD17" s="1014" t="str">
        <f>L54</f>
      </c>
      <c r="AE17" s="1014" t="str">
        <f>L60</f>
      </c>
      <c r="AF17" s="1014" t="str">
        <f>L66</f>
      </c>
      <c r="AG17" s="281"/>
      <c r="AH17" s="281"/>
      <c r="AI17" s="281"/>
      <c r="AJ17" s="281"/>
      <c r="AK17" s="281"/>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row>
    <row r="18" s="2" customFormat="1" ht="15.95" customHeight="1">
      <c r="B18" s="300" t="s">
        <v>43</v>
      </c>
      <c r="C18" s="303" t="s">
        <v>42</v>
      </c>
      <c r="D18" s="307">
        <v>68.040812150972462930868476830</v>
      </c>
      <c r="E18" s="308">
        <v>73.512012990492769532421661990</v>
      </c>
      <c r="F18" s="308">
        <v>75.328947368421052631578947420</v>
      </c>
      <c r="G18" s="308">
        <v>127.27322290249872010132968066</v>
      </c>
      <c r="H18" s="308">
        <v>90.32492093404204686019221372</v>
      </c>
      <c r="I18" s="309">
        <v>-23.654880775404748003873803470</v>
      </c>
      <c r="J18" s="317">
        <v>104.60262322138256771865764075</v>
      </c>
      <c r="K18" s="308">
        <v>30.967941823808687105115920480</v>
      </c>
      <c r="L18" s="318">
        <v>105.83034689308029647455481761</v>
      </c>
      <c r="M18" s="308">
        <v>27.845748344447697288247568060</v>
      </c>
      <c r="N18" s="308">
        <v>98.83991340126845666687706892</v>
      </c>
      <c r="O18" s="309">
        <v>2.4421566769268207332344997600</v>
      </c>
      <c r="P18" s="317">
        <v>71.172474371050413269842352694</v>
      </c>
      <c r="Q18" s="308">
        <v>127.24511223070794219712464726</v>
      </c>
      <c r="R18" s="318">
        <v>79.72088631090588122589820148</v>
      </c>
      <c r="S18" s="308">
        <v>190.55915260624418224441422288</v>
      </c>
      <c r="T18" s="308">
        <v>89.27707363097136271764070072</v>
      </c>
      <c r="U18" s="309">
        <v>-21.790413348753553229485237560</v>
      </c>
      <c r="W18" s="281"/>
      <c r="X18" s="1014"/>
      <c r="Y18" s="1014"/>
      <c r="Z18" s="1014"/>
      <c r="AA18" s="1014"/>
      <c r="AB18" s="1014"/>
      <c r="AC18" s="1014"/>
      <c r="AD18" s="1014"/>
      <c r="AE18" s="1014"/>
      <c r="AF18" s="1014"/>
      <c r="AG18" s="281"/>
      <c r="AH18" s="281"/>
      <c r="AI18" s="281"/>
      <c r="AJ18" s="281"/>
      <c r="AK18" s="281"/>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row>
    <row r="19" s="2" customFormat="1" ht="15.95" customHeight="1">
      <c r="B19" s="301"/>
      <c r="C19" s="304" t="s">
        <v>58</v>
      </c>
      <c r="D19" s="310">
        <v>67.142858745784040973173833210</v>
      </c>
      <c r="E19" s="134">
        <v>90.33952889158358100311569950</v>
      </c>
      <c r="F19" s="134">
        <v>63.764807249386902134689241040</v>
      </c>
      <c r="G19" s="134">
        <v>104.16357226822709484433643868</v>
      </c>
      <c r="H19" s="134">
        <v>105.29767381431176327056373977</v>
      </c>
      <c r="I19" s="311">
        <v>-6.7710626450450667165669850900</v>
      </c>
      <c r="J19" s="319">
        <v>100.45811943238751810057141181</v>
      </c>
      <c r="K19" s="134">
        <v>0.3563550764863258896892605600</v>
      </c>
      <c r="L19" s="135">
        <v>98.19443120456168141291198279</v>
      </c>
      <c r="M19" s="134">
        <v>12.996178927265781171250230800</v>
      </c>
      <c r="N19" s="134">
        <v>102.30531222601620985644617706</v>
      </c>
      <c r="O19" s="311">
        <v>-11.186063078217495194411543460</v>
      </c>
      <c r="P19" s="319">
        <v>67.450453229158979876507792813</v>
      </c>
      <c r="Q19" s="134">
        <v>91.01781346534889603811521501</v>
      </c>
      <c r="R19" s="135">
        <v>62.61348978722058139873319299</v>
      </c>
      <c r="S19" s="134">
        <v>130.69703542450346879464119976</v>
      </c>
      <c r="T19" s="134">
        <v>107.72511396246376148876268683</v>
      </c>
      <c r="U19" s="311">
        <v>-17.199710384722198770672593970</v>
      </c>
      <c r="W19" s="281"/>
      <c r="X19" s="281"/>
      <c r="Y19" s="281"/>
      <c r="Z19" s="281"/>
      <c r="AA19" s="281"/>
      <c r="AB19" s="281"/>
      <c r="AC19" s="281"/>
      <c r="AD19" s="281"/>
      <c r="AE19" s="281"/>
      <c r="AF19" s="281"/>
      <c r="AG19" s="281"/>
      <c r="AH19" s="281"/>
      <c r="AI19" s="281"/>
      <c r="AJ19" s="281"/>
      <c r="AK19" s="281"/>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row>
    <row r="20" s="2" customFormat="1" ht="15.95" customHeight="1">
      <c r="B20" s="301"/>
      <c r="C20" s="305" t="s">
        <v>44</v>
      </c>
      <c r="D20" s="312">
        <v>70.943401267769991296442341730</v>
      </c>
      <c r="E20" s="159">
        <v>72.721368188851053857393135960</v>
      </c>
      <c r="F20" s="159">
        <v>75.478788723593605352642767830</v>
      </c>
      <c r="G20" s="159">
        <v>156.61672991111457258902549502</v>
      </c>
      <c r="H20" s="159">
        <v>93.99117615356496059993467596</v>
      </c>
      <c r="I20" s="313">
        <v>-32.692865251350803099700274720</v>
      </c>
      <c r="J20" s="320">
        <v>112.04904528778676876309457618</v>
      </c>
      <c r="K20" s="159">
        <v>22.341774448457289708153795290</v>
      </c>
      <c r="L20" s="160">
        <v>106.9573450944063103146659678</v>
      </c>
      <c r="M20" s="159">
        <v>30.644396269937555442065415080</v>
      </c>
      <c r="N20" s="159">
        <v>104.76049605465267464385524337</v>
      </c>
      <c r="O20" s="313">
        <v>-6.3551304598823985724967363800</v>
      </c>
      <c r="P20" s="320">
        <v>79.49140381521989020339829374</v>
      </c>
      <c r="Q20" s="159">
        <v>111.31038669389361603339295317</v>
      </c>
      <c r="R20" s="160">
        <v>80.73010852817184837911147504</v>
      </c>
      <c r="S20" s="159">
        <v>235.25537752003189780434408305</v>
      </c>
      <c r="T20" s="159">
        <v>98.46562238607706610383685546</v>
      </c>
      <c r="U20" s="313">
        <v>-36.970321473436298499180641770</v>
      </c>
      <c r="W20" s="281"/>
      <c r="X20" s="281"/>
      <c r="Y20" s="281"/>
      <c r="Z20" s="281"/>
      <c r="AA20" s="281"/>
      <c r="AB20" s="281"/>
      <c r="AC20" s="281"/>
      <c r="AD20" s="281"/>
      <c r="AE20" s="281"/>
      <c r="AF20" s="281"/>
      <c r="AG20" s="281"/>
      <c r="AH20" s="281"/>
      <c r="AI20" s="281"/>
      <c r="AJ20" s="281"/>
      <c r="AK20" s="281"/>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row>
    <row r="21" s="2" customFormat="1" ht="15.95" customHeight="1">
      <c r="B21" s="302"/>
      <c r="C21" s="306" t="s">
        <v>45</v>
      </c>
      <c r="D21" s="314">
        <v>67.142858745784040973173833210</v>
      </c>
      <c r="E21" s="315">
        <v>90.33952889158358100311569950</v>
      </c>
      <c r="F21" s="315">
        <v>63.764807249386902134689241040</v>
      </c>
      <c r="G21" s="315">
        <v>104.16357226822709484433643868</v>
      </c>
      <c r="H21" s="315">
        <v>105.29767381431176327056373977</v>
      </c>
      <c r="I21" s="316">
        <v>-6.7710626450450667165669850900</v>
      </c>
      <c r="J21" s="321">
        <v>100.45811943238751810057141181</v>
      </c>
      <c r="K21" s="315">
        <v>0.3563550764863258896892605600</v>
      </c>
      <c r="L21" s="322">
        <v>98.19443120456168141291198279</v>
      </c>
      <c r="M21" s="315">
        <v>12.996178927265781171250230800</v>
      </c>
      <c r="N21" s="315">
        <v>102.30531222601620985644617706</v>
      </c>
      <c r="O21" s="316">
        <v>-11.186063078217495194411543460</v>
      </c>
      <c r="P21" s="321">
        <v>67.450453229158979876507792813</v>
      </c>
      <c r="Q21" s="315">
        <v>91.01781346534889603811521501</v>
      </c>
      <c r="R21" s="322">
        <v>62.61348978722058139873319299</v>
      </c>
      <c r="S21" s="315">
        <v>130.69703542450346879464119976</v>
      </c>
      <c r="T21" s="315">
        <v>107.72511396246376148876268683</v>
      </c>
      <c r="U21" s="316">
        <v>-17.199710384722198770672593970</v>
      </c>
      <c r="W21" s="281"/>
      <c r="X21" s="281"/>
      <c r="Y21" s="281"/>
      <c r="Z21" s="281"/>
      <c r="AA21" s="281"/>
      <c r="AB21" s="281"/>
      <c r="AC21" s="281"/>
      <c r="AD21" s="281"/>
      <c r="AE21" s="281"/>
      <c r="AF21" s="281"/>
      <c r="AG21" s="281"/>
      <c r="AH21" s="281"/>
      <c r="AI21" s="281"/>
      <c r="AJ21" s="281"/>
      <c r="AK21" s="281"/>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row>
    <row r="22" s="2" customFormat="1" ht="5.1" customHeight="1">
      <c r="B22" s="297"/>
      <c r="C22" s="297"/>
      <c r="D22" s="159"/>
      <c r="E22" s="159"/>
      <c r="F22" s="159"/>
      <c r="G22" s="159"/>
      <c r="H22" s="159"/>
      <c r="I22" s="159"/>
      <c r="J22" s="160"/>
      <c r="K22" s="159"/>
      <c r="L22" s="160"/>
      <c r="M22" s="159"/>
      <c r="N22" s="159"/>
      <c r="O22" s="159"/>
      <c r="P22" s="160"/>
      <c r="Q22" s="159"/>
      <c r="R22" s="160"/>
      <c r="S22" s="159"/>
      <c r="T22" s="159"/>
      <c r="U22" s="159"/>
      <c r="W22" s="281"/>
      <c r="X22" s="281"/>
      <c r="Y22" s="281"/>
      <c r="Z22" s="281"/>
      <c r="AA22" s="281"/>
      <c r="AB22" s="281"/>
      <c r="AC22" s="281"/>
      <c r="AD22" s="281"/>
      <c r="AE22" s="281"/>
      <c r="AF22" s="281"/>
      <c r="AG22" s="281"/>
      <c r="AH22" s="281"/>
      <c r="AI22" s="281"/>
      <c r="AJ22" s="281"/>
      <c r="AK22" s="281"/>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row>
    <row r="23" s="9" customFormat="1" ht="5.1" customHeight="1">
      <c r="B23" s="297"/>
      <c r="C23" s="297"/>
      <c r="D23" s="159"/>
      <c r="E23" s="159"/>
      <c r="F23" s="159"/>
      <c r="G23" s="159"/>
      <c r="H23" s="159"/>
      <c r="I23" s="159"/>
      <c r="J23" s="160"/>
      <c r="K23" s="159"/>
      <c r="L23" s="160"/>
      <c r="M23" s="159"/>
      <c r="N23" s="159"/>
      <c r="O23" s="159"/>
      <c r="P23" s="160"/>
      <c r="Q23" s="159"/>
      <c r="R23" s="160"/>
      <c r="S23" s="159"/>
      <c r="T23" s="159"/>
      <c r="U23" s="159"/>
      <c r="W23" s="281"/>
      <c r="X23" s="281"/>
      <c r="Y23" s="281"/>
      <c r="Z23" s="281"/>
      <c r="AA23" s="281"/>
      <c r="AB23" s="281"/>
      <c r="AC23" s="281"/>
      <c r="AD23" s="281"/>
      <c r="AE23" s="281"/>
      <c r="AF23" s="281"/>
      <c r="AG23" s="281"/>
      <c r="AH23" s="281"/>
      <c r="AI23" s="281"/>
      <c r="AJ23" s="281"/>
      <c r="AK23" s="28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row>
    <row r="24" s="2" customFormat="1" ht="15.95" customHeight="1">
      <c r="B24" s="323" t="s">
        <v>46</v>
      </c>
      <c r="C24" s="303" t="s">
        <v>42</v>
      </c>
      <c r="D24" s="307">
        <v>73.027105434763580344169599060</v>
      </c>
      <c r="E24" s="308">
        <v>122.68679753807627635493750523</v>
      </c>
      <c r="F24" s="308">
        <v>69.692982456140350877192982530</v>
      </c>
      <c r="G24" s="308">
        <v>121.74633245689474225426373197</v>
      </c>
      <c r="H24" s="308">
        <v>104.78401535006983208603315650</v>
      </c>
      <c r="I24" s="309">
        <v>0.4241175359075447426719384300</v>
      </c>
      <c r="J24" s="317">
        <v>107.99362509722942130782396844</v>
      </c>
      <c r="K24" s="308">
        <v>33.363539192178186591892879750</v>
      </c>
      <c r="L24" s="318">
        <v>111.85103386729989588743306482</v>
      </c>
      <c r="M24" s="308">
        <v>35.727643277192509277898799290</v>
      </c>
      <c r="N24" s="308">
        <v>96.55129806431033472716810701</v>
      </c>
      <c r="O24" s="309">
        <v>-1.741799995883066775730651100</v>
      </c>
      <c r="P24" s="317">
        <v>78.864618462577032605531322044</v>
      </c>
      <c r="Q24" s="308">
        <v>196.98299451049884395459980415</v>
      </c>
      <c r="R24" s="318">
        <v>77.952321410148918668917166746</v>
      </c>
      <c r="S24" s="308">
        <v>200.97107109735144782161550533</v>
      </c>
      <c r="T24" s="308">
        <v>101.17032698439861779768260843</v>
      </c>
      <c r="U24" s="309">
        <v>-1.3250697391984990116408423100</v>
      </c>
      <c r="W24" s="281"/>
      <c r="X24" s="281"/>
      <c r="Y24" s="281"/>
      <c r="Z24" s="281"/>
      <c r="AA24" s="281"/>
      <c r="AB24" s="281"/>
      <c r="AC24" s="281"/>
      <c r="AD24" s="281"/>
      <c r="AE24" s="281"/>
      <c r="AF24" s="281"/>
      <c r="AG24" s="281"/>
      <c r="AH24" s="281"/>
      <c r="AI24" s="281"/>
      <c r="AJ24" s="281"/>
      <c r="AK24" s="281"/>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row>
    <row r="25" s="2" customFormat="1" ht="15.95" customHeight="1">
      <c r="B25" s="324"/>
      <c r="C25" s="304" t="s">
        <v>58</v>
      </c>
      <c r="D25" s="310">
        <v>65.530928730018062361032280240</v>
      </c>
      <c r="E25" s="134">
        <v>75.761079629850411856301688720</v>
      </c>
      <c r="F25" s="134">
        <v>59.229506502395275247417699820</v>
      </c>
      <c r="G25" s="134">
        <v>91.85744281718302673929019805</v>
      </c>
      <c r="H25" s="134">
        <v>110.63899161031833682591594706</v>
      </c>
      <c r="I25" s="311">
        <v>-8.389751760983547099867129150</v>
      </c>
      <c r="J25" s="319">
        <v>102.41267528175270176038856221</v>
      </c>
      <c r="K25" s="134">
        <v>-3.3864291347807908795761437700</v>
      </c>
      <c r="L25" s="135">
        <v>99.42522342461595459977310575</v>
      </c>
      <c r="M25" s="134">
        <v>9.958101633949436748074891690</v>
      </c>
      <c r="N25" s="134">
        <v>103.00472229705556395473283819</v>
      </c>
      <c r="O25" s="311">
        <v>-12.136014145782705274980042530</v>
      </c>
      <c r="P25" s="319">
        <v>67.11197724939018783260189107</v>
      </c>
      <c r="Q25" s="134">
        <v>69.809055221659891668986462620</v>
      </c>
      <c r="R25" s="135">
        <v>58.889069173303937196089231305</v>
      </c>
      <c r="S25" s="134">
        <v>110.96280196521453599563738936</v>
      </c>
      <c r="T25" s="134">
        <v>113.96338606047100664441903151</v>
      </c>
      <c r="U25" s="311">
        <v>-19.507584446257235478093610410</v>
      </c>
      <c r="W25" s="281"/>
      <c r="X25" s="281"/>
      <c r="Y25" s="281"/>
      <c r="Z25" s="281"/>
      <c r="AA25" s="281"/>
      <c r="AB25" s="281"/>
      <c r="AC25" s="281"/>
      <c r="AD25" s="281"/>
      <c r="AE25" s="281"/>
      <c r="AF25" s="281"/>
      <c r="AG25" s="281"/>
      <c r="AH25" s="281"/>
      <c r="AI25" s="281"/>
      <c r="AJ25" s="281"/>
      <c r="AK25" s="281"/>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row>
    <row r="26" s="2" customFormat="1" ht="15.95" customHeight="1">
      <c r="B26" s="324"/>
      <c r="C26" s="305" t="s">
        <v>44</v>
      </c>
      <c r="D26" s="312">
        <v>70.483210057802075135633294800</v>
      </c>
      <c r="E26" s="159">
        <v>93.74338005502149930224010897</v>
      </c>
      <c r="F26" s="159">
        <v>70.144229232457813974480990230</v>
      </c>
      <c r="G26" s="159">
        <v>147.43336173643996763745978506</v>
      </c>
      <c r="H26" s="159">
        <v>100.48326259915249690378113867</v>
      </c>
      <c r="I26" s="313">
        <v>-21.698764186297455816365028650</v>
      </c>
      <c r="J26" s="320">
        <v>114.7653040644137794662843283</v>
      </c>
      <c r="K26" s="159">
        <v>29.460392666500938731164124300</v>
      </c>
      <c r="L26" s="160">
        <v>110.86491984600341844353392147</v>
      </c>
      <c r="M26" s="159">
        <v>34.670599522256038468868171720</v>
      </c>
      <c r="N26" s="159">
        <v>103.51814101685923547597339573</v>
      </c>
      <c r="O26" s="313">
        <v>-3.8688524995346489395436664400</v>
      </c>
      <c r="P26" s="320">
        <v>80.89027033719602673510852662</v>
      </c>
      <c r="Q26" s="159">
        <v>150.82094058458209547716260697</v>
      </c>
      <c r="R26" s="160">
        <v>77.76534351516125431944075272</v>
      </c>
      <c r="S26" s="159">
        <v>233.21999166853617854784889758</v>
      </c>
      <c r="T26" s="159">
        <v>104.01840547573165640540861806</v>
      </c>
      <c r="U26" s="313">
        <v>-24.728123505242406408367715590</v>
      </c>
      <c r="W26" s="281"/>
      <c r="X26" s="281"/>
      <c r="Y26" s="281"/>
      <c r="Z26" s="281"/>
      <c r="AA26" s="281"/>
      <c r="AB26" s="281"/>
      <c r="AC26" s="281"/>
      <c r="AD26" s="281"/>
      <c r="AE26" s="281"/>
      <c r="AF26" s="281"/>
      <c r="AG26" s="281"/>
      <c r="AH26" s="281"/>
      <c r="AI26" s="281"/>
      <c r="AJ26" s="281"/>
      <c r="AK26" s="281"/>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row>
    <row r="27" s="2" customFormat="1" ht="15.95" customHeight="1">
      <c r="B27" s="325"/>
      <c r="C27" s="306" t="s">
        <v>45</v>
      </c>
      <c r="D27" s="314">
        <v>65.530928730018062361032280240</v>
      </c>
      <c r="E27" s="315">
        <v>75.761079629850411856301688720</v>
      </c>
      <c r="F27" s="315">
        <v>59.229506502395275247417699820</v>
      </c>
      <c r="G27" s="315">
        <v>91.85744281718302673929019805</v>
      </c>
      <c r="H27" s="315">
        <v>110.63899161031833682591594706</v>
      </c>
      <c r="I27" s="316">
        <v>-8.389751760983547099867129150</v>
      </c>
      <c r="J27" s="321">
        <v>102.41267528175270176038856221</v>
      </c>
      <c r="K27" s="315">
        <v>-3.3864291347807908795761437700</v>
      </c>
      <c r="L27" s="322">
        <v>99.42522342461595459977310575</v>
      </c>
      <c r="M27" s="315">
        <v>9.958101633949436748074891690</v>
      </c>
      <c r="N27" s="315">
        <v>103.00472229705556395473283819</v>
      </c>
      <c r="O27" s="316">
        <v>-12.136014145782705274980042530</v>
      </c>
      <c r="P27" s="321">
        <v>67.11197724939018783260189107</v>
      </c>
      <c r="Q27" s="315">
        <v>69.809055221659891668986462620</v>
      </c>
      <c r="R27" s="322">
        <v>58.889069173303937196089231305</v>
      </c>
      <c r="S27" s="315">
        <v>110.96280196521453599563738936</v>
      </c>
      <c r="T27" s="315">
        <v>113.96338606047100664441903151</v>
      </c>
      <c r="U27" s="316">
        <v>-19.507584446257235478093610410</v>
      </c>
      <c r="W27" s="281"/>
      <c r="X27" s="281"/>
      <c r="Y27" s="281"/>
      <c r="Z27" s="281"/>
      <c r="AA27" s="281"/>
      <c r="AB27" s="281"/>
      <c r="AC27" s="281"/>
      <c r="AD27" s="281"/>
      <c r="AE27" s="281"/>
      <c r="AF27" s="281"/>
      <c r="AG27" s="281"/>
      <c r="AH27" s="281"/>
      <c r="AI27" s="281"/>
      <c r="AJ27" s="281"/>
      <c r="AK27" s="281"/>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row>
    <row r="28" s="2" customFormat="1" ht="5.1" customHeight="1">
      <c r="B28" s="4"/>
      <c r="C28" s="297"/>
      <c r="D28" s="159"/>
      <c r="E28" s="159"/>
      <c r="F28" s="159"/>
      <c r="G28" s="159"/>
      <c r="H28" s="159"/>
      <c r="I28" s="159"/>
      <c r="J28" s="160"/>
      <c r="K28" s="159"/>
      <c r="L28" s="160"/>
      <c r="M28" s="159"/>
      <c r="N28" s="159"/>
      <c r="O28" s="159"/>
      <c r="P28" s="160"/>
      <c r="Q28" s="159"/>
      <c r="R28" s="160"/>
      <c r="S28" s="159"/>
      <c r="T28" s="159"/>
      <c r="U28" s="159"/>
      <c r="W28" s="281"/>
      <c r="X28" s="281"/>
      <c r="Y28" s="281"/>
      <c r="Z28" s="281"/>
      <c r="AA28" s="281"/>
      <c r="AB28" s="281"/>
      <c r="AC28" s="281"/>
      <c r="AD28" s="281"/>
      <c r="AE28" s="281"/>
      <c r="AF28" s="281"/>
      <c r="AG28" s="281"/>
      <c r="AH28" s="281"/>
      <c r="AI28" s="281"/>
      <c r="AJ28" s="281"/>
      <c r="AK28" s="281"/>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row>
    <row r="29" s="9" customFormat="1" ht="5.1" customHeight="1">
      <c r="B29" s="4"/>
      <c r="C29" s="297"/>
      <c r="D29" s="159"/>
      <c r="E29" s="159"/>
      <c r="F29" s="159"/>
      <c r="G29" s="159"/>
      <c r="H29" s="159"/>
      <c r="I29" s="159"/>
      <c r="J29" s="160"/>
      <c r="K29" s="159"/>
      <c r="L29" s="160"/>
      <c r="M29" s="159"/>
      <c r="N29" s="159"/>
      <c r="O29" s="159"/>
      <c r="P29" s="160"/>
      <c r="Q29" s="159"/>
      <c r="R29" s="160"/>
      <c r="S29" s="159"/>
      <c r="T29" s="159"/>
      <c r="U29" s="159"/>
      <c r="W29" s="281"/>
      <c r="X29" s="281"/>
      <c r="Y29" s="281"/>
      <c r="Z29" s="281"/>
      <c r="AA29" s="281"/>
      <c r="AB29" s="281"/>
      <c r="AC29" s="281"/>
      <c r="AD29" s="281"/>
      <c r="AE29" s="281"/>
      <c r="AF29" s="281"/>
      <c r="AG29" s="281"/>
      <c r="AH29" s="281"/>
      <c r="AI29" s="281"/>
      <c r="AJ29" s="281"/>
      <c r="AK29" s="28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row>
    <row r="30" s="2" customFormat="1" ht="15.95" customHeight="1">
      <c r="B30" s="323" t="s">
        <v>47</v>
      </c>
      <c r="C30" s="303" t="s">
        <v>42</v>
      </c>
      <c r="D30" s="307">
        <v>75.551810894910981566094217790</v>
      </c>
      <c r="E30" s="308">
        <v>112.21866768213236623327803723</v>
      </c>
      <c r="F30" s="308">
        <v>69.100877192982456140350877180</v>
      </c>
      <c r="G30" s="308">
        <v>124.16050476025332970018248277</v>
      </c>
      <c r="H30" s="308">
        <v>109.33553084125486383414459955</v>
      </c>
      <c r="I30" s="308">
        <v>-5.3273600052306857955772356300</v>
      </c>
      <c r="J30" s="317">
        <v>111.31198147423883373400521252</v>
      </c>
      <c r="K30" s="308">
        <v>34.582038050405865431569255800</v>
      </c>
      <c r="L30" s="318">
        <v>111.43034200137855221910678879</v>
      </c>
      <c r="M30" s="308">
        <v>40.146709229372861791776693750</v>
      </c>
      <c r="N30" s="308">
        <v>99.89378070190410597805528079</v>
      </c>
      <c r="O30" s="309">
        <v>-3.9706042400606836828074362200</v>
      </c>
      <c r="P30" s="317">
        <v>84.09821774679526862071122364</v>
      </c>
      <c r="Q30" s="308">
        <v>185.60820809003175638689421115</v>
      </c>
      <c r="R30" s="318">
        <v>76.999343782092942553159098997</v>
      </c>
      <c r="S30" s="308">
        <v>214.15357081344674641321020310</v>
      </c>
      <c r="T30" s="308">
        <v>109.21939540782586318545082709</v>
      </c>
      <c r="U30" s="309">
        <v>-9.0864358630403828081568200</v>
      </c>
      <c r="W30" s="281"/>
      <c r="X30" s="281"/>
      <c r="Y30" s="281"/>
      <c r="Z30" s="281"/>
      <c r="AA30" s="281"/>
      <c r="AB30" s="281"/>
      <c r="AC30" s="281"/>
      <c r="AD30" s="281"/>
      <c r="AE30" s="281"/>
      <c r="AF30" s="281"/>
      <c r="AG30" s="281"/>
      <c r="AH30" s="281"/>
      <c r="AI30" s="281"/>
      <c r="AJ30" s="281"/>
      <c r="AK30" s="281"/>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row>
    <row r="31" s="2" customFormat="1" ht="15.95" customHeight="1">
      <c r="B31" s="324"/>
      <c r="C31" s="304" t="s">
        <v>58</v>
      </c>
      <c r="D31" s="310">
        <v>68.093718218360143640639613660</v>
      </c>
      <c r="E31" s="134">
        <v>66.963896937885427325180198370</v>
      </c>
      <c r="F31" s="134">
        <v>56.539672468033890798720663760</v>
      </c>
      <c r="G31" s="134">
        <v>74.999055865626958640230104670</v>
      </c>
      <c r="H31" s="134">
        <v>120.43528949846432131101506334</v>
      </c>
      <c r="I31" s="134">
        <v>-4.5915441589075365336546896200</v>
      </c>
      <c r="J31" s="319">
        <v>105.19376348725554222947241077</v>
      </c>
      <c r="K31" s="134">
        <v>-5.3617907226366735708536073100</v>
      </c>
      <c r="L31" s="135">
        <v>101.78574328308511739757623892</v>
      </c>
      <c r="M31" s="134">
        <v>8.77822256073220171473723400</v>
      </c>
      <c r="N31" s="134">
        <v>103.34822942216188925538324077</v>
      </c>
      <c r="O31" s="311">
        <v>-12.998937609478160277742838500</v>
      </c>
      <c r="P31" s="319">
        <v>71.630344892300007916873765064</v>
      </c>
      <c r="Q31" s="134">
        <v>58.011642201717229375197861860</v>
      </c>
      <c r="R31" s="135">
        <v>57.549325871410131423625292761</v>
      </c>
      <c r="S31" s="134">
        <v>90.36086246869177369685074359</v>
      </c>
      <c r="T31" s="134">
        <v>124.46773929611775174871080008</v>
      </c>
      <c r="U31" s="311">
        <v>-16.993629807857667381085956360</v>
      </c>
      <c r="W31" s="281"/>
      <c r="X31" s="281"/>
      <c r="Y31" s="281"/>
      <c r="Z31" s="281"/>
      <c r="AA31" s="281"/>
      <c r="AB31" s="281"/>
      <c r="AC31" s="281"/>
      <c r="AD31" s="281"/>
      <c r="AE31" s="281"/>
      <c r="AF31" s="281"/>
      <c r="AG31" s="281"/>
      <c r="AH31" s="281"/>
      <c r="AI31" s="281"/>
      <c r="AJ31" s="281"/>
      <c r="AK31" s="281"/>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row>
    <row r="32" s="2" customFormat="1" ht="15.95" customHeight="1">
      <c r="B32" s="324"/>
      <c r="C32" s="305" t="s">
        <v>44</v>
      </c>
      <c r="D32" s="312">
        <v>72.132515965506302225122549250</v>
      </c>
      <c r="E32" s="159">
        <v>89.15475120716586332006580831</v>
      </c>
      <c r="F32" s="159">
        <v>67.996700375656237904989839740</v>
      </c>
      <c r="G32" s="159">
        <v>154.82979002607718656306324446</v>
      </c>
      <c r="H32" s="159">
        <v>106.08237689035090838031548313</v>
      </c>
      <c r="I32" s="159">
        <v>-25.772119818562295827601141030</v>
      </c>
      <c r="J32" s="320">
        <v>115.80631030914044214012770809</v>
      </c>
      <c r="K32" s="159">
        <v>29.879682736692437499818689240</v>
      </c>
      <c r="L32" s="160">
        <v>110.33333512946232444367620592</v>
      </c>
      <c r="M32" s="159">
        <v>33.403305404694278128493577260</v>
      </c>
      <c r="N32" s="159">
        <v>104.96040038421413442939510383</v>
      </c>
      <c r="O32" s="313">
        <v>-2.6413308555680279358511350700</v>
      </c>
      <c r="P32" s="320">
        <v>83.53400527280450020692670891</v>
      </c>
      <c r="Q32" s="159">
        <v>145.67359074924693180744402928</v>
      </c>
      <c r="R32" s="160">
        <v>75.023027302449164267435897812</v>
      </c>
      <c r="S32" s="159">
        <v>239.95136305062890792853127231</v>
      </c>
      <c r="T32" s="159">
        <v>111.34448752120336099100305695</v>
      </c>
      <c r="U32" s="313">
        <v>-27.732723721228674986131008830</v>
      </c>
      <c r="W32" s="281"/>
      <c r="X32" s="281"/>
      <c r="Y32" s="281"/>
      <c r="Z32" s="281"/>
      <c r="AA32" s="281"/>
      <c r="AB32" s="281"/>
      <c r="AC32" s="281"/>
      <c r="AD32" s="281"/>
      <c r="AE32" s="281"/>
      <c r="AF32" s="281"/>
      <c r="AG32" s="281"/>
      <c r="AH32" s="281"/>
      <c r="AI32" s="281"/>
      <c r="AJ32" s="281"/>
      <c r="AK32" s="281"/>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row>
    <row r="33" s="2" customFormat="1" ht="15.95" customHeight="1">
      <c r="B33" s="325"/>
      <c r="C33" s="306" t="s">
        <v>45</v>
      </c>
      <c r="D33" s="314">
        <v>68.093718218360143640639613660</v>
      </c>
      <c r="E33" s="315">
        <v>66.963896937885427325180198370</v>
      </c>
      <c r="F33" s="315">
        <v>56.539672468033890798720663760</v>
      </c>
      <c r="G33" s="315">
        <v>74.999055865626958640230104670</v>
      </c>
      <c r="H33" s="315">
        <v>120.43528949846432131101506334</v>
      </c>
      <c r="I33" s="315">
        <v>-4.5915441589075365336546896200</v>
      </c>
      <c r="J33" s="321">
        <v>105.19376348725554222947241077</v>
      </c>
      <c r="K33" s="315">
        <v>-5.3617907226366735708536073100</v>
      </c>
      <c r="L33" s="322">
        <v>101.78574328308511739757623892</v>
      </c>
      <c r="M33" s="315">
        <v>8.77822256073220171473723400</v>
      </c>
      <c r="N33" s="315">
        <v>103.34822942216188925538324077</v>
      </c>
      <c r="O33" s="316">
        <v>-12.998937609478160277742838500</v>
      </c>
      <c r="P33" s="321">
        <v>71.630344892300007916873765064</v>
      </c>
      <c r="Q33" s="315">
        <v>58.011642201717229375197861860</v>
      </c>
      <c r="R33" s="322">
        <v>57.549325871410131423625292761</v>
      </c>
      <c r="S33" s="315">
        <v>90.36086246869177369685074359</v>
      </c>
      <c r="T33" s="315">
        <v>124.46773929611775174871080008</v>
      </c>
      <c r="U33" s="316">
        <v>-16.993629807857667381085956360</v>
      </c>
      <c r="W33" s="281"/>
      <c r="X33" s="281"/>
      <c r="Y33" s="281"/>
      <c r="Z33" s="281"/>
      <c r="AA33" s="281"/>
      <c r="AB33" s="281"/>
      <c r="AC33" s="281"/>
      <c r="AD33" s="281"/>
      <c r="AE33" s="281"/>
      <c r="AF33" s="281"/>
      <c r="AG33" s="281"/>
      <c r="AH33" s="281"/>
      <c r="AI33" s="281"/>
      <c r="AJ33" s="281"/>
      <c r="AK33" s="281"/>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row>
    <row r="34" s="2" customFormat="1" ht="5.1" customHeight="1">
      <c r="B34" s="4"/>
      <c r="C34" s="297"/>
      <c r="D34" s="159"/>
      <c r="E34" s="159"/>
      <c r="F34" s="159"/>
      <c r="G34" s="159"/>
      <c r="H34" s="159"/>
      <c r="I34" s="159"/>
      <c r="J34" s="160"/>
      <c r="K34" s="159"/>
      <c r="L34" s="160"/>
      <c r="M34" s="159"/>
      <c r="N34" s="159"/>
      <c r="O34" s="159"/>
      <c r="P34" s="160"/>
      <c r="Q34" s="159"/>
      <c r="R34" s="160"/>
      <c r="S34" s="159"/>
      <c r="T34" s="159"/>
      <c r="U34" s="159"/>
      <c r="W34" s="281"/>
      <c r="X34" s="281"/>
      <c r="Y34" s="281"/>
      <c r="Z34" s="281"/>
      <c r="AA34" s="281"/>
      <c r="AB34" s="281"/>
      <c r="AC34" s="281"/>
      <c r="AD34" s="281"/>
      <c r="AE34" s="281"/>
      <c r="AF34" s="281"/>
      <c r="AG34" s="281"/>
      <c r="AH34" s="281"/>
      <c r="AI34" s="281"/>
      <c r="AJ34" s="281"/>
      <c r="AK34" s="281"/>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row>
    <row r="35" s="9" customFormat="1" ht="5.1" customHeight="1">
      <c r="B35" s="4"/>
      <c r="C35" s="297"/>
      <c r="D35" s="159"/>
      <c r="E35" s="159"/>
      <c r="F35" s="159"/>
      <c r="G35" s="159"/>
      <c r="H35" s="159"/>
      <c r="I35" s="159"/>
      <c r="J35" s="160"/>
      <c r="K35" s="159"/>
      <c r="L35" s="160"/>
      <c r="M35" s="159"/>
      <c r="N35" s="159"/>
      <c r="O35" s="159"/>
      <c r="P35" s="160"/>
      <c r="Q35" s="159"/>
      <c r="R35" s="160"/>
      <c r="S35" s="159"/>
      <c r="T35" s="159"/>
      <c r="U35" s="159"/>
      <c r="W35" s="281"/>
      <c r="X35" s="281"/>
      <c r="Y35" s="281"/>
      <c r="Z35" s="281"/>
      <c r="AA35" s="281"/>
      <c r="AB35" s="281"/>
      <c r="AC35" s="281"/>
      <c r="AD35" s="281"/>
      <c r="AE35" s="281"/>
      <c r="AF35" s="281"/>
      <c r="AG35" s="281"/>
      <c r="AH35" s="281"/>
      <c r="AI35" s="281"/>
      <c r="AJ35" s="281"/>
      <c r="AK35" s="281"/>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row>
    <row r="36" s="2" customFormat="1" ht="15.95" customHeight="1">
      <c r="B36" s="323" t="s">
        <v>48</v>
      </c>
      <c r="C36" s="303" t="s">
        <v>42</v>
      </c>
      <c r="D36" s="307">
        <v>77.104504752901633317577858400</v>
      </c>
      <c r="E36" s="308">
        <v>69.008938257553817678425942110</v>
      </c>
      <c r="F36" s="308">
        <v>69.894736842105263157894736860</v>
      </c>
      <c r="G36" s="308">
        <v>83.22926243650360082498537062</v>
      </c>
      <c r="H36" s="308">
        <v>110.31517999285625248749844196</v>
      </c>
      <c r="I36" s="308">
        <v>-7.7609460355044022627230606100</v>
      </c>
      <c r="J36" s="317">
        <v>112.19649364898211991627530047</v>
      </c>
      <c r="K36" s="308">
        <v>23.504733307861920273859065170</v>
      </c>
      <c r="L36" s="318">
        <v>114.96793869878956745806994008</v>
      </c>
      <c r="M36" s="308">
        <v>33.707707972559693342108073510</v>
      </c>
      <c r="N36" s="308">
        <v>97.58937571537357090790440812</v>
      </c>
      <c r="O36" s="309">
        <v>-7.6308051490881059763772121700</v>
      </c>
      <c r="P36" s="317">
        <v>86.50855077816839781836817615</v>
      </c>
      <c r="Q36" s="308">
        <v>108.73403846144085760921278487</v>
      </c>
      <c r="R36" s="318">
        <v>80.35653820631186609700888446</v>
      </c>
      <c r="S36" s="308">
        <v>144.99164713887524850098686207</v>
      </c>
      <c r="T36" s="308">
        <v>107.65589547431910381934958299</v>
      </c>
      <c r="U36" s="309">
        <v>-14.799528514897289085834039280</v>
      </c>
      <c r="W36" s="281"/>
      <c r="X36" s="281"/>
      <c r="Y36" s="281"/>
      <c r="Z36" s="281"/>
      <c r="AA36" s="281"/>
      <c r="AB36" s="281"/>
      <c r="AC36" s="281"/>
      <c r="AD36" s="281"/>
      <c r="AE36" s="281"/>
      <c r="AF36" s="281"/>
      <c r="AG36" s="281"/>
      <c r="AH36" s="281"/>
      <c r="AI36" s="281"/>
      <c r="AJ36" s="281"/>
      <c r="AK36" s="281"/>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row>
    <row r="37" s="2" customFormat="1" ht="15.95" customHeight="1">
      <c r="B37" s="324"/>
      <c r="C37" s="304" t="s">
        <v>58</v>
      </c>
      <c r="D37" s="310">
        <v>71.171538456938526541385864840</v>
      </c>
      <c r="E37" s="134">
        <v>70.691731976705351059821829630</v>
      </c>
      <c r="F37" s="134">
        <v>60.304656257773702360343893980</v>
      </c>
      <c r="G37" s="134">
        <v>79.32087518898944029229230247</v>
      </c>
      <c r="H37" s="134">
        <v>118.01997204447045527912724190</v>
      </c>
      <c r="I37" s="134">
        <v>-4.8121241897741591212101121400</v>
      </c>
      <c r="J37" s="319">
        <v>104.71496362325202485843168814</v>
      </c>
      <c r="K37" s="134">
        <v>-4.1770925969166386918384953400</v>
      </c>
      <c r="L37" s="135">
        <v>103.49066407548443303365622475</v>
      </c>
      <c r="M37" s="134">
        <v>11.653039825524810984339285710</v>
      </c>
      <c r="N37" s="134">
        <v>101.18300482338639487430618578</v>
      </c>
      <c r="O37" s="311">
        <v>-14.177968147735598063894754750</v>
      </c>
      <c r="P37" s="319">
        <v>74.527250605292003556324162207</v>
      </c>
      <c r="Q37" s="134">
        <v>63.561780276757600936898461860</v>
      </c>
      <c r="R37" s="135">
        <v>62.409689229608184059179336861</v>
      </c>
      <c r="S37" s="134">
        <v>100.21720819024201943480287836</v>
      </c>
      <c r="T37" s="134">
        <v>119.41615400631581559252680249</v>
      </c>
      <c r="U37" s="311">
        <v>-18.307830902654097181290412210</v>
      </c>
      <c r="W37" s="281"/>
      <c r="X37" s="281"/>
      <c r="Y37" s="281"/>
      <c r="Z37" s="281"/>
      <c r="AA37" s="281"/>
      <c r="AB37" s="281"/>
      <c r="AC37" s="281"/>
      <c r="AD37" s="281"/>
      <c r="AE37" s="281"/>
      <c r="AF37" s="281"/>
      <c r="AG37" s="281"/>
      <c r="AH37" s="281"/>
      <c r="AI37" s="281"/>
      <c r="AJ37" s="281"/>
      <c r="AK37" s="281"/>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row>
    <row r="38" s="2" customFormat="1" ht="15.95" customHeight="1">
      <c r="B38" s="324"/>
      <c r="C38" s="305" t="s">
        <v>44</v>
      </c>
      <c r="D38" s="312">
        <v>73.918965936961135748090952460</v>
      </c>
      <c r="E38" s="159">
        <v>79.94695544224369208206449249</v>
      </c>
      <c r="F38" s="159">
        <v>70.865978541419723406278605670</v>
      </c>
      <c r="G38" s="159">
        <v>133.87193465670863349804347149</v>
      </c>
      <c r="H38" s="159">
        <v>104.30811435667540142869997423</v>
      </c>
      <c r="I38" s="159">
        <v>-23.057481990568593201379391650</v>
      </c>
      <c r="J38" s="320">
        <v>115.65200142632322922775492156</v>
      </c>
      <c r="K38" s="159">
        <v>27.809516679635793860875559560</v>
      </c>
      <c r="L38" s="160">
        <v>114.16861721998537832434447856</v>
      </c>
      <c r="M38" s="159">
        <v>34.160529567095211267214610960</v>
      </c>
      <c r="N38" s="159">
        <v>101.29929243469735428730110810</v>
      </c>
      <c r="O38" s="313">
        <v>-4.7338907411536441591063504900</v>
      </c>
      <c r="P38" s="320">
        <v>85.4887635397376746792104071</v>
      </c>
      <c r="Q38" s="159">
        <v>129.98933403045124153898588389</v>
      </c>
      <c r="R38" s="160">
        <v>80.90670778015046137576452894</v>
      </c>
      <c r="S38" s="159">
        <v>213.76382604425117862583025713</v>
      </c>
      <c r="T38" s="159">
        <v>105.66338179528714980087141946</v>
      </c>
      <c r="U38" s="313">
        <v>-26.699856726627541759356180320</v>
      </c>
      <c r="W38" s="281"/>
      <c r="X38" s="281"/>
      <c r="Y38" s="281"/>
      <c r="Z38" s="281"/>
      <c r="AA38" s="281"/>
      <c r="AB38" s="281"/>
      <c r="AC38" s="281"/>
      <c r="AD38" s="281"/>
      <c r="AE38" s="281"/>
      <c r="AF38" s="281"/>
      <c r="AG38" s="281"/>
      <c r="AH38" s="281"/>
      <c r="AI38" s="281"/>
      <c r="AJ38" s="281"/>
      <c r="AK38" s="281"/>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row>
    <row r="39" s="2" customFormat="1" ht="15.95" customHeight="1">
      <c r="B39" s="325"/>
      <c r="C39" s="306" t="s">
        <v>45</v>
      </c>
      <c r="D39" s="314">
        <v>71.171538456938526541385864840</v>
      </c>
      <c r="E39" s="315">
        <v>70.691731976705351059821829630</v>
      </c>
      <c r="F39" s="315">
        <v>60.304656257773702360343893980</v>
      </c>
      <c r="G39" s="315">
        <v>79.32087518898944029229230247</v>
      </c>
      <c r="H39" s="315">
        <v>118.01997204447045527912724190</v>
      </c>
      <c r="I39" s="315">
        <v>-4.8121241897741591212101121400</v>
      </c>
      <c r="J39" s="321">
        <v>104.71496362325202485843168814</v>
      </c>
      <c r="K39" s="315">
        <v>-4.1770925969166386918384953400</v>
      </c>
      <c r="L39" s="322">
        <v>103.49066407548443303365622475</v>
      </c>
      <c r="M39" s="315">
        <v>11.653039825524810984339285710</v>
      </c>
      <c r="N39" s="315">
        <v>101.18300482338639487430618578</v>
      </c>
      <c r="O39" s="316">
        <v>-14.177968147735598063894754750</v>
      </c>
      <c r="P39" s="321">
        <v>74.527250605292003556324162207</v>
      </c>
      <c r="Q39" s="315">
        <v>63.561780276757600936898461860</v>
      </c>
      <c r="R39" s="322">
        <v>62.409689229608184059179336861</v>
      </c>
      <c r="S39" s="315">
        <v>100.21720819024201943480287836</v>
      </c>
      <c r="T39" s="315">
        <v>119.41615400631581559252680249</v>
      </c>
      <c r="U39" s="316">
        <v>-18.307830902654097181290412210</v>
      </c>
      <c r="W39" s="281"/>
      <c r="X39" s="281"/>
      <c r="Y39" s="281"/>
      <c r="Z39" s="281"/>
      <c r="AA39" s="281"/>
      <c r="AB39" s="281"/>
      <c r="AC39" s="281"/>
      <c r="AD39" s="281"/>
      <c r="AE39" s="281"/>
      <c r="AF39" s="281"/>
      <c r="AG39" s="281"/>
      <c r="AH39" s="281"/>
      <c r="AI39" s="281"/>
      <c r="AJ39" s="281"/>
      <c r="AK39" s="281"/>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row>
    <row r="40" s="2" customFormat="1" ht="5.1" customHeight="1">
      <c r="B40" s="4"/>
      <c r="C40" s="297"/>
      <c r="D40" s="159"/>
      <c r="E40" s="159"/>
      <c r="F40" s="159"/>
      <c r="G40" s="159"/>
      <c r="H40" s="159"/>
      <c r="I40" s="159"/>
      <c r="J40" s="160"/>
      <c r="K40" s="159"/>
      <c r="L40" s="160"/>
      <c r="M40" s="159"/>
      <c r="N40" s="159"/>
      <c r="O40" s="159"/>
      <c r="P40" s="160"/>
      <c r="Q40" s="159"/>
      <c r="R40" s="160"/>
      <c r="S40" s="159"/>
      <c r="T40" s="159"/>
      <c r="U40" s="159"/>
      <c r="W40" s="281"/>
      <c r="X40" s="281"/>
      <c r="Y40" s="281"/>
      <c r="Z40" s="281"/>
      <c r="AA40" s="281"/>
      <c r="AB40" s="281"/>
      <c r="AC40" s="281"/>
      <c r="AD40" s="281"/>
      <c r="AE40" s="281"/>
      <c r="AF40" s="281"/>
      <c r="AG40" s="281"/>
      <c r="AH40" s="281"/>
      <c r="AI40" s="281"/>
      <c r="AJ40" s="281"/>
      <c r="AK40" s="281"/>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row>
    <row r="41" s="9" customFormat="1" ht="5.1" customHeight="1">
      <c r="B41" s="4"/>
      <c r="C41" s="297"/>
      <c r="D41" s="159"/>
      <c r="E41" s="159"/>
      <c r="F41" s="159"/>
      <c r="G41" s="159"/>
      <c r="H41" s="159"/>
      <c r="I41" s="159"/>
      <c r="J41" s="160"/>
      <c r="K41" s="159"/>
      <c r="L41" s="160"/>
      <c r="M41" s="159"/>
      <c r="N41" s="159"/>
      <c r="O41" s="159"/>
      <c r="P41" s="160"/>
      <c r="Q41" s="159"/>
      <c r="R41" s="160"/>
      <c r="S41" s="159"/>
      <c r="T41" s="159"/>
      <c r="U41" s="159"/>
      <c r="W41" s="281"/>
      <c r="X41" s="281"/>
      <c r="Y41" s="281"/>
      <c r="Z41" s="281"/>
      <c r="AA41" s="281"/>
      <c r="AB41" s="281"/>
      <c r="AC41" s="281"/>
      <c r="AD41" s="281"/>
      <c r="AE41" s="281"/>
      <c r="AF41" s="281"/>
      <c r="AG41" s="281"/>
      <c r="AH41" s="281"/>
      <c r="AI41" s="281"/>
      <c r="AJ41" s="281"/>
      <c r="AK41" s="281"/>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row>
    <row r="42" s="2" customFormat="1" ht="15.95" customHeight="1">
      <c r="B42" s="323" t="s">
        <v>49</v>
      </c>
      <c r="C42" s="303" t="s">
        <v>42</v>
      </c>
      <c r="D42" s="307">
        <v>71.095705757750818409397265570</v>
      </c>
      <c r="E42" s="308">
        <v>72.392190126259692178034848540</v>
      </c>
      <c r="F42" s="308">
        <v>75.017543859649122807017543960</v>
      </c>
      <c r="G42" s="308">
        <v>112.54042730680511339634685069</v>
      </c>
      <c r="H42" s="308">
        <v>94.77210543011685335209644836</v>
      </c>
      <c r="I42" s="308">
        <v>-18.889694393335754855999638210</v>
      </c>
      <c r="J42" s="317">
        <v>105.81196389246951209721595627</v>
      </c>
      <c r="K42" s="308">
        <v>15.108183701713931725188508470</v>
      </c>
      <c r="L42" s="318">
        <v>113.26895038999955307928340883</v>
      </c>
      <c r="M42" s="308">
        <v>28.917564441657079371557454680</v>
      </c>
      <c r="N42" s="308">
        <v>93.41656608288972562377648848</v>
      </c>
      <c r="O42" s="309">
        <v>-10.711791523328630423132765360</v>
      </c>
      <c r="P42" s="317">
        <v>75.227762505487663905819624623</v>
      </c>
      <c r="Q42" s="308">
        <v>98.43751889794295284966814082</v>
      </c>
      <c r="R42" s="318">
        <v>84.97158453818212087140629067</v>
      </c>
      <c r="S42" s="308">
        <v>174.00194233782380214507165884</v>
      </c>
      <c r="T42" s="308">
        <v>88.53284649727103234768442931</v>
      </c>
      <c r="U42" s="309">
        <v>-27.578061233856362330926067910</v>
      </c>
      <c r="W42" s="281"/>
      <c r="X42" s="281"/>
      <c r="Y42" s="281"/>
      <c r="Z42" s="281"/>
      <c r="AA42" s="281"/>
      <c r="AB42" s="281"/>
      <c r="AC42" s="281"/>
      <c r="AD42" s="281"/>
      <c r="AE42" s="281"/>
      <c r="AF42" s="281"/>
      <c r="AG42" s="281"/>
      <c r="AH42" s="281"/>
      <c r="AI42" s="281"/>
      <c r="AJ42" s="281"/>
      <c r="AK42" s="281"/>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row>
    <row r="43" s="2" customFormat="1" ht="15.95" customHeight="1">
      <c r="B43" s="324"/>
      <c r="C43" s="304" t="s">
        <v>58</v>
      </c>
      <c r="D43" s="310">
        <v>72.364365510190166481980009100</v>
      </c>
      <c r="E43" s="134">
        <v>77.342238377171969900072264120</v>
      </c>
      <c r="F43" s="134">
        <v>64.634182431262588426602815810</v>
      </c>
      <c r="G43" s="134">
        <v>92.47100686262313365541529981</v>
      </c>
      <c r="H43" s="134">
        <v>111.95989921764463131311840044</v>
      </c>
      <c r="I43" s="134">
        <v>-7.860284378441151980993380100</v>
      </c>
      <c r="J43" s="319">
        <v>101.35851534363118717149139786</v>
      </c>
      <c r="K43" s="134">
        <v>-1.3406518121440979591986376600</v>
      </c>
      <c r="L43" s="135">
        <v>101.26373293096363364978949462</v>
      </c>
      <c r="M43" s="134">
        <v>12.068961827462527412369713460</v>
      </c>
      <c r="N43" s="134">
        <v>100.09359956415212468980593906</v>
      </c>
      <c r="O43" s="311">
        <v>-11.965501795449483820385892410</v>
      </c>
      <c r="P43" s="319">
        <v>73.34744651896745471394641683</v>
      </c>
      <c r="Q43" s="134">
        <v>74.964696444671507944952162740</v>
      </c>
      <c r="R43" s="135">
        <v>65.450985879305565102494140467</v>
      </c>
      <c r="S43" s="134">
        <v>115.70025920980590115476218647</v>
      </c>
      <c r="T43" s="134">
        <v>112.06469319533750474848877062</v>
      </c>
      <c r="U43" s="311">
        <v>-18.885263705460824461557418780</v>
      </c>
      <c r="W43" s="281"/>
      <c r="X43" s="281"/>
      <c r="Y43" s="281"/>
      <c r="Z43" s="281"/>
      <c r="AA43" s="281"/>
      <c r="AB43" s="281"/>
      <c r="AC43" s="281"/>
      <c r="AD43" s="281"/>
      <c r="AE43" s="281"/>
      <c r="AF43" s="281"/>
      <c r="AG43" s="281"/>
      <c r="AH43" s="281"/>
      <c r="AI43" s="281"/>
      <c r="AJ43" s="281"/>
      <c r="AK43" s="281"/>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row>
    <row r="44" s="2" customFormat="1" ht="15.95" customHeight="1">
      <c r="B44" s="324"/>
      <c r="C44" s="305" t="s">
        <v>44</v>
      </c>
      <c r="D44" s="312">
        <v>73.839087041218490748702131440</v>
      </c>
      <c r="E44" s="159">
        <v>76.966759027694252100899545310</v>
      </c>
      <c r="F44" s="159">
        <v>75.248013149479335484115396620</v>
      </c>
      <c r="G44" s="159">
        <v>147.24557016978384271289250884</v>
      </c>
      <c r="H44" s="159">
        <v>98.12762350885992325312791759</v>
      </c>
      <c r="I44" s="159">
        <v>-28.424699821246157403700519100</v>
      </c>
      <c r="J44" s="320">
        <v>111.3078833298150445176876293</v>
      </c>
      <c r="K44" s="159">
        <v>24.796586508248964978349660100</v>
      </c>
      <c r="L44" s="160">
        <v>110.76512780460972714799924977</v>
      </c>
      <c r="M44" s="159">
        <v>30.152701312724223814786920790</v>
      </c>
      <c r="N44" s="159">
        <v>100.49000577705533910859325067</v>
      </c>
      <c r="O44" s="313">
        <v>-4.1152544284162503605429561600</v>
      </c>
      <c r="P44" s="320">
        <v>82.18872485564005725338007509</v>
      </c>
      <c r="Q44" s="159">
        <v>120.84847452084094225414210272</v>
      </c>
      <c r="R44" s="160">
        <v>83.34855793545031907405276198</v>
      </c>
      <c r="S44" s="159">
        <v>221.79678845202074738232214638</v>
      </c>
      <c r="T44" s="159">
        <v>98.60845453294044993603955490</v>
      </c>
      <c r="U44" s="313">
        <v>-31.370205531504549271418649650</v>
      </c>
      <c r="W44" s="281"/>
      <c r="X44" s="281"/>
      <c r="Y44" s="281"/>
      <c r="Z44" s="281"/>
      <c r="AA44" s="281"/>
      <c r="AB44" s="281"/>
      <c r="AC44" s="281"/>
      <c r="AD44" s="281"/>
      <c r="AE44" s="281"/>
      <c r="AF44" s="281"/>
      <c r="AG44" s="281"/>
      <c r="AH44" s="281"/>
      <c r="AI44" s="281"/>
      <c r="AJ44" s="281"/>
      <c r="AK44" s="281"/>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row>
    <row r="45" s="2" customFormat="1" ht="15.95" customHeight="1">
      <c r="B45" s="325"/>
      <c r="C45" s="306" t="s">
        <v>45</v>
      </c>
      <c r="D45" s="314">
        <v>72.364365510190166481980009100</v>
      </c>
      <c r="E45" s="315">
        <v>77.342238377171969900072264120</v>
      </c>
      <c r="F45" s="315">
        <v>64.634182431262588426602815810</v>
      </c>
      <c r="G45" s="315">
        <v>92.47100686262313365541529981</v>
      </c>
      <c r="H45" s="315">
        <v>111.95989921764463131311840044</v>
      </c>
      <c r="I45" s="315">
        <v>-7.860284378441151980993380100</v>
      </c>
      <c r="J45" s="321">
        <v>101.35851534363118717149139786</v>
      </c>
      <c r="K45" s="315">
        <v>-1.3406518121440979591986376600</v>
      </c>
      <c r="L45" s="322">
        <v>101.26373293096363364978949462</v>
      </c>
      <c r="M45" s="315">
        <v>12.068961827462527412369713460</v>
      </c>
      <c r="N45" s="315">
        <v>100.09359956415212468980593906</v>
      </c>
      <c r="O45" s="316">
        <v>-11.965501795449483820385892410</v>
      </c>
      <c r="P45" s="321">
        <v>73.34744651896745471394641683</v>
      </c>
      <c r="Q45" s="315">
        <v>74.964696444671507944952162740</v>
      </c>
      <c r="R45" s="322">
        <v>65.450985879305565102494140467</v>
      </c>
      <c r="S45" s="315">
        <v>115.70025920980590115476218647</v>
      </c>
      <c r="T45" s="315">
        <v>112.06469319533750474848877062</v>
      </c>
      <c r="U45" s="316">
        <v>-18.885263705460824461557418780</v>
      </c>
      <c r="W45" s="281"/>
      <c r="X45" s="281"/>
      <c r="Y45" s="281"/>
      <c r="Z45" s="281"/>
      <c r="AA45" s="281"/>
      <c r="AB45" s="281"/>
      <c r="AC45" s="281"/>
      <c r="AD45" s="281"/>
      <c r="AE45" s="281"/>
      <c r="AF45" s="281"/>
      <c r="AG45" s="281"/>
      <c r="AH45" s="281"/>
      <c r="AI45" s="281"/>
      <c r="AJ45" s="281"/>
      <c r="AK45" s="281"/>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row>
    <row r="46" s="2" customFormat="1" ht="5.1" customHeight="1">
      <c r="A46" s="4"/>
      <c r="B46" s="4"/>
      <c r="C46" s="297"/>
      <c r="D46" s="159"/>
      <c r="E46" s="159"/>
      <c r="F46" s="159"/>
      <c r="G46" s="159"/>
      <c r="H46" s="159"/>
      <c r="I46" s="159"/>
      <c r="J46" s="160"/>
      <c r="K46" s="159"/>
      <c r="L46" s="160"/>
      <c r="M46" s="159"/>
      <c r="N46" s="159"/>
      <c r="O46" s="159"/>
      <c r="P46" s="160"/>
      <c r="Q46" s="159"/>
      <c r="R46" s="160"/>
      <c r="S46" s="159"/>
      <c r="T46" s="159"/>
      <c r="U46" s="159"/>
      <c r="W46" s="281"/>
      <c r="X46" s="281"/>
      <c r="Y46" s="281"/>
      <c r="Z46" s="281"/>
      <c r="AA46" s="281"/>
      <c r="AB46" s="281"/>
      <c r="AC46" s="281"/>
      <c r="AD46" s="281"/>
      <c r="AE46" s="281"/>
      <c r="AF46" s="281"/>
      <c r="AG46" s="281"/>
      <c r="AH46" s="281"/>
      <c r="AI46" s="281"/>
      <c r="AJ46" s="281"/>
      <c r="AK46" s="281"/>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row>
    <row r="47" s="9" customFormat="1" ht="5.1" customHeight="1">
      <c r="A47" s="4"/>
      <c r="B47" s="4"/>
      <c r="C47" s="297"/>
      <c r="D47" s="159"/>
      <c r="E47" s="159"/>
      <c r="F47" s="159"/>
      <c r="G47" s="159"/>
      <c r="H47" s="159"/>
      <c r="I47" s="159"/>
      <c r="J47" s="160"/>
      <c r="K47" s="159"/>
      <c r="L47" s="160"/>
      <c r="M47" s="159"/>
      <c r="N47" s="159"/>
      <c r="O47" s="159"/>
      <c r="P47" s="160"/>
      <c r="Q47" s="159"/>
      <c r="R47" s="160"/>
      <c r="S47" s="159"/>
      <c r="T47" s="159"/>
      <c r="U47" s="159"/>
      <c r="W47" s="281"/>
      <c r="X47" s="281"/>
      <c r="Y47" s="281"/>
      <c r="Z47" s="281"/>
      <c r="AA47" s="281"/>
      <c r="AB47" s="281"/>
      <c r="AC47" s="281"/>
      <c r="AD47" s="281"/>
      <c r="AE47" s="281"/>
      <c r="AF47" s="281"/>
      <c r="AG47" s="281"/>
      <c r="AH47" s="281"/>
      <c r="AI47" s="281"/>
      <c r="AJ47" s="281"/>
      <c r="AK47" s="281"/>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row>
    <row r="48" s="2" customFormat="1" ht="15.95" customHeight="1">
      <c r="B48" s="323" t="s">
        <v>50</v>
      </c>
      <c r="C48" s="303" t="s">
        <v>42</v>
      </c>
      <c r="D48" s="307">
        <v>76.852034206886893195385396520</v>
      </c>
      <c r="E48" s="308">
        <v>65.666991528775270579730204950</v>
      </c>
      <c r="F48" s="308">
        <v>79.192982456140350877192982520</v>
      </c>
      <c r="G48" s="308">
        <v>99.92753455844498336943523482</v>
      </c>
      <c r="H48" s="308">
        <v>97.04399534321118547046893217</v>
      </c>
      <c r="I48" s="308">
        <v>-17.136480527975649894798834710</v>
      </c>
      <c r="J48" s="317">
        <v>108.76913227778029298102374957</v>
      </c>
      <c r="K48" s="308">
        <v>19.416230973661681320621359410</v>
      </c>
      <c r="L48" s="318">
        <v>122.60704849081534922693948269</v>
      </c>
      <c r="M48" s="308">
        <v>42.456298128942016602091740180</v>
      </c>
      <c r="N48" s="308">
        <v>88.71360465538678044012663968</v>
      </c>
      <c r="O48" s="309">
        <v>-16.173428242832753348307266510</v>
      </c>
      <c r="P48" s="317">
        <v>83.59129074465376373215476348</v>
      </c>
      <c r="Q48" s="308">
        <v>97.83327725111880841097761349</v>
      </c>
      <c r="R48" s="318">
        <v>97.09617840132289235270260093</v>
      </c>
      <c r="S48" s="308">
        <v>184.80936467242196447731593073</v>
      </c>
      <c r="T48" s="308">
        <v>86.09122637056832865231555820</v>
      </c>
      <c r="U48" s="309">
        <v>-30.538352389269254156758923230</v>
      </c>
      <c r="W48" s="281"/>
      <c r="X48" s="281"/>
      <c r="Y48" s="281"/>
      <c r="Z48" s="281"/>
      <c r="AA48" s="281"/>
      <c r="AB48" s="281"/>
      <c r="AC48" s="281"/>
      <c r="AD48" s="281"/>
      <c r="AE48" s="281"/>
      <c r="AF48" s="281"/>
      <c r="AG48" s="281"/>
      <c r="AH48" s="281"/>
      <c r="AI48" s="281"/>
      <c r="AJ48" s="281"/>
      <c r="AK48" s="281"/>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row>
    <row r="49" s="2" customFormat="1" ht="15.95" customHeight="1">
      <c r="B49" s="324"/>
      <c r="C49" s="304" t="s">
        <v>58</v>
      </c>
      <c r="D49" s="310">
        <v>76.195896629676423664301943640</v>
      </c>
      <c r="E49" s="134">
        <v>88.50608175392686523010833032</v>
      </c>
      <c r="F49" s="134">
        <v>70.910964477347355684015647600</v>
      </c>
      <c r="G49" s="134">
        <v>85.81326534188326677807040261</v>
      </c>
      <c r="H49" s="134">
        <v>107.45291252386977439222388299</v>
      </c>
      <c r="I49" s="134">
        <v>1.4492056888882538609571958100</v>
      </c>
      <c r="J49" s="319">
        <v>103.06722379339002466356472285</v>
      </c>
      <c r="K49" s="134">
        <v>4.4979535236642438978255420900</v>
      </c>
      <c r="L49" s="135">
        <v>105.11926048587207525936101857</v>
      </c>
      <c r="M49" s="134">
        <v>20.216671620743264198218033790</v>
      </c>
      <c r="N49" s="134">
        <v>98.04789656719679615740622299</v>
      </c>
      <c r="O49" s="311">
        <v>-13.075322985707060208358776250</v>
      </c>
      <c r="P49" s="319">
        <v>78.532995300688726819324914764</v>
      </c>
      <c r="Q49" s="134">
        <v>96.98499770049901900064993682</v>
      </c>
      <c r="R49" s="135">
        <v>74.54108146198698261712108881</v>
      </c>
      <c r="S49" s="134">
        <v>123.37852302383216062314754642</v>
      </c>
      <c r="T49" s="134">
        <v>105.35532052984428878473197154</v>
      </c>
      <c r="U49" s="311">
        <v>-11.815605621368186552211867140</v>
      </c>
      <c r="W49" s="281"/>
      <c r="X49" s="281"/>
      <c r="Y49" s="281"/>
      <c r="Z49" s="281"/>
      <c r="AA49" s="281"/>
      <c r="AB49" s="281"/>
      <c r="AC49" s="281"/>
      <c r="AD49" s="281"/>
      <c r="AE49" s="281"/>
      <c r="AF49" s="281"/>
      <c r="AG49" s="281"/>
      <c r="AH49" s="281"/>
      <c r="AI49" s="281"/>
      <c r="AJ49" s="281"/>
      <c r="AK49" s="281"/>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row>
    <row r="50" s="2" customFormat="1" ht="15.95" customHeight="1">
      <c r="B50" s="324"/>
      <c r="C50" s="305" t="s">
        <v>44</v>
      </c>
      <c r="D50" s="312">
        <v>84.51731926600868553625080932</v>
      </c>
      <c r="E50" s="159">
        <v>86.77828457765622307634677726</v>
      </c>
      <c r="F50" s="159">
        <v>80.62383982149485928029424900</v>
      </c>
      <c r="G50" s="159">
        <v>112.36133718901534730251016346</v>
      </c>
      <c r="H50" s="159">
        <v>104.82919128279449471884821713</v>
      </c>
      <c r="I50" s="159">
        <v>-12.046944585109929911242228660</v>
      </c>
      <c r="J50" s="320">
        <v>115.19478426327295102401810128</v>
      </c>
      <c r="K50" s="159">
        <v>29.117981956077201743525809530</v>
      </c>
      <c r="L50" s="160">
        <v>117.12210043873712766496833629</v>
      </c>
      <c r="M50" s="159">
        <v>42.613895124383294773815375750</v>
      </c>
      <c r="N50" s="159">
        <v>98.35443851481104979600669598</v>
      </c>
      <c r="O50" s="313">
        <v>-9.463252621026434785676000350</v>
      </c>
      <c r="P50" s="320">
        <v>97.35954359358033128273542316</v>
      </c>
      <c r="Q50" s="159">
        <v>141.16435177884868901165008878</v>
      </c>
      <c r="R50" s="160">
        <v>94.42833465329774962715699098</v>
      </c>
      <c r="S50" s="159">
        <v>202.85677470348032695731615135</v>
      </c>
      <c r="T50" s="159">
        <v>103.10416248580977611128112075</v>
      </c>
      <c r="U50" s="313">
        <v>-20.370164406932347094879755500</v>
      </c>
      <c r="W50" s="281"/>
      <c r="X50" s="281"/>
      <c r="Y50" s="281"/>
      <c r="Z50" s="281"/>
      <c r="AA50" s="281"/>
      <c r="AB50" s="281"/>
      <c r="AC50" s="281"/>
      <c r="AD50" s="281"/>
      <c r="AE50" s="281"/>
      <c r="AF50" s="281"/>
      <c r="AG50" s="281"/>
      <c r="AH50" s="281"/>
      <c r="AI50" s="281"/>
      <c r="AJ50" s="281"/>
      <c r="AK50" s="281"/>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row>
    <row r="51" s="2" customFormat="1" ht="15.95" customHeight="1">
      <c r="B51" s="325"/>
      <c r="C51" s="306" t="s">
        <v>45</v>
      </c>
      <c r="D51" s="314">
        <v>76.195896629676423664301943640</v>
      </c>
      <c r="E51" s="315">
        <v>88.50608175392686523010833032</v>
      </c>
      <c r="F51" s="315">
        <v>70.910964477347355684015647600</v>
      </c>
      <c r="G51" s="315">
        <v>85.81326534188326677807040261</v>
      </c>
      <c r="H51" s="315">
        <v>107.45291252386977439222388299</v>
      </c>
      <c r="I51" s="315">
        <v>1.4492056888882538609571958100</v>
      </c>
      <c r="J51" s="321">
        <v>103.06722379339002466356472285</v>
      </c>
      <c r="K51" s="315">
        <v>4.4979535236642438978255420900</v>
      </c>
      <c r="L51" s="322">
        <v>105.11926048587207525936101857</v>
      </c>
      <c r="M51" s="315">
        <v>20.216671620743264198218033790</v>
      </c>
      <c r="N51" s="315">
        <v>98.04789656719679615740622299</v>
      </c>
      <c r="O51" s="316">
        <v>-13.075322985707060208358776250</v>
      </c>
      <c r="P51" s="321">
        <v>78.532995300688726819324914764</v>
      </c>
      <c r="Q51" s="315">
        <v>96.98499770049901900064993682</v>
      </c>
      <c r="R51" s="322">
        <v>74.54108146198698261712108881</v>
      </c>
      <c r="S51" s="315">
        <v>123.37852302383216062314754642</v>
      </c>
      <c r="T51" s="315">
        <v>105.35532052984428878473197154</v>
      </c>
      <c r="U51" s="316">
        <v>-11.815605621368186552211867140</v>
      </c>
      <c r="W51" s="281"/>
      <c r="X51" s="281"/>
      <c r="Y51" s="281"/>
      <c r="Z51" s="281"/>
      <c r="AA51" s="281"/>
      <c r="AB51" s="281"/>
      <c r="AC51" s="281"/>
      <c r="AD51" s="281"/>
      <c r="AE51" s="281"/>
      <c r="AF51" s="281"/>
      <c r="AG51" s="281"/>
      <c r="AH51" s="281"/>
      <c r="AI51" s="281"/>
      <c r="AJ51" s="281"/>
      <c r="AK51" s="281"/>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row>
    <row r="52" s="2" customFormat="1" ht="5.1" customHeight="1">
      <c r="B52" s="4"/>
      <c r="C52" s="297"/>
      <c r="D52" s="159"/>
      <c r="E52" s="159"/>
      <c r="F52" s="159"/>
      <c r="G52" s="159"/>
      <c r="H52" s="159"/>
      <c r="I52" s="159"/>
      <c r="J52" s="160"/>
      <c r="K52" s="159"/>
      <c r="L52" s="160"/>
      <c r="M52" s="159"/>
      <c r="N52" s="159"/>
      <c r="O52" s="159"/>
      <c r="P52" s="160"/>
      <c r="Q52" s="159"/>
      <c r="R52" s="160"/>
      <c r="S52" s="159"/>
      <c r="T52" s="159"/>
      <c r="U52" s="159"/>
      <c r="W52" s="281"/>
      <c r="X52" s="281"/>
      <c r="Y52" s="281"/>
      <c r="Z52" s="281"/>
      <c r="AA52" s="281"/>
      <c r="AB52" s="281"/>
      <c r="AC52" s="281"/>
      <c r="AD52" s="281"/>
      <c r="AE52" s="281"/>
      <c r="AF52" s="281"/>
      <c r="AG52" s="281"/>
      <c r="AH52" s="281"/>
      <c r="AI52" s="281"/>
      <c r="AJ52" s="281"/>
      <c r="AK52" s="281"/>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row>
    <row r="53" s="9" customFormat="1" ht="5.1" customHeight="1">
      <c r="B53" s="4"/>
      <c r="C53" s="297"/>
      <c r="D53" s="159"/>
      <c r="E53" s="159"/>
      <c r="F53" s="159"/>
      <c r="G53" s="159"/>
      <c r="H53" s="159"/>
      <c r="I53" s="159"/>
      <c r="J53" s="160"/>
      <c r="K53" s="159"/>
      <c r="L53" s="160"/>
      <c r="M53" s="159"/>
      <c r="N53" s="159"/>
      <c r="O53" s="159"/>
      <c r="P53" s="160"/>
      <c r="Q53" s="159"/>
      <c r="R53" s="160"/>
      <c r="S53" s="159"/>
      <c r="T53" s="159"/>
      <c r="U53" s="159"/>
      <c r="W53" s="281"/>
      <c r="X53" s="281"/>
      <c r="Y53" s="281"/>
      <c r="Z53" s="281"/>
      <c r="AA53" s="281"/>
      <c r="AB53" s="281"/>
      <c r="AC53" s="281"/>
      <c r="AD53" s="281"/>
      <c r="AE53" s="281"/>
      <c r="AF53" s="281"/>
      <c r="AG53" s="281"/>
      <c r="AH53" s="281"/>
      <c r="AI53" s="281"/>
      <c r="AJ53" s="281"/>
      <c r="AK53" s="281"/>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row>
    <row r="54" s="2" customFormat="1" ht="15.95" customHeight="1">
      <c r="B54" s="323" t="s">
        <v>51</v>
      </c>
      <c r="C54" s="303" t="s">
        <v>42</v>
      </c>
      <c r="D54" s="307">
        <v>84.76698582444899602611907647</v>
      </c>
      <c r="E54" s="308">
        <v>83.72610670181808670914551490</v>
      </c>
      <c r="F54" s="308">
        <v>86.33771929824561403508771942</v>
      </c>
      <c r="G54" s="308">
        <v>94.43026915347519579795075962</v>
      </c>
      <c r="H54" s="308">
        <v>98.18071002272985061699339298</v>
      </c>
      <c r="I54" s="308">
        <v>-5.5053991841196737281265561700</v>
      </c>
      <c r="J54" s="317">
        <v>113.992686235517571435808678</v>
      </c>
      <c r="K54" s="308">
        <v>39.322707693869544089876317730</v>
      </c>
      <c r="L54" s="318">
        <v>120.69933162674373439341252402</v>
      </c>
      <c r="M54" s="308">
        <v>45.05080645681465671609950500</v>
      </c>
      <c r="N54" s="308">
        <v>94.44351074621845691316653441</v>
      </c>
      <c r="O54" s="309">
        <v>-3.9490292421438652675292981600</v>
      </c>
      <c r="P54" s="317">
        <v>96.6281641821698016632848767</v>
      </c>
      <c r="Q54" s="308">
        <v>155.97218659750087556477360530</v>
      </c>
      <c r="R54" s="318">
        <v>104.20905013475659699711954117</v>
      </c>
      <c r="S54" s="308">
        <v>182.02267340327111510064173097</v>
      </c>
      <c r="T54" s="308">
        <v>92.72530942103044805845054429</v>
      </c>
      <c r="U54" s="309">
        <v>-9.237018602585903302592355470</v>
      </c>
      <c r="W54" s="281"/>
      <c r="X54" s="281"/>
      <c r="Y54" s="281"/>
      <c r="Z54" s="281"/>
      <c r="AA54" s="281"/>
      <c r="AB54" s="281"/>
      <c r="AC54" s="281"/>
      <c r="AD54" s="281"/>
      <c r="AE54" s="281"/>
      <c r="AF54" s="281"/>
      <c r="AG54" s="281"/>
      <c r="AH54" s="281"/>
      <c r="AI54" s="281"/>
      <c r="AJ54" s="281"/>
      <c r="AK54" s="281"/>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row>
    <row r="55" s="2" customFormat="1" ht="15.95" customHeight="1">
      <c r="B55" s="324"/>
      <c r="C55" s="304" t="s">
        <v>58</v>
      </c>
      <c r="D55" s="310">
        <v>77.294648529645110079561046800</v>
      </c>
      <c r="E55" s="134">
        <v>95.35050837316745348957200387</v>
      </c>
      <c r="F55" s="134">
        <v>74.310230527697451585055891320</v>
      </c>
      <c r="G55" s="134">
        <v>81.58396647322088314376657726</v>
      </c>
      <c r="H55" s="134">
        <v>104.01616033317954037384466586</v>
      </c>
      <c r="I55" s="134">
        <v>7.5813642400948393948411280600</v>
      </c>
      <c r="J55" s="319">
        <v>106.02991880108813064716115781</v>
      </c>
      <c r="K55" s="134">
        <v>9.499740038700167134701581530</v>
      </c>
      <c r="L55" s="135">
        <v>105.67117013381584945531705177</v>
      </c>
      <c r="M55" s="134">
        <v>21.686670423994453814838871730</v>
      </c>
      <c r="N55" s="134">
        <v>100.33949531061119381765979302</v>
      </c>
      <c r="O55" s="311">
        <v>-10.015008499148843578891146380</v>
      </c>
      <c r="P55" s="319">
        <v>81.95545307356917090479576301</v>
      </c>
      <c r="Q55" s="134">
        <v>113.90829883289756457460728334</v>
      </c>
      <c r="R55" s="135">
        <v>78.524490127753937362954781301</v>
      </c>
      <c r="S55" s="134">
        <v>120.96348282508488130569387904</v>
      </c>
      <c r="T55" s="134">
        <v>104.36929031978850562861691629</v>
      </c>
      <c r="U55" s="311">
        <v>-3.1929185320509334889674881800</v>
      </c>
      <c r="W55" s="281"/>
      <c r="X55" s="281"/>
      <c r="Y55" s="281"/>
      <c r="Z55" s="281"/>
      <c r="AA55" s="281"/>
      <c r="AB55" s="281"/>
      <c r="AC55" s="281"/>
      <c r="AD55" s="281"/>
      <c r="AE55" s="281"/>
      <c r="AF55" s="281"/>
      <c r="AG55" s="281"/>
      <c r="AH55" s="281"/>
      <c r="AI55" s="281"/>
      <c r="AJ55" s="281"/>
      <c r="AK55" s="281"/>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row>
    <row r="56" s="2" customFormat="1" ht="15.95" customHeight="1">
      <c r="B56" s="324"/>
      <c r="C56" s="305" t="s">
        <v>44</v>
      </c>
      <c r="D56" s="312">
        <v>85.11560566493933339826698898</v>
      </c>
      <c r="E56" s="159">
        <v>80.08623402766406999870044259</v>
      </c>
      <c r="F56" s="159">
        <v>84.72266760552702516538064511</v>
      </c>
      <c r="G56" s="159">
        <v>103.57610772857356998396295907</v>
      </c>
      <c r="H56" s="159">
        <v>100.46379330410351038126801435</v>
      </c>
      <c r="I56" s="159">
        <v>-11.538620107733057072097556980</v>
      </c>
      <c r="J56" s="320">
        <v>119.8438744876859142115727337</v>
      </c>
      <c r="K56" s="159">
        <v>37.258572066291324038013343970</v>
      </c>
      <c r="L56" s="160">
        <v>117.50741044287733833833391176</v>
      </c>
      <c r="M56" s="159">
        <v>45.208064305450020089914262660</v>
      </c>
      <c r="N56" s="159">
        <v>101.98835463738210533146303108</v>
      </c>
      <c r="O56" s="313">
        <v>-5.4745528612217247366277016100</v>
      </c>
      <c r="P56" s="320">
        <v>102.00583962252357651803558779</v>
      </c>
      <c r="Q56" s="159">
        <v>147.18379331433133638443048392</v>
      </c>
      <c r="R56" s="160">
        <v>99.55541276138131938247895809</v>
      </c>
      <c r="S56" s="159">
        <v>195.60892542103931774459119480</v>
      </c>
      <c r="T56" s="159">
        <v>102.46136979715562555161871244</v>
      </c>
      <c r="U56" s="313">
        <v>-16.381485111701376475497636810</v>
      </c>
      <c r="W56" s="281"/>
      <c r="X56" s="281"/>
      <c r="Y56" s="281"/>
      <c r="Z56" s="281"/>
      <c r="AA56" s="281"/>
      <c r="AB56" s="281"/>
      <c r="AC56" s="281"/>
      <c r="AD56" s="281"/>
      <c r="AE56" s="281"/>
      <c r="AF56" s="281"/>
      <c r="AG56" s="281"/>
      <c r="AH56" s="281"/>
      <c r="AI56" s="281"/>
      <c r="AJ56" s="281"/>
      <c r="AK56" s="281"/>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row>
    <row r="57" s="2" customFormat="1" ht="15.95" customHeight="1">
      <c r="B57" s="325"/>
      <c r="C57" s="306" t="s">
        <v>45</v>
      </c>
      <c r="D57" s="314">
        <v>77.294648529645110079561046800</v>
      </c>
      <c r="E57" s="315">
        <v>95.35050837316745348957200387</v>
      </c>
      <c r="F57" s="315">
        <v>74.310230527697451585055891320</v>
      </c>
      <c r="G57" s="315">
        <v>81.58396647322088314376657726</v>
      </c>
      <c r="H57" s="315">
        <v>104.01616033317954037384466586</v>
      </c>
      <c r="I57" s="315">
        <v>7.5813642400948393948411280600</v>
      </c>
      <c r="J57" s="321">
        <v>106.02991880108813064716115781</v>
      </c>
      <c r="K57" s="315">
        <v>9.499740038700167134701581530</v>
      </c>
      <c r="L57" s="322">
        <v>105.67117013381584945531705177</v>
      </c>
      <c r="M57" s="315">
        <v>21.686670423994453814838871730</v>
      </c>
      <c r="N57" s="315">
        <v>100.33949531061119381765979302</v>
      </c>
      <c r="O57" s="316">
        <v>-10.015008499148843578891146380</v>
      </c>
      <c r="P57" s="321">
        <v>81.95545307356917090479576301</v>
      </c>
      <c r="Q57" s="315">
        <v>113.90829883289756457460728334</v>
      </c>
      <c r="R57" s="322">
        <v>78.524490127753937362954781301</v>
      </c>
      <c r="S57" s="315">
        <v>120.96348282508488130569387904</v>
      </c>
      <c r="T57" s="315">
        <v>104.36929031978850562861691629</v>
      </c>
      <c r="U57" s="316">
        <v>-3.1929185320509334889674881800</v>
      </c>
      <c r="W57" s="281"/>
      <c r="X57" s="281"/>
      <c r="Y57" s="281"/>
      <c r="Z57" s="281"/>
      <c r="AA57" s="281"/>
      <c r="AB57" s="281"/>
      <c r="AC57" s="281"/>
      <c r="AD57" s="281"/>
      <c r="AE57" s="281"/>
      <c r="AF57" s="281"/>
      <c r="AG57" s="281"/>
      <c r="AH57" s="281"/>
      <c r="AI57" s="281"/>
      <c r="AJ57" s="281"/>
      <c r="AK57" s="281"/>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row>
    <row r="58" s="2" customFormat="1" ht="5.1" customHeight="1">
      <c r="B58" s="4"/>
      <c r="C58" s="297"/>
      <c r="D58" s="159"/>
      <c r="E58" s="159"/>
      <c r="F58" s="159"/>
      <c r="G58" s="159"/>
      <c r="H58" s="159"/>
      <c r="I58" s="159"/>
      <c r="J58" s="160"/>
      <c r="K58" s="159"/>
      <c r="L58" s="160"/>
      <c r="M58" s="159"/>
      <c r="N58" s="159"/>
      <c r="O58" s="159"/>
      <c r="P58" s="160"/>
      <c r="Q58" s="159"/>
      <c r="R58" s="160"/>
      <c r="S58" s="159"/>
      <c r="T58" s="159"/>
      <c r="U58" s="159"/>
      <c r="W58" s="281"/>
      <c r="X58" s="281"/>
      <c r="Y58" s="281"/>
      <c r="Z58" s="281"/>
      <c r="AA58" s="281"/>
      <c r="AB58" s="281"/>
      <c r="AC58" s="281"/>
      <c r="AD58" s="281"/>
      <c r="AE58" s="281"/>
      <c r="AF58" s="281"/>
      <c r="AG58" s="281"/>
      <c r="AH58" s="281"/>
      <c r="AI58" s="281"/>
      <c r="AJ58" s="281"/>
      <c r="AK58" s="281"/>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row>
    <row r="59" s="2" customFormat="1" ht="15.95" customHeight="1">
      <c r="B59" s="1114" t="s">
        <v>57</v>
      </c>
      <c r="C59" s="1114"/>
      <c r="D59" s="526"/>
      <c r="E59" s="527"/>
      <c r="F59" s="527"/>
      <c r="G59" s="527"/>
      <c r="H59" s="527"/>
      <c r="I59" s="527"/>
      <c r="J59" s="527"/>
      <c r="K59" s="527"/>
      <c r="L59" s="527"/>
      <c r="M59" s="527"/>
      <c r="N59" s="527"/>
      <c r="O59" s="527"/>
      <c r="P59" s="527"/>
      <c r="Q59" s="527"/>
      <c r="R59" s="527"/>
      <c r="S59" s="527"/>
      <c r="T59" s="527"/>
      <c r="U59" s="528"/>
      <c r="W59" s="281"/>
      <c r="X59" s="281"/>
      <c r="Y59" s="281"/>
      <c r="Z59" s="281"/>
      <c r="AA59" s="281"/>
      <c r="AB59" s="281"/>
      <c r="AC59" s="281"/>
      <c r="AD59" s="281"/>
      <c r="AE59" s="281"/>
      <c r="AF59" s="281"/>
      <c r="AG59" s="281"/>
      <c r="AH59" s="281"/>
      <c r="AI59" s="281"/>
      <c r="AJ59" s="281"/>
      <c r="AK59" s="281"/>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row>
    <row r="60" ht="15.95" customHeight="1">
      <c r="B60" s="344" t="s">
        <v>40</v>
      </c>
      <c r="C60" s="348" t="s">
        <v>42</v>
      </c>
      <c r="D60" s="238">
        <v>73.067271203447743545427490660</v>
      </c>
      <c r="E60" s="246">
        <v>86.65573106063304243425152117</v>
      </c>
      <c r="F60" s="246">
        <v>71.866028708133971291866028760</v>
      </c>
      <c r="G60" s="246">
        <v>112.01147609279042306989822902</v>
      </c>
      <c r="H60" s="246">
        <v>101.67150254008374434749897162</v>
      </c>
      <c r="I60" s="239">
        <v>-11.959609686911480305742041180</v>
      </c>
      <c r="J60" s="326">
        <v>108.56886836145775130807318327</v>
      </c>
      <c r="K60" s="246">
        <v>26.047344264472106532882721990</v>
      </c>
      <c r="L60" s="328">
        <v>111.65541136806310648483855233</v>
      </c>
      <c r="M60" s="246">
        <v>32.910874875083548216009639440</v>
      </c>
      <c r="N60" s="246">
        <v>97.23565300706222490145294128</v>
      </c>
      <c r="O60" s="239">
        <v>-5.1640098051134939119556993700</v>
      </c>
      <c r="P60" s="326">
        <v>79.32830948818050757296720897</v>
      </c>
      <c r="Q60" s="246">
        <v>135.27459191936332347517547342</v>
      </c>
      <c r="R60" s="328">
        <v>80.24230998795731384699880656</v>
      </c>
      <c r="S60" s="246">
        <v>181.78630771050634990842679853</v>
      </c>
      <c r="T60" s="246">
        <v>98.86094941694228573320836812</v>
      </c>
      <c r="U60" s="239">
        <v>-16.506024075139562144150268950</v>
      </c>
    </row>
    <row r="61" ht="15.95" customHeight="1">
      <c r="B61" s="345" t="s">
        <v>67</v>
      </c>
      <c r="C61" s="304" t="s">
        <v>58</v>
      </c>
      <c r="D61" s="240">
        <v>68.847188927465125181353471580</v>
      </c>
      <c r="E61" s="121">
        <v>75.69940187884858494048259600</v>
      </c>
      <c r="F61" s="121">
        <v>60.894564981770471793554862840</v>
      </c>
      <c r="G61" s="121">
        <v>88.34134245020268542307680005</v>
      </c>
      <c r="H61" s="121">
        <v>113.05966131472548991988479721</v>
      </c>
      <c r="I61" s="241">
        <v>-6.7122493696234645966661011700</v>
      </c>
      <c r="J61" s="329">
        <v>102.84186924964857943678712601</v>
      </c>
      <c r="K61" s="121">
        <v>-3.0063373929076416931136729500</v>
      </c>
      <c r="L61" s="136">
        <v>100.80129812331409364674274991</v>
      </c>
      <c r="M61" s="121">
        <v>10.97686216297465502203258100</v>
      </c>
      <c r="N61" s="121">
        <v>102.02435004739539849661591972</v>
      </c>
      <c r="O61" s="241">
        <v>-12.600103556133459073765204920</v>
      </c>
      <c r="P61" s="329">
        <v>70.80373601884221819927123326</v>
      </c>
      <c r="Q61" s="121">
        <v>70.417285061049688366350208970</v>
      </c>
      <c r="R61" s="136">
        <v>61.38251198816967983602423883</v>
      </c>
      <c r="S61" s="121">
        <v>109.01531200685750604434488875</v>
      </c>
      <c r="T61" s="121">
        <v>115.34838462213521239411644053</v>
      </c>
      <c r="U61" s="241">
        <v>-18.466602554238451818138869340</v>
      </c>
    </row>
    <row r="62" ht="15.95" customHeight="1">
      <c r="B62" s="345"/>
      <c r="C62" s="305" t="s">
        <v>44</v>
      </c>
      <c r="D62" s="242">
        <v>72.263436053851599030798253890</v>
      </c>
      <c r="E62" s="156">
        <v>81.98179238046937559586423080</v>
      </c>
      <c r="F62" s="156">
        <v>71.946742004521343224501520020</v>
      </c>
      <c r="G62" s="156">
        <v>147.59613773473827441966455129</v>
      </c>
      <c r="H62" s="156">
        <v>100.44017844381383361049433048</v>
      </c>
      <c r="I62" s="243">
        <v>-26.500552857801329123612188790</v>
      </c>
      <c r="J62" s="330">
        <v>113.91464073584153159997132035</v>
      </c>
      <c r="K62" s="156">
        <v>26.796377354419407821931502650</v>
      </c>
      <c r="L62" s="186">
        <v>110.57449829663886225230247873</v>
      </c>
      <c r="M62" s="156">
        <v>32.455569743863879776501938400</v>
      </c>
      <c r="N62" s="156">
        <v>103.02071679334420258460351679</v>
      </c>
      <c r="O62" s="243">
        <v>-4.2725212691228780858559107300</v>
      </c>
      <c r="P62" s="330">
        <v>82.31863356411962981560480224</v>
      </c>
      <c r="Q62" s="156">
        <v>130.74632018307601474867443196</v>
      </c>
      <c r="R62" s="186">
        <v>79.5547490122766094831610833</v>
      </c>
      <c r="S62" s="156">
        <v>227.95487490034952837374379686</v>
      </c>
      <c r="T62" s="156">
        <v>103.47419178133100184220760247</v>
      </c>
      <c r="U62" s="243">
        <v>-29.640832369639494724804177330</v>
      </c>
    </row>
    <row r="63" ht="15.95" customHeight="1">
      <c r="B63" s="346"/>
      <c r="C63" s="349" t="s">
        <v>45</v>
      </c>
      <c r="D63" s="244">
        <v>68.847188927465125181353471580</v>
      </c>
      <c r="E63" s="250">
        <v>75.69940187884858494048259600</v>
      </c>
      <c r="F63" s="250">
        <v>60.894564981770471793554862840</v>
      </c>
      <c r="G63" s="250">
        <v>88.34134245020268542307680005</v>
      </c>
      <c r="H63" s="250">
        <v>113.05966131472548991988479721</v>
      </c>
      <c r="I63" s="245">
        <v>-6.7122493696234645966661011700</v>
      </c>
      <c r="J63" s="332">
        <v>102.84186924964857943678712601</v>
      </c>
      <c r="K63" s="250">
        <v>-3.0063373929076416931136729500</v>
      </c>
      <c r="L63" s="334">
        <v>100.80129812331409364674274991</v>
      </c>
      <c r="M63" s="250">
        <v>10.97686216297465502203258100</v>
      </c>
      <c r="N63" s="250">
        <v>102.02435004739539849661591972</v>
      </c>
      <c r="O63" s="245">
        <v>-12.600103556133459073765204920</v>
      </c>
      <c r="P63" s="332">
        <v>70.80373601884221819927123326</v>
      </c>
      <c r="Q63" s="250">
        <v>70.417285061049688366350208970</v>
      </c>
      <c r="R63" s="334">
        <v>61.38251198816967983602423883</v>
      </c>
      <c r="S63" s="250">
        <v>109.01531200685750604434488875</v>
      </c>
      <c r="T63" s="250">
        <v>115.34838462213521239411644053</v>
      </c>
      <c r="U63" s="245">
        <v>-18.466602554238451818138869340</v>
      </c>
    </row>
    <row r="64" ht="5.1" customHeight="1">
      <c r="B64" s="4"/>
      <c r="C64" s="4"/>
      <c r="D64" s="156"/>
      <c r="E64" s="156"/>
      <c r="F64" s="156"/>
      <c r="G64" s="156"/>
      <c r="H64" s="156"/>
      <c r="I64" s="156"/>
      <c r="J64" s="156"/>
      <c r="K64" s="156"/>
      <c r="L64" s="156"/>
      <c r="M64" s="156"/>
      <c r="N64" s="156"/>
      <c r="O64" s="156"/>
      <c r="P64" s="156"/>
      <c r="Q64" s="156"/>
      <c r="R64" s="156"/>
      <c r="S64" s="156"/>
      <c r="T64" s="156"/>
      <c r="U64" s="156"/>
    </row>
    <row r="65" s="4" customFormat="1" ht="5.1" customHeight="1">
      <c r="A65" s="4"/>
      <c r="B65" s="4"/>
      <c r="C65" s="4"/>
      <c r="D65" s="156"/>
      <c r="E65" s="156"/>
      <c r="F65" s="156"/>
      <c r="G65" s="156"/>
      <c r="H65" s="156"/>
      <c r="I65" s="156"/>
      <c r="J65" s="156"/>
      <c r="K65" s="156"/>
      <c r="L65" s="156"/>
      <c r="M65" s="156"/>
      <c r="N65" s="156"/>
      <c r="O65" s="156"/>
      <c r="P65" s="156"/>
      <c r="Q65" s="156"/>
      <c r="R65" s="156"/>
      <c r="S65" s="156"/>
      <c r="T65" s="156"/>
      <c r="U65" s="156"/>
      <c r="W65" s="281"/>
      <c r="X65" s="281"/>
      <c r="Y65" s="281"/>
      <c r="Z65" s="281"/>
      <c r="AA65" s="281"/>
      <c r="AB65" s="281"/>
      <c r="AC65" s="281"/>
      <c r="AD65" s="281"/>
      <c r="AE65" s="281"/>
      <c r="AF65" s="281"/>
      <c r="AG65" s="281"/>
      <c r="AH65" s="281"/>
      <c r="AI65" s="281"/>
      <c r="AJ65" s="281"/>
      <c r="AK65" s="281"/>
    </row>
    <row r="66" ht="15.95" customHeight="1">
      <c r="B66" s="347" t="s">
        <v>52</v>
      </c>
      <c r="C66" s="348" t="s">
        <v>42</v>
      </c>
      <c r="D66" s="238">
        <v>80.36979048135893889793369873</v>
      </c>
      <c r="E66" s="246">
        <v>73.721513020902116752459630400</v>
      </c>
      <c r="F66" s="246">
        <v>82.36842105263157894736842114</v>
      </c>
      <c r="G66" s="246">
        <v>96.07715546144635000034989085</v>
      </c>
      <c r="H66" s="246">
        <v>97.57354754925366383774698238</v>
      </c>
      <c r="I66" s="239">
        <v>-11.401451835596375266401072280</v>
      </c>
      <c r="J66" s="326">
        <v>111.21773017140722665110268809</v>
      </c>
      <c r="K66" s="246">
        <v>28.628626611242675788102972920</v>
      </c>
      <c r="L66" s="328">
        <v>121.71831564335943305138681006</v>
      </c>
      <c r="M66" s="246">
        <v>43.947152923679271037039111150</v>
      </c>
      <c r="N66" s="246">
        <v>91.37304405138218392222760260</v>
      </c>
      <c r="O66" s="239">
        <v>-10.641770956427649817742748650</v>
      </c>
      <c r="P66" s="326">
        <v>89.38545671688311392376814714</v>
      </c>
      <c r="Q66" s="246">
        <v>123.45559632705751019214446007</v>
      </c>
      <c r="R66" s="328">
        <v>100.25745472729342775022124103</v>
      </c>
      <c r="S66" s="246">
        <v>182.24748282048851906990522524</v>
      </c>
      <c r="T66" s="246">
        <v>89.15592058467589159127635984</v>
      </c>
      <c r="U66" s="239">
        <v>-20.829906401972442863660228840</v>
      </c>
    </row>
    <row r="67" ht="15.95" customHeight="1">
      <c r="B67" s="345" t="s">
        <v>55</v>
      </c>
      <c r="C67" s="304" t="s">
        <v>58</v>
      </c>
      <c r="D67" s="240">
        <v>76.740056985198890195909695670</v>
      </c>
      <c r="E67" s="121">
        <v>91.87872674606252346954980501</v>
      </c>
      <c r="F67" s="121">
        <v>72.594410521330260320721292080</v>
      </c>
      <c r="G67" s="121">
        <v>83.58603482130458477297399913</v>
      </c>
      <c r="H67" s="121">
        <v>105.71069650417579111648186312</v>
      </c>
      <c r="I67" s="241">
        <v>4.5170603160690944626755991100</v>
      </c>
      <c r="J67" s="329">
        <v>104.54511176443897604374534239</v>
      </c>
      <c r="K67" s="121">
        <v>6.96176932692094847574635800</v>
      </c>
      <c r="L67" s="136">
        <v>105.39904743726025633912580267</v>
      </c>
      <c r="M67" s="121">
        <v>20.967990134444900023059070730</v>
      </c>
      <c r="N67" s="121">
        <v>99.18980702996429518213693081</v>
      </c>
      <c r="O67" s="241">
        <v>-11.578452111138916321808954880</v>
      </c>
      <c r="P67" s="329">
        <v>80.22797834327033915912297725</v>
      </c>
      <c r="Q67" s="121">
        <v>105.23688108955636635048385646</v>
      </c>
      <c r="R67" s="136">
        <v>76.513817182176331634105393639</v>
      </c>
      <c r="S67" s="121">
        <v>122.08033649085430894951407126</v>
      </c>
      <c r="T67" s="121">
        <v>104.85423587252317928876564473</v>
      </c>
      <c r="U67" s="241">
        <v>-7.5843974605971421332105779100</v>
      </c>
    </row>
    <row r="68" ht="15.95" customHeight="1">
      <c r="B68" s="345"/>
      <c r="C68" s="305" t="s">
        <v>44</v>
      </c>
      <c r="D68" s="342">
        <v>84.80538308771603450685119210</v>
      </c>
      <c r="E68" s="161">
        <v>83.33547538678195944393300962</v>
      </c>
      <c r="F68" s="161">
        <v>82.59734949528812433607658787</v>
      </c>
      <c r="G68" s="161">
        <v>107.57640355772893481650104819</v>
      </c>
      <c r="H68" s="161">
        <v>102.67324993588791899907097540</v>
      </c>
      <c r="I68" s="336">
        <v>-11.678075039104985285777457030</v>
      </c>
      <c r="J68" s="335">
        <v>117.44142348367495706105530263</v>
      </c>
      <c r="K68" s="161">
        <v>33.08735548420937271381070100</v>
      </c>
      <c r="L68" s="162">
        <v>117.31239368882740257525751591</v>
      </c>
      <c r="M68" s="161">
        <v>43.947209460553549099763361460</v>
      </c>
      <c r="N68" s="161">
        <v>100.10998820396573582578051430</v>
      </c>
      <c r="O68" s="336">
        <v>-7.5443310204079692268499389100</v>
      </c>
      <c r="P68" s="335">
        <v>99.59664908899744935899105798</v>
      </c>
      <c r="Q68" s="161">
        <v>143.99633585667168477332288938</v>
      </c>
      <c r="R68" s="162">
        <v>96.89692781644909802786756774</v>
      </c>
      <c r="S68" s="161">
        <v>198.80044041992799913255060124</v>
      </c>
      <c r="T68" s="161">
        <v>102.78617839944565313139618772</v>
      </c>
      <c r="U68" s="336">
        <v>-18.341373421751237024898059290</v>
      </c>
    </row>
    <row r="69" ht="15.95" customHeight="1">
      <c r="B69" s="346"/>
      <c r="C69" s="349" t="s">
        <v>45</v>
      </c>
      <c r="D69" s="343">
        <v>76.740056985198890195909695670</v>
      </c>
      <c r="E69" s="338">
        <v>91.87872674606252346954980501</v>
      </c>
      <c r="F69" s="338">
        <v>72.594410521330260320721292080</v>
      </c>
      <c r="G69" s="338">
        <v>83.58603482130458477297399913</v>
      </c>
      <c r="H69" s="338">
        <v>105.71069650417579111648186312</v>
      </c>
      <c r="I69" s="340">
        <v>4.5170603160690944626755991100</v>
      </c>
      <c r="J69" s="337">
        <v>104.54511176443897604374534239</v>
      </c>
      <c r="K69" s="338">
        <v>6.96176932692094847574635800</v>
      </c>
      <c r="L69" s="339">
        <v>105.39904743726025633912580267</v>
      </c>
      <c r="M69" s="338">
        <v>20.967990134444900023059070730</v>
      </c>
      <c r="N69" s="338">
        <v>99.18980702996429518213693081</v>
      </c>
      <c r="O69" s="340">
        <v>-11.578452111138916321808954880</v>
      </c>
      <c r="P69" s="337">
        <v>80.22797834327033915912297725</v>
      </c>
      <c r="Q69" s="338">
        <v>105.23688108955636635048385646</v>
      </c>
      <c r="R69" s="339">
        <v>76.513817182176331634105393639</v>
      </c>
      <c r="S69" s="338">
        <v>122.08033649085430894951407126</v>
      </c>
      <c r="T69" s="338">
        <v>104.85423587252317928876564473</v>
      </c>
      <c r="U69" s="340">
        <v>-7.5843974605971421332105779100</v>
      </c>
    </row>
    <row r="70" ht="5.1" customHeight="1">
      <c r="B70" s="4"/>
      <c r="C70" s="4"/>
      <c r="D70" s="161"/>
      <c r="E70" s="161"/>
      <c r="F70" s="161"/>
      <c r="G70" s="161"/>
      <c r="H70" s="161"/>
      <c r="I70" s="161"/>
      <c r="J70" s="162"/>
      <c r="K70" s="161"/>
      <c r="L70" s="162"/>
      <c r="M70" s="161"/>
      <c r="N70" s="161"/>
      <c r="O70" s="161"/>
      <c r="P70" s="162"/>
      <c r="Q70" s="161"/>
      <c r="R70" s="162"/>
      <c r="S70" s="161"/>
      <c r="T70" s="161"/>
      <c r="U70" s="161"/>
    </row>
    <row r="71" s="4" customFormat="1" ht="5.1" customHeight="1">
      <c r="A71" s="4"/>
      <c r="B71" s="4"/>
      <c r="C71" s="4"/>
      <c r="D71" s="161"/>
      <c r="E71" s="161"/>
      <c r="F71" s="161"/>
      <c r="G71" s="161"/>
      <c r="H71" s="161"/>
      <c r="I71" s="161"/>
      <c r="J71" s="162"/>
      <c r="K71" s="161"/>
      <c r="L71" s="162"/>
      <c r="M71" s="161"/>
      <c r="N71" s="161"/>
      <c r="O71" s="161"/>
      <c r="P71" s="162"/>
      <c r="Q71" s="161"/>
      <c r="R71" s="162"/>
      <c r="S71" s="161"/>
      <c r="T71" s="161"/>
      <c r="U71" s="161"/>
      <c r="W71" s="281"/>
      <c r="X71" s="281"/>
      <c r="Y71" s="281"/>
      <c r="Z71" s="281"/>
      <c r="AA71" s="281"/>
      <c r="AB71" s="281"/>
      <c r="AC71" s="281"/>
      <c r="AD71" s="281"/>
      <c r="AE71" s="281"/>
      <c r="AF71" s="281"/>
      <c r="AG71" s="281"/>
      <c r="AH71" s="281"/>
      <c r="AI71" s="281"/>
      <c r="AJ71" s="281"/>
      <c r="AK71" s="281"/>
    </row>
    <row r="72" ht="15.95" customHeight="1">
      <c r="B72" s="347" t="s">
        <v>12</v>
      </c>
      <c r="C72" s="348" t="s">
        <v>42</v>
      </c>
      <c r="D72" s="238">
        <v>75.187357445421961550993809060</v>
      </c>
      <c r="E72" s="246">
        <v>83.46253229974160206718346253</v>
      </c>
      <c r="F72" s="246">
        <v>74.915110356536502546689303900</v>
      </c>
      <c r="G72" s="246">
        <v>108.15315669470870351442723483</v>
      </c>
      <c r="H72" s="246">
        <v>100.36340744556042006466935646</v>
      </c>
      <c r="I72" s="239">
        <v>-11.861758325952278123040360340</v>
      </c>
      <c r="J72" s="326">
        <v>109.39089924160346695557963164</v>
      </c>
      <c r="K72" s="246">
        <v>26.859775226822761928514719580</v>
      </c>
      <c r="L72" s="328">
        <v>114.86755882908404154863078377</v>
      </c>
      <c r="M72" s="246">
        <v>36.465435487973328895549346960</v>
      </c>
      <c r="N72" s="246">
        <v>95.23219641532600881082931081</v>
      </c>
      <c r="O72" s="239">
        <v>-7.038896132784562765205496200</v>
      </c>
      <c r="P72" s="326">
        <v>82.24812642554578038449006191</v>
      </c>
      <c r="Q72" s="246">
        <v>132.74015610088930483009160439</v>
      </c>
      <c r="R72" s="328">
        <v>86.0531584606677985285795133</v>
      </c>
      <c r="S72" s="246">
        <v>184.05711176539774215816250968</v>
      </c>
      <c r="T72" s="246">
        <v>95.57827730767002698460603907</v>
      </c>
      <c r="U72" s="239">
        <v>-18.065717610651135092153202050</v>
      </c>
    </row>
    <row r="73" ht="15.95" customHeight="1">
      <c r="B73" s="345"/>
      <c r="C73" s="304" t="s">
        <v>58</v>
      </c>
      <c r="D73" s="240">
        <v>71.124948111249481112494811120</v>
      </c>
      <c r="E73" s="121">
        <v>80.45312956363223041208115296</v>
      </c>
      <c r="F73" s="121">
        <v>64.260273972602739726027397260</v>
      </c>
      <c r="G73" s="121">
        <v>86.88635142564077387357169039</v>
      </c>
      <c r="H73" s="121">
        <v>110.68260951015161204886210215</v>
      </c>
      <c r="I73" s="241">
        <v>-3.4423176507719581798449377800</v>
      </c>
      <c r="J73" s="329">
        <v>103.37220341620948601221742345</v>
      </c>
      <c r="K73" s="121">
        <v>-0.2579591945092748224025091700</v>
      </c>
      <c r="L73" s="136">
        <v>102.29547610766417215496639702</v>
      </c>
      <c r="M73" s="121">
        <v>14.144592484164037854566297530</v>
      </c>
      <c r="N73" s="121">
        <v>101.05256590957363303566150103</v>
      </c>
      <c r="O73" s="241">
        <v>-12.617813393719430755845643170</v>
      </c>
      <c r="P73" s="329">
        <v>73.523426041234260412342604123</v>
      </c>
      <c r="Q73" s="121">
        <v>79.98763412414310663828096773</v>
      </c>
      <c r="R73" s="136">
        <v>65.735353208363374188896899784</v>
      </c>
      <c r="S73" s="121">
        <v>113.32066424332034998508819970</v>
      </c>
      <c r="T73" s="121">
        <v>111.84761692568197182438480899</v>
      </c>
      <c r="U73" s="241">
        <v>-15.625785826897916736692190680</v>
      </c>
    </row>
    <row r="74" ht="15.95" customHeight="1">
      <c r="B74" s="345"/>
      <c r="C74" s="305" t="s">
        <v>44</v>
      </c>
      <c r="D74" s="242">
        <v>75.944224857268335529205094420</v>
      </c>
      <c r="E74" s="156">
        <v>82.73561851925236113863020937</v>
      </c>
      <c r="F74" s="156">
        <v>75.072463768115942028985507240</v>
      </c>
      <c r="G74" s="156">
        <v>133.74553105066471007370922012</v>
      </c>
      <c r="H74" s="156">
        <v>101.16122616122616122616122617</v>
      </c>
      <c r="I74" s="243">
        <v>-21.822839693288454988525141310</v>
      </c>
      <c r="J74" s="330">
        <v>115.07044238831863524649414486</v>
      </c>
      <c r="K74" s="156">
        <v>28.802959490662367245508729930</v>
      </c>
      <c r="L74" s="186">
        <v>112.75013132493395651290388133</v>
      </c>
      <c r="M74" s="156">
        <v>36.204550318896804572903711450</v>
      </c>
      <c r="N74" s="156">
        <v>102.05792315815383628583606610</v>
      </c>
      <c r="O74" s="243">
        <v>-5.4341729486313294520957865500</v>
      </c>
      <c r="P74" s="330">
        <v>87.38935551163812033377250769</v>
      </c>
      <c r="Q74" s="156">
        <v>135.36888469636393745120768377</v>
      </c>
      <c r="R74" s="186">
        <v>84.64430148741418764302059497</v>
      </c>
      <c r="S74" s="156">
        <v>218.37204945807516971723451551</v>
      </c>
      <c r="T74" s="156">
        <v>103.24304646147041148782146794</v>
      </c>
      <c r="U74" s="243">
        <v>-26.071121790683923033759958310</v>
      </c>
    </row>
    <row r="75" ht="15.95" customHeight="1">
      <c r="B75" s="346"/>
      <c r="C75" s="349" t="s">
        <v>45</v>
      </c>
      <c r="D75" s="244">
        <v>71.124948111249481112494811120</v>
      </c>
      <c r="E75" s="250">
        <v>80.45312956363223041208115296</v>
      </c>
      <c r="F75" s="250">
        <v>64.260273972602739726027397260</v>
      </c>
      <c r="G75" s="250">
        <v>86.88635142564077387357169039</v>
      </c>
      <c r="H75" s="250">
        <v>110.68260951015161204886210215</v>
      </c>
      <c r="I75" s="245">
        <v>-3.4423176507719581798449377800</v>
      </c>
      <c r="J75" s="332">
        <v>103.37220341620948601221742345</v>
      </c>
      <c r="K75" s="250">
        <v>-0.2579591945092748224025091700</v>
      </c>
      <c r="L75" s="334">
        <v>102.29547610766417215496639702</v>
      </c>
      <c r="M75" s="250">
        <v>14.144592484164037854566297530</v>
      </c>
      <c r="N75" s="250">
        <v>101.05256590957363303566150103</v>
      </c>
      <c r="O75" s="245">
        <v>-12.617813393719430755845643170</v>
      </c>
      <c r="P75" s="332">
        <v>73.523426041234260412342604123</v>
      </c>
      <c r="Q75" s="250">
        <v>79.98763412414310663828096773</v>
      </c>
      <c r="R75" s="334">
        <v>65.735353208363374188896899784</v>
      </c>
      <c r="S75" s="250">
        <v>113.32066424332034998508819970</v>
      </c>
      <c r="T75" s="250">
        <v>111.84761692568197182438480899</v>
      </c>
      <c r="U75" s="245">
        <v>-15.625785826897916736692190680</v>
      </c>
    </row>
    <row r="76" ht="9.95" customHeight="1"/>
    <row r="77" ht="24" customHeight="1">
      <c r="B77" s="1048" t="s">
        <v>126</v>
      </c>
      <c r="C77" s="1048"/>
      <c r="D77" s="1048"/>
      <c r="E77" s="1048"/>
      <c r="F77" s="1048"/>
      <c r="G77" s="1048"/>
      <c r="H77" s="1048"/>
      <c r="I77" s="1048"/>
      <c r="J77" s="1048"/>
      <c r="K77" s="1048"/>
      <c r="L77" s="1048"/>
      <c r="M77" s="1048"/>
      <c r="N77" s="1048"/>
      <c r="O77" s="1048"/>
      <c r="P77" s="1048"/>
      <c r="Q77" s="1048"/>
      <c r="R77" s="1048"/>
      <c r="S77" s="1048"/>
      <c r="T77" s="1048"/>
      <c r="U77" s="1048"/>
    </row>
    <row r="78" ht="9.95" customHeight="1">
      <c r="S78" s="55"/>
    </row>
    <row r="79" s="235" customFormat="1">
      <c r="A79" s="235"/>
    </row>
    <row r="80" s="235" customFormat="1"/>
    <row r="81" s="235" customFormat="1"/>
    <row r="82" s="235" customFormat="1"/>
    <row r="83" s="235" customFormat="1"/>
    <row r="84" s="235" customFormat="1"/>
    <row r="85" s="235" customFormat="1"/>
    <row r="86" s="235" customFormat="1"/>
    <row r="87" s="235" customFormat="1"/>
    <row r="88" s="235" customFormat="1"/>
    <row r="89" s="235" customFormat="1"/>
    <row r="90" s="235" customFormat="1"/>
    <row r="91" s="235" customFormat="1"/>
    <row r="92" s="235" customFormat="1"/>
    <row r="93" s="235" customFormat="1"/>
    <row r="94" s="235" customFormat="1"/>
    <row r="95" s="235" customFormat="1"/>
    <row r="96" s="235" customFormat="1"/>
    <row r="97" s="235" customFormat="1"/>
    <row r="98" s="235" customFormat="1"/>
    <row r="99" s="235" customFormat="1"/>
    <row r="100" s="235" customFormat="1"/>
    <row r="101" s="235" customFormat="1"/>
    <row r="102" s="235" customFormat="1"/>
    <row r="103" s="235" customFormat="1"/>
    <row r="104" s="235" customFormat="1"/>
    <row r="105" s="235" customFormat="1"/>
    <row r="106" s="235" customFormat="1"/>
    <row r="107" s="235" customFormat="1"/>
    <row r="108" s="235" customFormat="1"/>
    <row r="109" s="235" customFormat="1"/>
  </sheetData>
  <mergeCells count="15">
    <mergeCell ref="O3:U3"/>
    <mergeCell ref="B59:C59"/>
    <mergeCell ref="P16:Q16"/>
    <mergeCell ref="R16:S16"/>
    <mergeCell ref="D15:I15"/>
    <mergeCell ref="J15:O15"/>
    <mergeCell ref="P15:U15"/>
    <mergeCell ref="D16:E16"/>
    <mergeCell ref="F16:G16"/>
    <mergeCell ref="H16:I16"/>
    <mergeCell ref="B77:U77"/>
    <mergeCell ref="J16:K16"/>
    <mergeCell ref="T16:U16"/>
    <mergeCell ref="L16:M16"/>
    <mergeCell ref="N16:O16"/>
  </mergeCells>
  <phoneticPr fontId="12" type="noConversion"/>
  <printOptions horizontalCentered="1" verticalCentered="1"/>
  <pageMargins left="0.25" right="0.25" top="0.25" bottom="0.25" header="0" footer="0"/>
  <pageSetup scale="53" fitToWidth="1" fitToHeight="1" orientation="landscape" r:id="rId1"/>
  <headerFooter alignWithMargins="0">
    <oddHeader/>
    <oddFooter/>
  </headerFooter>
  <rowBreaks count="1" manualBreakCount="1">
    <brk id="79" max="16383" man="1"/>
  </rowBreaks>
  <colBreaks count="1" manualBreakCount="1">
    <brk id="23" max="1048575" man="1"/>
  </colBreaks>
  <drawing r:id="rId91"/>
</worksheet>
</file>

<file path=xl/worksheets/sheet9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8">
    <pageSetUpPr fitToPage="1"/>
  </sheetPr>
  <dimension ref="A1:AW94"/>
  <sheetViews>
    <sheetView showGridLines="0" zoomScale="55" zoomScaleNormal="75" workbookViewId="0"/>
  </sheetViews>
  <sheetFormatPr defaultRowHeight="12.75"/>
  <cols>
    <col min="1" max="1" width="2.140625" customWidth="1"/>
    <col min="2" max="2" width="23" customWidth="1"/>
    <col min="3" max="33" width="10.28515625" customWidth="1"/>
    <col min="34" max="34" width="2.7109375" customWidth="1"/>
    <col min="35" max="38" width="9.28515625" style="236" customWidth="1"/>
    <col min="39" max="49" width="9.140625" style="236" customWidth="1"/>
  </cols>
  <sheetData>
    <row r="1" ht="39.95" customHeight="1">
      <c r="A1" s="7"/>
      <c r="B1" s="656" t="s">
        <v>175</v>
      </c>
      <c r="AA1" s="998"/>
      <c r="AB1" s="998"/>
      <c r="AC1" s="998"/>
      <c r="AD1" s="998"/>
      <c r="AE1" s="998"/>
      <c r="AF1" s="998"/>
      <c r="AG1" s="998"/>
      <c r="AH1"/>
    </row>
    <row r="2" ht="21.95" customHeight="1">
      <c r="A2" s="6"/>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row>
    <row r="3" ht="21.95" customHeight="1">
      <c r="A3" s="6"/>
      <c r="B3" s="999" t="s">
        <v>209</v>
      </c>
      <c r="C3" s="999"/>
      <c r="D3" s="999"/>
      <c r="E3" s="999"/>
      <c r="F3" s="999"/>
      <c r="G3" s="999"/>
      <c r="H3" s="999"/>
      <c r="I3" s="999"/>
      <c r="J3" s="999"/>
      <c r="K3" s="999"/>
      <c r="L3" s="999"/>
      <c r="M3" s="999"/>
      <c r="N3" s="999"/>
      <c r="O3" s="999"/>
      <c r="P3" s="999"/>
      <c r="Q3" s="999"/>
      <c r="R3" s="999"/>
      <c r="S3" s="999"/>
      <c r="T3" s="999"/>
      <c r="U3" s="1000"/>
      <c r="V3" s="1000"/>
      <c r="W3" s="1000"/>
      <c r="X3" s="1000"/>
      <c r="Y3" s="1000"/>
      <c r="Z3" s="1000"/>
      <c r="AA3" s="1000"/>
      <c r="AB3" s="1000"/>
      <c r="AC3" s="1000"/>
      <c r="AD3" s="1000"/>
      <c r="AE3" s="1000"/>
      <c r="AF3" s="1000"/>
      <c r="AG3" s="1000"/>
    </row>
    <row r="4" ht="21.95" customHeight="1">
      <c r="A4" s="6"/>
      <c r="B4" s="999" t="s">
        <v>294</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4"/>
    </row>
    <row r="5" ht="21.95" customHeight="1">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ht="21.95" customHeight="1">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ht="21.9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ht="21.95" customHeight="1">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ht="21.95" customHeight="1">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ht="21.95" customHeight="1">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ht="21.95" customHeight="1">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ht="21.9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ht="21.95" customHeight="1">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ht="21.95" customHeight="1">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ht="21.95" customHeight="1">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ht="21.95" customHeight="1">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ht="21.95" customHeight="1">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ht="21.95" customHeight="1">
      <c r="AE18"/>
      <c r="AF18"/>
      <c r="AG18"/>
    </row>
    <row r="19" ht="21.95" customHeight="1">
      <c r="AE19"/>
      <c r="AF19"/>
      <c r="AG19"/>
    </row>
    <row r="20" ht="30" customHeight="1">
      <c r="AE20"/>
      <c r="AF20"/>
      <c r="AG20"/>
    </row>
    <row r="21" ht="31.5" customHeight="1">
      <c r="AE21"/>
      <c r="AF21"/>
      <c r="AG21"/>
    </row>
    <row r="22" ht="30" customHeight="1">
      <c r="A22" s="8"/>
      <c r="B22" s="25"/>
      <c r="X22" s="1001"/>
      <c r="Y22" s="1001"/>
      <c r="Z22" s="1001"/>
      <c r="AA22" s="1001"/>
      <c r="AB22" s="1001"/>
      <c r="AC22" s="1001"/>
      <c r="AD22" s="1001"/>
      <c r="AE22"/>
      <c r="AF22"/>
      <c r="AG22"/>
    </row>
    <row r="23" s="82" customFormat="1" ht="21.95" customHeight="1">
      <c r="B23" s="25"/>
      <c r="C23" s="41" t="s">
        <v>295</v>
      </c>
      <c r="D23" s="41" t="s">
        <v>297</v>
      </c>
      <c r="E23" s="41" t="s">
        <v>298</v>
      </c>
      <c r="F23" s="41" t="s">
        <v>299</v>
      </c>
      <c r="G23" s="41" t="s">
        <v>300</v>
      </c>
      <c r="H23" s="41" t="s">
        <v>301</v>
      </c>
      <c r="I23" s="41" t="s">
        <v>302</v>
      </c>
      <c r="J23" s="41" t="s">
        <v>295</v>
      </c>
      <c r="K23" s="41" t="s">
        <v>297</v>
      </c>
      <c r="L23" s="41" t="s">
        <v>298</v>
      </c>
      <c r="M23" s="41" t="s">
        <v>299</v>
      </c>
      <c r="N23" s="41" t="s">
        <v>300</v>
      </c>
      <c r="O23" s="41" t="s">
        <v>301</v>
      </c>
      <c r="P23" s="41" t="s">
        <v>302</v>
      </c>
      <c r="Q23" s="41" t="s">
        <v>295</v>
      </c>
      <c r="R23" s="41" t="s">
        <v>297</v>
      </c>
      <c r="S23" s="41" t="s">
        <v>298</v>
      </c>
      <c r="T23" s="41" t="s">
        <v>299</v>
      </c>
      <c r="U23" s="41" t="s">
        <v>300</v>
      </c>
      <c r="V23" s="41" t="s">
        <v>301</v>
      </c>
      <c r="W23" s="41" t="s">
        <v>302</v>
      </c>
      <c r="X23" s="41" t="s">
        <v>295</v>
      </c>
      <c r="Y23" s="41" t="s">
        <v>297</v>
      </c>
      <c r="Z23" s="41" t="s">
        <v>298</v>
      </c>
      <c r="AA23" s="41" t="s">
        <v>299</v>
      </c>
      <c r="AB23" s="41" t="s">
        <v>300</v>
      </c>
      <c r="AC23" s="41" t="s">
        <v>301</v>
      </c>
      <c r="AD23" s="41" t="s">
        <v>302</v>
      </c>
      <c r="AE23" s="41" t="s">
        <v>295</v>
      </c>
      <c r="AF23" s="41" t="s">
        <v>297</v>
      </c>
      <c r="AG23" s="41" t="s">
        <v>298</v>
      </c>
      <c r="AH23" s="93"/>
      <c r="AI23" s="236"/>
      <c r="AJ23" s="236"/>
      <c r="AK23" s="236"/>
      <c r="AL23" s="236"/>
      <c r="AM23" s="236"/>
      <c r="AN23" s="236"/>
      <c r="AO23" s="236"/>
      <c r="AP23" s="236"/>
      <c r="AQ23" s="236"/>
      <c r="AR23" s="236"/>
      <c r="AS23" s="236"/>
      <c r="AT23" s="236"/>
      <c r="AU23" s="236"/>
      <c r="AV23" s="236"/>
      <c r="AW23" s="236"/>
    </row>
    <row r="24" s="35" customFormat="1" ht="20.1" customHeight="1">
      <c r="B24" s="964" t="s">
        <v>22</v>
      </c>
      <c r="C24" s="350" t="s">
        <v>296</v>
      </c>
      <c r="D24" s="351"/>
      <c r="E24" s="351"/>
      <c r="F24" s="351"/>
      <c r="G24" s="351"/>
      <c r="H24" s="351"/>
      <c r="I24" s="351"/>
      <c r="J24" s="351"/>
      <c r="K24" s="351"/>
      <c r="L24" s="351"/>
      <c r="M24" s="351"/>
      <c r="N24" s="351"/>
      <c r="O24" s="351"/>
      <c r="P24" s="351"/>
      <c r="Q24" s="351"/>
      <c r="R24" s="351"/>
      <c r="S24" s="352"/>
      <c r="T24" s="352"/>
      <c r="U24" s="352"/>
      <c r="V24" s="352"/>
      <c r="W24" s="352"/>
      <c r="X24" s="352"/>
      <c r="Y24" s="352"/>
      <c r="Z24" s="352"/>
      <c r="AA24" s="352"/>
      <c r="AB24" s="352"/>
      <c r="AC24" s="352"/>
      <c r="AD24" s="352"/>
      <c r="AE24" s="352"/>
      <c r="AF24" s="352"/>
      <c r="AG24" s="353"/>
      <c r="AH24" s="529"/>
      <c r="AI24" s="236"/>
      <c r="AJ24" s="236"/>
      <c r="AK24" s="236"/>
      <c r="AL24" s="236"/>
      <c r="AM24" s="236"/>
      <c r="AN24" s="236"/>
      <c r="AO24" s="236"/>
      <c r="AP24" s="236"/>
      <c r="AQ24" s="236"/>
      <c r="AR24" s="236"/>
      <c r="AS24" s="236"/>
      <c r="AT24" s="236"/>
      <c r="AU24" s="236"/>
      <c r="AV24" s="236"/>
      <c r="AW24" s="236"/>
    </row>
    <row r="25" s="36" customFormat="1" ht="20.1" customHeight="1">
      <c r="B25" s="964"/>
      <c r="C25" s="354">
        <v>1</v>
      </c>
      <c r="D25" s="355">
        <v>2</v>
      </c>
      <c r="E25" s="355">
        <v>3</v>
      </c>
      <c r="F25" s="355">
        <v>4</v>
      </c>
      <c r="G25" s="355">
        <v>5</v>
      </c>
      <c r="H25" s="355">
        <v>6</v>
      </c>
      <c r="I25" s="355">
        <v>7</v>
      </c>
      <c r="J25" s="355">
        <v>8</v>
      </c>
      <c r="K25" s="355">
        <v>9</v>
      </c>
      <c r="L25" s="355">
        <v>10</v>
      </c>
      <c r="M25" s="355">
        <v>11</v>
      </c>
      <c r="N25" s="355">
        <v>12</v>
      </c>
      <c r="O25" s="355">
        <v>13</v>
      </c>
      <c r="P25" s="355">
        <v>14</v>
      </c>
      <c r="Q25" s="355">
        <v>15</v>
      </c>
      <c r="R25" s="355">
        <v>16</v>
      </c>
      <c r="S25" s="355">
        <v>17</v>
      </c>
      <c r="T25" s="355">
        <v>18</v>
      </c>
      <c r="U25" s="355">
        <v>19</v>
      </c>
      <c r="V25" s="355">
        <v>20</v>
      </c>
      <c r="W25" s="355">
        <v>21</v>
      </c>
      <c r="X25" s="355">
        <v>22</v>
      </c>
      <c r="Y25" s="355">
        <v>23</v>
      </c>
      <c r="Z25" s="355">
        <v>24</v>
      </c>
      <c r="AA25" s="355">
        <v>25</v>
      </c>
      <c r="AB25" s="355">
        <v>26</v>
      </c>
      <c r="AC25" s="355">
        <v>27</v>
      </c>
      <c r="AD25" s="355">
        <v>28</v>
      </c>
      <c r="AE25" s="355">
        <v>29</v>
      </c>
      <c r="AF25" s="355">
        <v>30</v>
      </c>
      <c r="AG25" s="356">
        <v>31</v>
      </c>
      <c r="AH25" s="529"/>
      <c r="AI25" s="236"/>
      <c r="AJ25" s="236"/>
      <c r="AK25" s="236"/>
      <c r="AL25" s="236"/>
      <c r="AM25" s="236"/>
      <c r="AN25" s="236"/>
      <c r="AO25" s="236"/>
      <c r="AP25" s="236"/>
      <c r="AQ25" s="236"/>
      <c r="AR25" s="236"/>
      <c r="AS25" s="236"/>
      <c r="AT25" s="236"/>
      <c r="AU25" s="236"/>
      <c r="AV25" s="236"/>
      <c r="AW25" s="236"/>
    </row>
    <row r="26" ht="24.95" customHeight="1">
      <c r="B26" s="263" t="s">
        <v>19</v>
      </c>
      <c r="C26" s="573">
        <v>76.010101010101010101010101010</v>
      </c>
      <c r="D26" s="574">
        <v>79.040404040404040404040404040</v>
      </c>
      <c r="E26" s="574">
        <v>84.34343434343434343434343434</v>
      </c>
      <c r="F26" s="574">
        <v>89.39393939393939393939393939</v>
      </c>
      <c r="G26" s="574">
        <v>65.909090909090909090909090910</v>
      </c>
      <c r="H26" s="574">
        <v>72.979797979797979797979797980</v>
      </c>
      <c r="I26" s="574">
        <v>82.82828282828282828282828283</v>
      </c>
      <c r="J26" s="574">
        <v>87.37373737373737373737373737</v>
      </c>
      <c r="K26" s="574">
        <v>71.969696969696969696969696970</v>
      </c>
      <c r="L26" s="574">
        <v>87.87878787878787878787878788</v>
      </c>
      <c r="M26" s="574">
        <v>96.46464646464646464646464646</v>
      </c>
      <c r="N26" s="574">
        <v>72.979797979797979797979797980</v>
      </c>
      <c r="O26" s="574">
        <v>72.474747474747474747474747470</v>
      </c>
      <c r="P26" s="574">
        <v>80.55555555555555555555555556</v>
      </c>
      <c r="Q26" s="574">
        <v>85.10101010101010101010101010</v>
      </c>
      <c r="R26" s="574">
        <v>68.434343434343434343434343430</v>
      </c>
      <c r="S26" s="574">
        <v>79.29292929292929292929292929</v>
      </c>
      <c r="T26" s="574">
        <v>94.44444444444444444444444444</v>
      </c>
      <c r="U26" s="574">
        <v>67.424242424242424242424242420</v>
      </c>
      <c r="V26" s="574">
        <v>69.191919191919191919191919190</v>
      </c>
      <c r="W26" s="574">
        <v>64.141414141414141414141414140</v>
      </c>
      <c r="X26" s="574">
        <v>64.141414141414141414141414140</v>
      </c>
      <c r="Y26" s="574">
        <v>68.181818181818181818181818180</v>
      </c>
      <c r="Z26" s="574">
        <v>62.626262626262626262626262630</v>
      </c>
      <c r="AA26" s="574">
        <v>58.838383838383838383838383840</v>
      </c>
      <c r="AB26" s="574">
        <v>65.909090909090909090909090910</v>
      </c>
      <c r="AC26" s="574">
        <v>77.525252525252525252525252530</v>
      </c>
      <c r="AD26" s="574">
        <v>74.747474747474747474747474750</v>
      </c>
      <c r="AE26" s="574">
        <v>72.979797979797979797979797980</v>
      </c>
      <c r="AF26" s="574">
        <v>67.929292929292929292929292930</v>
      </c>
      <c r="AG26" s="575">
        <v>70.202020202020202020202020200</v>
      </c>
      <c r="AH26" s="342"/>
    </row>
    <row r="27" ht="24.95" customHeight="1">
      <c r="B27" s="38" t="s">
        <v>35</v>
      </c>
      <c r="C27" s="271">
        <v>70.526315789473684210526315790</v>
      </c>
      <c r="D27" s="92">
        <v>76.228070175438596491228070180</v>
      </c>
      <c r="E27" s="92">
        <v>88.24561403508771929824561404</v>
      </c>
      <c r="F27" s="92">
        <v>91.57894736842105263157894737</v>
      </c>
      <c r="G27" s="92">
        <v>74.210526315789473684210526320</v>
      </c>
      <c r="H27" s="92">
        <v>75.964912280701754385964912280</v>
      </c>
      <c r="I27" s="92">
        <v>69.122807017543859649122807020</v>
      </c>
      <c r="J27" s="92">
        <v>78.245614035087719298245614040</v>
      </c>
      <c r="K27" s="92">
        <v>84.64912280701754385964912281</v>
      </c>
      <c r="L27" s="92">
        <v>91.75438596491228070175438596</v>
      </c>
      <c r="M27" s="92">
        <v>91.66666666666666666666666667</v>
      </c>
      <c r="N27" s="92">
        <v>76.929824561403508771929824560</v>
      </c>
      <c r="O27" s="92">
        <v>62.280701754385964912280701750</v>
      </c>
      <c r="P27" s="92">
        <v>67.105263157894736842105263160</v>
      </c>
      <c r="Q27" s="92">
        <v>61.052631578947368421052631580</v>
      </c>
      <c r="R27" s="92">
        <v>75.526315789473684210526315790</v>
      </c>
      <c r="S27" s="92">
        <v>74.649122807017543859649122810</v>
      </c>
      <c r="T27" s="92">
        <v>87.28070175438596491228070175</v>
      </c>
      <c r="U27" s="92">
        <v>73.333333333333333333333333330</v>
      </c>
      <c r="V27" s="92">
        <v>61.666666666666666666666666670</v>
      </c>
      <c r="W27" s="92">
        <v>64.298245614035087719298245610</v>
      </c>
      <c r="X27" s="92">
        <v>61.578947368421052631578947370</v>
      </c>
      <c r="Y27" s="92">
        <v>65.438596491228070175438596490</v>
      </c>
      <c r="Z27" s="92">
        <v>68.157894736842105263157894740</v>
      </c>
      <c r="AA27" s="92">
        <v>74.824561403508771929824561400</v>
      </c>
      <c r="AB27" s="92">
        <v>76.842105263157894736842105260</v>
      </c>
      <c r="AC27" s="92">
        <v>78.859649122807017543859649120</v>
      </c>
      <c r="AD27" s="92">
        <v>75.877192982456140350877192980</v>
      </c>
      <c r="AE27" s="92">
        <v>78.070175438596491228070175440</v>
      </c>
      <c r="AF27" s="92">
        <v>73.245614035087719298245614040</v>
      </c>
      <c r="AG27" s="272">
        <v>73.157894736842105263157894740</v>
      </c>
      <c r="AH27" s="342"/>
    </row>
    <row r="28" ht="24.95" customHeight="1">
      <c r="A28" s="23"/>
      <c r="B28" s="40" t="s">
        <v>97</v>
      </c>
      <c r="C28" s="581">
        <v>107.77551635760590984471581486</v>
      </c>
      <c r="D28" s="582">
        <v>103.68936778603061687066290058</v>
      </c>
      <c r="E28" s="582">
        <v>95.57804687029339116814265919</v>
      </c>
      <c r="F28" s="582">
        <v>97.61407175200278648554510623</v>
      </c>
      <c r="G28" s="582">
        <v>88.81366860090264345583494519</v>
      </c>
      <c r="H28" s="582">
        <v>96.07040380712436139687871790</v>
      </c>
      <c r="I28" s="582">
        <v>119.82771881249038609444700815</v>
      </c>
      <c r="J28" s="582">
        <v>111.66598722652534311727136838</v>
      </c>
      <c r="K28" s="582">
        <v>85.02119642016015073009891662</v>
      </c>
      <c r="L28" s="582">
        <v>95.77611680862158873631148966</v>
      </c>
      <c r="M28" s="582">
        <v>105.23415977961432506887052341</v>
      </c>
      <c r="N28" s="582">
        <v>94.86541584603158149338308974</v>
      </c>
      <c r="O28" s="582">
        <v>116.36790439607341015791720017</v>
      </c>
      <c r="P28" s="582">
        <v>120.04357298474945533769063181</v>
      </c>
      <c r="Q28" s="582">
        <v>139.38958551027516544757924068</v>
      </c>
      <c r="R28" s="582">
        <v>90.60993207334670749304895646</v>
      </c>
      <c r="S28" s="582">
        <v>106.22084535128013388882954100</v>
      </c>
      <c r="T28" s="582">
        <v>108.20770519262981574539363484</v>
      </c>
      <c r="U28" s="582">
        <v>91.94214876033057851239669421</v>
      </c>
      <c r="V28" s="582">
        <v>112.20311220311220311220311219</v>
      </c>
      <c r="W28" s="582">
        <v>99.75608747777915581462648312</v>
      </c>
      <c r="X28" s="582">
        <v>104.16127082793749460416127082</v>
      </c>
      <c r="Y28" s="582">
        <v>104.19205459419936631732878382</v>
      </c>
      <c r="Z28" s="582">
        <v>91.88409188409188409188409189</v>
      </c>
      <c r="AA28" s="582">
        <v>78.635120252939713666560090950</v>
      </c>
      <c r="AB28" s="582">
        <v>85.77210460772104607721046078</v>
      </c>
      <c r="AC28" s="582">
        <v>98.30788418107661711666161055</v>
      </c>
      <c r="AD28" s="582">
        <v>98.51112278857943597827990892</v>
      </c>
      <c r="AE28" s="582">
        <v>93.47974123255022131426625809</v>
      </c>
      <c r="AF28" s="582">
        <v>92.74178914897477771729268735</v>
      </c>
      <c r="AG28" s="583">
        <v>95.95959595959595959595959595</v>
      </c>
      <c r="AH28" s="342"/>
    </row>
    <row r="29" ht="24.95" customHeight="1">
      <c r="B29" s="25" t="s">
        <v>68</v>
      </c>
      <c r="R29" s="4"/>
      <c r="S29" s="4"/>
      <c r="T29" s="4"/>
      <c r="U29" s="4"/>
      <c r="V29" s="4"/>
      <c r="W29" s="4"/>
      <c r="X29" s="4"/>
      <c r="Y29" s="4"/>
      <c r="Z29" s="4"/>
      <c r="AA29" s="4"/>
      <c r="AB29" s="4"/>
      <c r="AC29" s="4"/>
      <c r="AD29" s="4"/>
      <c r="AE29" s="4"/>
      <c r="AF29" s="4"/>
      <c r="AG29" s="4"/>
      <c r="AH29" s="4"/>
    </row>
    <row r="30" ht="24.95" customHeight="1">
      <c r="B30" s="37" t="s">
        <v>19</v>
      </c>
      <c r="C30" s="573">
        <v>71.022727272727272727272727290</v>
      </c>
      <c r="D30" s="574">
        <v>101.93548387096774193548387097</v>
      </c>
      <c r="E30" s="574">
        <v>30.468749999999999999999999990</v>
      </c>
      <c r="F30" s="574">
        <v>126.92307692307692307692307694</v>
      </c>
      <c r="G30" s="574">
        <v>86.42857142857142857142857145</v>
      </c>
      <c r="H30" s="574">
        <v>162.72727272727272727272727271</v>
      </c>
      <c r="I30" s="574">
        <v>100.00000000000000000000000002</v>
      </c>
      <c r="J30" s="574">
        <v>105.95238095238095238095238096</v>
      </c>
      <c r="K30" s="574">
        <v>54.054054054054054054054054050</v>
      </c>
      <c r="L30" s="574">
        <v>112.19512195121951219512195124</v>
      </c>
      <c r="M30" s="574">
        <v>90.99999999999999999999999997</v>
      </c>
      <c r="N30" s="574">
        <v>76.219512195121951219512195140</v>
      </c>
      <c r="O30" s="574">
        <v>122.48062015503875968992248058</v>
      </c>
      <c r="P30" s="574">
        <v>121.52777777777777777777777781</v>
      </c>
      <c r="Q30" s="574">
        <v>12.333333333333333333333333330</v>
      </c>
      <c r="R30" s="574">
        <v>20.982142857142857142857142840</v>
      </c>
      <c r="S30" s="574">
        <v>69.729729729729729729729729710</v>
      </c>
      <c r="T30" s="574">
        <v>97.88359788359788359788359786</v>
      </c>
      <c r="U30" s="574">
        <v>82.87671232876712328767123286</v>
      </c>
      <c r="V30" s="574">
        <v>99.99999999999999999999999997</v>
      </c>
      <c r="W30" s="574">
        <v>70.469798657718120805369127500</v>
      </c>
      <c r="X30" s="574">
        <v>100</v>
      </c>
      <c r="Y30" s="574">
        <v>100</v>
      </c>
      <c r="Z30" s="574">
        <v>87.87878787878787878787878791</v>
      </c>
      <c r="AA30" s="574">
        <v>23.936170212765957446808510650</v>
      </c>
      <c r="AB30" s="574">
        <v>50.867052023121387283236994210</v>
      </c>
      <c r="AC30" s="574">
        <v>111.72413793103448275862068965</v>
      </c>
      <c r="AD30" s="574">
        <v>129.45736434108527131782945734</v>
      </c>
      <c r="AE30" s="574">
        <v>114.07407407407407407407407408</v>
      </c>
      <c r="AF30" s="574">
        <v>124.16666666666666666666666669</v>
      </c>
      <c r="AG30" s="575">
        <v>71.604938271604938271604938260</v>
      </c>
      <c r="AH30" s="342"/>
    </row>
    <row r="31" ht="24.95" customHeight="1">
      <c r="B31" s="38" t="s">
        <v>35</v>
      </c>
      <c r="C31" s="271">
        <v>133.72093023255813953488372090</v>
      </c>
      <c r="D31" s="92">
        <v>153.35276967930029154518950437</v>
      </c>
      <c r="E31" s="92">
        <v>145.96577017114914425427872864</v>
      </c>
      <c r="F31" s="92">
        <v>133.03571428571428571428571431</v>
      </c>
      <c r="G31" s="92">
        <v>160.30769230769230769230769232</v>
      </c>
      <c r="H31" s="92">
        <v>159.28143712574850299401197608</v>
      </c>
      <c r="I31" s="92">
        <v>135.22388059701492537313432838</v>
      </c>
      <c r="J31" s="92">
        <v>172.78287461773700305810397552</v>
      </c>
      <c r="K31" s="92">
        <v>181.34110787172011661807580174</v>
      </c>
      <c r="L31" s="92">
        <v>103.50194552529182879377431905</v>
      </c>
      <c r="M31" s="92">
        <v>99.04761904761904761904761905</v>
      </c>
      <c r="N31" s="92">
        <v>127.20207253886010362694300520</v>
      </c>
      <c r="O31" s="92">
        <v>92.41192411924119241192411924</v>
      </c>
      <c r="P31" s="92">
        <v>102.38095238095238095238095237</v>
      </c>
      <c r="Q31" s="92">
        <v>-9.844559585492227979274611400</v>
      </c>
      <c r="R31" s="92">
        <v>60.335195530726256983240223460</v>
      </c>
      <c r="S31" s="92">
        <v>67.519685039370078740157480320</v>
      </c>
      <c r="T31" s="92">
        <v>73.344947735191637630662020910</v>
      </c>
      <c r="U31" s="92">
        <v>108.99999999999999999999999998</v>
      </c>
      <c r="V31" s="92">
        <v>86.47214854111405835543766578</v>
      </c>
      <c r="W31" s="92">
        <v>100.82191780821917808219178081</v>
      </c>
      <c r="X31" s="92">
        <v>108.92857142857142857142857144</v>
      </c>
      <c r="Y31" s="92">
        <v>117.49271137026239067055393584</v>
      </c>
      <c r="Z31" s="92">
        <v>110.00000000000000000000000002</v>
      </c>
      <c r="AA31" s="92">
        <v>80.72033898305084745762711864</v>
      </c>
      <c r="AB31" s="92">
        <v>121.21212121212121212121212117</v>
      </c>
      <c r="AC31" s="92">
        <v>157.59312320916905444126074496</v>
      </c>
      <c r="AD31" s="92">
        <v>133.15363881401617250673854446</v>
      </c>
      <c r="AE31" s="92">
        <v>128.79177377892030848329048842</v>
      </c>
      <c r="AF31" s="92">
        <v>89.77272727272727272727272728</v>
      </c>
      <c r="AG31" s="272">
        <v>62.256809338521400778210116730</v>
      </c>
      <c r="AH31" s="342"/>
    </row>
    <row r="32" ht="24.95" customHeight="1">
      <c r="A32" s="23"/>
      <c r="B32" s="40" t="s">
        <v>97</v>
      </c>
      <c r="C32" s="581">
        <v>-26.82609678878335594753505200</v>
      </c>
      <c r="D32" s="582">
        <v>-20.294739968076023608894168300</v>
      </c>
      <c r="E32" s="582">
        <v>-46.956541998011928429423459260</v>
      </c>
      <c r="F32" s="582">
        <v>-2.6230474506336575302092543500</v>
      </c>
      <c r="G32" s="582">
        <v>-28.381458966565349544072948330</v>
      </c>
      <c r="H32" s="582">
        <v>1.3289943313038001259710266400</v>
      </c>
      <c r="I32" s="582">
        <v>-14.974619289340101522842639590</v>
      </c>
      <c r="J32" s="582">
        <v>-24.499519538757206918641896210</v>
      </c>
      <c r="K32" s="582">
        <v>-45.242963170424310320683377680</v>
      </c>
      <c r="L32" s="582">
        <v>4.2717903278459170824977848400</v>
      </c>
      <c r="M32" s="582">
        <v>-4.0430622009569377990430622200</v>
      </c>
      <c r="N32" s="582">
        <v>-22.439302500208582473510025860</v>
      </c>
      <c r="O32" s="582">
        <v>15.627251883393383557156894830</v>
      </c>
      <c r="P32" s="582">
        <v>9.460784313725490196078431390</v>
      </c>
      <c r="Q32" s="582">
        <v>24.599616858237547892720306510</v>
      </c>
      <c r="R32" s="582">
        <v>-24.544238427078148332503733210</v>
      </c>
      <c r="S32" s="582">
        <v>1.3192746212722710960078762600</v>
      </c>
      <c r="T32" s="582">
        <v>14.155965010236367020286618260</v>
      </c>
      <c r="U32" s="582">
        <v>-12.499180703939175460444386180</v>
      </c>
      <c r="V32" s="582">
        <v>7.2546230440967283072546230300</v>
      </c>
      <c r="W32" s="582">
        <v>-15.113947462391385956398729140</v>
      </c>
      <c r="X32" s="582">
        <v>-4.2735042735042735042735042800</v>
      </c>
      <c r="Y32" s="582">
        <v>-8.042895442359249329758713130</v>
      </c>
      <c r="Z32" s="582">
        <v>-10.533910533910533910533910530</v>
      </c>
      <c r="AA32" s="582">
        <v>-31.421017185902072784415454830</v>
      </c>
      <c r="AB32" s="582">
        <v>-31.799825797767044104838071100</v>
      </c>
      <c r="AC32" s="582">
        <v>-17.806758467262475547543247280</v>
      </c>
      <c r="AD32" s="582">
        <v>-1.5853385311645830532777703200</v>
      </c>
      <c r="AE32" s="582">
        <v>-6.43279234290470245526425300</v>
      </c>
      <c r="AF32" s="582">
        <v>18.123752495009980039920159690</v>
      </c>
      <c r="AG32" s="583">
        <v>5.761316872427983539094650200</v>
      </c>
      <c r="AH32" s="342"/>
    </row>
    <row r="33" ht="30" customHeight="1">
      <c r="A33" s="8"/>
      <c r="B33" s="25"/>
      <c r="X33" s="1001"/>
      <c r="Y33" s="1001"/>
      <c r="Z33" s="1001"/>
      <c r="AA33" s="1001"/>
      <c r="AB33" s="1001"/>
      <c r="AC33" s="1001"/>
      <c r="AD33" s="1001"/>
      <c r="AE33"/>
      <c r="AF33"/>
      <c r="AG33" s="4"/>
      <c r="AH33" s="4"/>
    </row>
    <row r="34" s="35" customFormat="1" ht="20.1" customHeight="1">
      <c r="B34" s="964" t="s">
        <v>9</v>
      </c>
      <c r="C34" s="350" t="s">
        <v>296</v>
      </c>
      <c r="D34" s="351"/>
      <c r="E34" s="351"/>
      <c r="F34" s="351"/>
      <c r="G34" s="351"/>
      <c r="H34" s="351"/>
      <c r="I34" s="351"/>
      <c r="J34" s="351"/>
      <c r="K34" s="351"/>
      <c r="L34" s="351"/>
      <c r="M34" s="351"/>
      <c r="N34" s="351"/>
      <c r="O34" s="351"/>
      <c r="P34" s="351"/>
      <c r="Q34" s="351"/>
      <c r="R34" s="351"/>
      <c r="S34" s="352"/>
      <c r="T34" s="352"/>
      <c r="U34" s="352"/>
      <c r="V34" s="352"/>
      <c r="W34" s="352"/>
      <c r="X34" s="352"/>
      <c r="Y34" s="352"/>
      <c r="Z34" s="352"/>
      <c r="AA34" s="352"/>
      <c r="AB34" s="352"/>
      <c r="AC34" s="352"/>
      <c r="AD34" s="352"/>
      <c r="AE34" s="352"/>
      <c r="AF34" s="352"/>
      <c r="AG34" s="353"/>
      <c r="AH34" s="529"/>
      <c r="AI34" s="236"/>
      <c r="AJ34" s="236"/>
      <c r="AK34" s="236"/>
      <c r="AL34" s="236"/>
      <c r="AM34" s="236"/>
      <c r="AN34" s="236"/>
      <c r="AO34" s="236"/>
      <c r="AP34" s="236"/>
      <c r="AQ34" s="236"/>
      <c r="AR34" s="236"/>
      <c r="AS34" s="236"/>
      <c r="AT34" s="236"/>
      <c r="AU34" s="236"/>
      <c r="AV34" s="236"/>
      <c r="AW34" s="236"/>
    </row>
    <row r="35" s="36" customFormat="1" ht="20.1" customHeight="1">
      <c r="B35" s="964"/>
      <c r="C35" s="354">
        <v>1</v>
      </c>
      <c r="D35" s="355">
        <v>2</v>
      </c>
      <c r="E35" s="355">
        <v>3</v>
      </c>
      <c r="F35" s="355">
        <v>4</v>
      </c>
      <c r="G35" s="355">
        <v>5</v>
      </c>
      <c r="H35" s="355">
        <v>6</v>
      </c>
      <c r="I35" s="355">
        <v>7</v>
      </c>
      <c r="J35" s="355">
        <v>8</v>
      </c>
      <c r="K35" s="355">
        <v>9</v>
      </c>
      <c r="L35" s="355">
        <v>10</v>
      </c>
      <c r="M35" s="355">
        <v>11</v>
      </c>
      <c r="N35" s="355">
        <v>12</v>
      </c>
      <c r="O35" s="355">
        <v>13</v>
      </c>
      <c r="P35" s="355">
        <v>14</v>
      </c>
      <c r="Q35" s="355">
        <v>15</v>
      </c>
      <c r="R35" s="355">
        <v>16</v>
      </c>
      <c r="S35" s="355">
        <v>17</v>
      </c>
      <c r="T35" s="355">
        <v>18</v>
      </c>
      <c r="U35" s="355">
        <v>19</v>
      </c>
      <c r="V35" s="355">
        <v>20</v>
      </c>
      <c r="W35" s="355">
        <v>21</v>
      </c>
      <c r="X35" s="355">
        <v>22</v>
      </c>
      <c r="Y35" s="355">
        <v>23</v>
      </c>
      <c r="Z35" s="355">
        <v>24</v>
      </c>
      <c r="AA35" s="355">
        <v>25</v>
      </c>
      <c r="AB35" s="355">
        <v>26</v>
      </c>
      <c r="AC35" s="355">
        <v>27</v>
      </c>
      <c r="AD35" s="355">
        <v>28</v>
      </c>
      <c r="AE35" s="355">
        <v>29</v>
      </c>
      <c r="AF35" s="355">
        <v>30</v>
      </c>
      <c r="AG35" s="356">
        <v>31</v>
      </c>
      <c r="AH35" s="529"/>
      <c r="AI35" s="236"/>
      <c r="AJ35" s="236"/>
      <c r="AK35" s="236"/>
      <c r="AL35" s="236"/>
      <c r="AM35" s="236"/>
      <c r="AN35" s="236"/>
      <c r="AO35" s="236"/>
      <c r="AP35" s="236"/>
      <c r="AQ35" s="236"/>
      <c r="AR35" s="236"/>
      <c r="AS35" s="236"/>
      <c r="AT35" s="236"/>
      <c r="AU35" s="236"/>
      <c r="AV35" s="236"/>
      <c r="AW35" s="236"/>
    </row>
    <row r="36" ht="24.95" customHeight="1">
      <c r="B36" s="263" t="s">
        <v>19</v>
      </c>
      <c r="C36" s="578">
        <v>111.13621262458471760797342193</v>
      </c>
      <c r="D36" s="579">
        <v>109.76996805111821086261980831</v>
      </c>
      <c r="E36" s="579">
        <v>107.17964071856287425149700599</v>
      </c>
      <c r="F36" s="579">
        <v>115.91242937853107344632768362</v>
      </c>
      <c r="G36" s="579">
        <v>104.70498084291187739463601533</v>
      </c>
      <c r="H36" s="579">
        <v>118.00692041522491349480968858</v>
      </c>
      <c r="I36" s="579">
        <v>121.44512195121951219512195122</v>
      </c>
      <c r="J36" s="579">
        <v>119.65606936416184971098265896</v>
      </c>
      <c r="K36" s="579">
        <v>108.49824561403508771929824561</v>
      </c>
      <c r="L36" s="579">
        <v>108.74137931034482758620689655</v>
      </c>
      <c r="M36" s="579">
        <v>128.05235602094240837696335079</v>
      </c>
      <c r="N36" s="579">
        <v>110.15916955017301038062283737</v>
      </c>
      <c r="O36" s="579">
        <v>115.70731707317073170731707317</v>
      </c>
      <c r="P36" s="579">
        <v>117.64576802507836990595611285</v>
      </c>
      <c r="Q36" s="579">
        <v>117.76261127596439169139465875</v>
      </c>
      <c r="R36" s="579">
        <v>106.12546125461254612546125461</v>
      </c>
      <c r="S36" s="579">
        <v>102.50318471337579617834394904</v>
      </c>
      <c r="T36" s="579">
        <v>105.50267379679144385026737968</v>
      </c>
      <c r="U36" s="579">
        <v>101.92883895131086142322097378</v>
      </c>
      <c r="V36" s="579">
        <v>95.77372262773722627737226277</v>
      </c>
      <c r="W36" s="579">
        <v>94.72834645669291338582677165</v>
      </c>
      <c r="X36" s="579">
        <v>94.64960629921259842519685039</v>
      </c>
      <c r="Y36" s="579">
        <v>92.39259259259259259259259259</v>
      </c>
      <c r="Z36" s="579">
        <v>96.13709677419354838709677419</v>
      </c>
      <c r="AA36" s="579">
        <v>93.1888412017167381974248927</v>
      </c>
      <c r="AB36" s="579">
        <v>95.5172413793103448275862069</v>
      </c>
      <c r="AC36" s="579">
        <v>97.01954397394136807817589577</v>
      </c>
      <c r="AD36" s="579">
        <v>101.68918918918918918918918919</v>
      </c>
      <c r="AE36" s="579">
        <v>105.66435986159169550173010381</v>
      </c>
      <c r="AF36" s="579">
        <v>104.37918215613382899628252788</v>
      </c>
      <c r="AG36" s="580">
        <v>121.38848920863309352517985612</v>
      </c>
      <c r="AH36" s="342"/>
    </row>
    <row r="37" ht="24.95" customHeight="1">
      <c r="B37" s="38" t="s">
        <v>35</v>
      </c>
      <c r="C37" s="276">
        <v>130.00648009950248756218905473</v>
      </c>
      <c r="D37" s="94">
        <v>112.26334867663981588032220942</v>
      </c>
      <c r="E37" s="94">
        <v>115.03122266401590457256461231</v>
      </c>
      <c r="F37" s="94">
        <v>122.33882183908045977011494253</v>
      </c>
      <c r="G37" s="94">
        <v>104.77657210401891252955082742</v>
      </c>
      <c r="H37" s="94">
        <v>113.40614318706697459584295612</v>
      </c>
      <c r="I37" s="94">
        <v>118.31505076142131979695431472</v>
      </c>
      <c r="J37" s="94">
        <v>118.64577354260089686098654708</v>
      </c>
      <c r="K37" s="94">
        <v>119.22284974093264248704663212</v>
      </c>
      <c r="L37" s="94">
        <v>131.78721797323135755258126196</v>
      </c>
      <c r="M37" s="94">
        <v>127.37606698564593301435406699</v>
      </c>
      <c r="N37" s="94">
        <v>106.47293044469783352337514253</v>
      </c>
      <c r="O37" s="94">
        <v>114.26309859154929577464788733</v>
      </c>
      <c r="P37" s="94">
        <v>117.15141176470588235294117647</v>
      </c>
      <c r="Q37" s="94">
        <v>110.19271551724137931034482758</v>
      </c>
      <c r="R37" s="94">
        <v>109.149628339140534262485482</v>
      </c>
      <c r="S37" s="94">
        <v>112.31149236192714453584018801</v>
      </c>
      <c r="T37" s="94">
        <v>121.6634170854271356783919598</v>
      </c>
      <c r="U37" s="94">
        <v>106.32129186602870813397129187</v>
      </c>
      <c r="V37" s="94">
        <v>109.46462304409672830725462304</v>
      </c>
      <c r="W37" s="94">
        <v>102.0919645293315143246930423</v>
      </c>
      <c r="X37" s="94">
        <v>102.57230769230769230769230769</v>
      </c>
      <c r="Y37" s="94">
        <v>105.52524128686327077747989276</v>
      </c>
      <c r="Z37" s="94">
        <v>109.61897039897039897039897039</v>
      </c>
      <c r="AA37" s="94">
        <v>109.63752637749120750293083236</v>
      </c>
      <c r="AB37" s="94">
        <v>105.92164383561643835616438356</v>
      </c>
      <c r="AC37" s="94">
        <v>110.49086763070077864293659622</v>
      </c>
      <c r="AD37" s="94">
        <v>108.19354913294797687861271676</v>
      </c>
      <c r="AE37" s="94">
        <v>111.4380112359550561797752809</v>
      </c>
      <c r="AF37" s="94">
        <v>118.85978443113772455089820358</v>
      </c>
      <c r="AG37" s="277">
        <v>143.13392086330935251798561151</v>
      </c>
      <c r="AH37" s="342"/>
    </row>
    <row r="38" ht="24.95" customHeight="1">
      <c r="A38" s="23"/>
      <c r="B38" s="40" t="s">
        <v>98</v>
      </c>
      <c r="C38" s="581">
        <v>85.48513315607413078319635161</v>
      </c>
      <c r="D38" s="582">
        <v>97.77898962135588145744416044</v>
      </c>
      <c r="E38" s="582">
        <v>93.17439060142306553040270425</v>
      </c>
      <c r="F38" s="582">
        <v>94.74705382646041568491602932</v>
      </c>
      <c r="G38" s="582">
        <v>99.93167245342216238568444186</v>
      </c>
      <c r="H38" s="582">
        <v>104.05690300266081105465445814</v>
      </c>
      <c r="I38" s="582">
        <v>102.64553932036075882935380689</v>
      </c>
      <c r="J38" s="582">
        <v>100.85152280725633812579852413</v>
      </c>
      <c r="K38" s="582">
        <v>91.00457324229225423989194878</v>
      </c>
      <c r="L38" s="582">
        <v>82.51284227915972496598093571</v>
      </c>
      <c r="M38" s="582">
        <v>100.53093885790388447299572443</v>
      </c>
      <c r="N38" s="582">
        <v>103.46213736212493355285215334</v>
      </c>
      <c r="O38" s="582">
        <v>101.26394128937813338156456553</v>
      </c>
      <c r="P38" s="582">
        <v>100.42198062569265758647451305</v>
      </c>
      <c r="Q38" s="582">
        <v>106.86968800359456012762734579</v>
      </c>
      <c r="R38" s="582">
        <v>97.22933817499446647578704490</v>
      </c>
      <c r="S38" s="582">
        <v>91.26687087645155360236021088</v>
      </c>
      <c r="T38" s="582">
        <v>86.71684251866091278353084073</v>
      </c>
      <c r="U38" s="582">
        <v>95.86869869842006393662426796</v>
      </c>
      <c r="V38" s="582">
        <v>87.49285382287914172858733335</v>
      </c>
      <c r="W38" s="582">
        <v>92.78726968710353505447770403</v>
      </c>
      <c r="X38" s="582">
        <v>92.27598406300724288513611824</v>
      </c>
      <c r="Y38" s="582">
        <v>87.55496928116898968694461762</v>
      </c>
      <c r="Z38" s="582">
        <v>87.70114919369514560060764308</v>
      </c>
      <c r="AA38" s="582">
        <v>84.99721243332299803904974034</v>
      </c>
      <c r="AB38" s="582">
        <v>90.17726492948593652084240488</v>
      </c>
      <c r="AC38" s="582">
        <v>87.80774923246571136072040371</v>
      </c>
      <c r="AD38" s="582">
        <v>93.98821834029471979102388831</v>
      </c>
      <c r="AE38" s="582">
        <v>94.81895691575253657577331237</v>
      </c>
      <c r="AF38" s="582">
        <v>87.81707173346478919849998951</v>
      </c>
      <c r="AG38" s="583">
        <v>84.80763223454012353978502299</v>
      </c>
      <c r="AH38" s="342"/>
    </row>
    <row r="39" ht="24.95" customHeight="1">
      <c r="B39" s="25" t="s">
        <v>68</v>
      </c>
      <c r="S39" s="4"/>
      <c r="T39" s="4"/>
      <c r="U39" s="4"/>
      <c r="V39" s="4"/>
      <c r="W39" s="4"/>
      <c r="X39" s="4"/>
      <c r="Y39" s="4"/>
      <c r="Z39" s="4"/>
      <c r="AA39" s="4"/>
      <c r="AB39" s="4"/>
      <c r="AC39" s="4"/>
      <c r="AD39" s="4"/>
      <c r="AE39" s="4"/>
      <c r="AF39" s="4"/>
      <c r="AG39" s="4"/>
      <c r="AH39" s="4"/>
    </row>
    <row r="40" ht="24.95" customHeight="1">
      <c r="B40" s="37" t="s">
        <v>19</v>
      </c>
      <c r="C40" s="573">
        <v>38.821670844051882888597035200</v>
      </c>
      <c r="D40" s="574">
        <v>33.907957247940521672485993130</v>
      </c>
      <c r="E40" s="574">
        <v>-2.5328122484029135434505575900</v>
      </c>
      <c r="F40" s="574">
        <v>44.670285487245759321762690180</v>
      </c>
      <c r="G40" s="574">
        <v>31.953346997998585248438582650</v>
      </c>
      <c r="H40" s="574">
        <v>40.317384560314998210237441830</v>
      </c>
      <c r="I40" s="574">
        <v>45.912087912087912087912087920</v>
      </c>
      <c r="J40" s="574">
        <v>44.205305976895199077798326430</v>
      </c>
      <c r="K40" s="574">
        <v>30.152868879500007963105793270</v>
      </c>
      <c r="L40" s="574">
        <v>38.901676196717436904259919260</v>
      </c>
      <c r="M40" s="574">
        <v>55.055223128827763367395230110</v>
      </c>
      <c r="N40" s="574">
        <v>35.387468571855318513355405630</v>
      </c>
      <c r="O40" s="574">
        <v>44.508121816623336143323675460</v>
      </c>
      <c r="P40" s="574">
        <v>40.147175675142995255275316440</v>
      </c>
      <c r="Q40" s="574">
        <v>6.8787880284051354028691502800</v>
      </c>
      <c r="R40" s="574">
        <v>-4.0751217777693070288785367100</v>
      </c>
      <c r="S40" s="574">
        <v>19.671142067237929401701568680</v>
      </c>
      <c r="T40" s="574">
        <v>24.391798799710435980664596140</v>
      </c>
      <c r="U40" s="574">
        <v>28.135099766586755362409696670</v>
      </c>
      <c r="V40" s="574">
        <v>19.782727770677378126711703480</v>
      </c>
      <c r="W40" s="574">
        <v>13.891096764683644755008383570</v>
      </c>
      <c r="X40" s="574">
        <v>18.475261186674551547407845450</v>
      </c>
      <c r="Y40" s="574">
        <v>10.273185394748474935903103160</v>
      </c>
      <c r="Z40" s="574">
        <v>21.134944389018216753501090050</v>
      </c>
      <c r="AA40" s="574">
        <v>16.092387157396771460578356820</v>
      </c>
      <c r="AB40" s="574">
        <v>19.508807106535688545399680290</v>
      </c>
      <c r="AC40" s="574">
        <v>19.522802686673732976512360970</v>
      </c>
      <c r="AD40" s="574">
        <v>25.891606577787000051875291810</v>
      </c>
      <c r="AE40" s="574">
        <v>26.258528777791457715821950910</v>
      </c>
      <c r="AF40" s="574">
        <v>11.140211701296002480513783010</v>
      </c>
      <c r="AG40" s="575">
        <v>45.687770423755824204172000980</v>
      </c>
      <c r="AH40" s="342"/>
    </row>
    <row r="41" ht="24.95" customHeight="1">
      <c r="B41" s="38" t="s">
        <v>35</v>
      </c>
      <c r="C41" s="271">
        <v>45.625206864847057916325148830</v>
      </c>
      <c r="D41" s="92">
        <v>26.848149165006788874216694270</v>
      </c>
      <c r="E41" s="92">
        <v>31.105676098685606701611983570</v>
      </c>
      <c r="F41" s="92">
        <v>39.437110805470769886200625160</v>
      </c>
      <c r="G41" s="92">
        <v>22.578165314523780557275877340</v>
      </c>
      <c r="H41" s="92">
        <v>29.144486877896578839828567240</v>
      </c>
      <c r="I41" s="92">
        <v>37.317211430193305524901401890</v>
      </c>
      <c r="J41" s="92">
        <v>29.510517817610153810115713070</v>
      </c>
      <c r="K41" s="92">
        <v>32.422517840693449580719926830</v>
      </c>
      <c r="L41" s="92">
        <v>52.991238032757856728795906260</v>
      </c>
      <c r="M41" s="92">
        <v>48.067302003926430108303922090</v>
      </c>
      <c r="N41" s="92">
        <v>26.103292828468818066798455940</v>
      </c>
      <c r="O41" s="92">
        <v>39.413156452980565391578389440</v>
      </c>
      <c r="P41" s="92">
        <v>58.385025793123857593402124130</v>
      </c>
      <c r="Q41" s="92">
        <v>22.088798136838646615494272840</v>
      </c>
      <c r="R41" s="92">
        <v>20.363024231235072324482924130</v>
      </c>
      <c r="S41" s="92">
        <v>25.164068185677005973659835940</v>
      </c>
      <c r="T41" s="92">
        <v>49.767464428727074541875571640</v>
      </c>
      <c r="U41" s="92">
        <v>25.031359612525925151402636620</v>
      </c>
      <c r="V41" s="92">
        <v>32.900690353126659551160808580</v>
      </c>
      <c r="W41" s="92">
        <v>41.172976234012545721545951610</v>
      </c>
      <c r="X41" s="92">
        <v>26.126923587865162074066783980</v>
      </c>
      <c r="Y41" s="92">
        <v>36.617154923420376935167632120</v>
      </c>
      <c r="Z41" s="92">
        <v>36.663401786705077623211030930</v>
      </c>
      <c r="AA41" s="92">
        <v>38.520782301987674312683852720</v>
      </c>
      <c r="AB41" s="92">
        <v>36.631106697759891923208658580</v>
      </c>
      <c r="AC41" s="92">
        <v>40.457749930026927727495278780</v>
      </c>
      <c r="AD41" s="92">
        <v>38.968617758722796163025853410</v>
      </c>
      <c r="AE41" s="92">
        <v>48.221323625878328415686805360</v>
      </c>
      <c r="AF41" s="92">
        <v>29.783161167869409595021747640</v>
      </c>
      <c r="AG41" s="272">
        <v>68.860431847539851009374560920</v>
      </c>
      <c r="AH41" s="342"/>
    </row>
    <row r="42" ht="24.95" customHeight="1">
      <c r="A42" s="23"/>
      <c r="B42" s="40" t="s">
        <v>98</v>
      </c>
      <c r="C42" s="581">
        <v>-4.6719494291324524152347298400</v>
      </c>
      <c r="D42" s="582">
        <v>5.5655586064170185557126042100</v>
      </c>
      <c r="E42" s="582">
        <v>-25.657537757379950082784339640</v>
      </c>
      <c r="F42" s="582">
        <v>3.7530716547016029549495787500</v>
      </c>
      <c r="G42" s="582">
        <v>7.6483292594721012137869338700</v>
      </c>
      <c r="H42" s="582">
        <v>8.651470885460376874029606250</v>
      </c>
      <c r="I42" s="582">
        <v>6.2591399813445128737970283600</v>
      </c>
      <c r="J42" s="582">
        <v>11.346405223998668821488908810</v>
      </c>
      <c r="K42" s="582">
        <v>-1.7139448775047972415499465600</v>
      </c>
      <c r="L42" s="582">
        <v>-9.209391346335546746611240690</v>
      </c>
      <c r="M42" s="582">
        <v>4.7194222021523890837208721700</v>
      </c>
      <c r="N42" s="582">
        <v>7.3623579013239884011993558700</v>
      </c>
      <c r="O42" s="582">
        <v>3.6545800219085733241819453600</v>
      </c>
      <c r="P42" s="582">
        <v>-11.514882815880844512574901540</v>
      </c>
      <c r="Q42" s="582">
        <v>-12.458153688584879271141071230</v>
      </c>
      <c r="R42" s="582">
        <v>-20.303698885178480188129677600</v>
      </c>
      <c r="S42" s="582">
        <v>-4.3885806829884207303384991100</v>
      </c>
      <c r="T42" s="582">
        <v>-16.943376671167908291684889240</v>
      </c>
      <c r="U42" s="582">
        <v>2.4823693541199327114480487700</v>
      </c>
      <c r="V42" s="582">
        <v>-9.870499955714236434616415480</v>
      </c>
      <c r="W42" s="582">
        <v>-19.325142953780078969270184480</v>
      </c>
      <c r="X42" s="582">
        <v>-6.0666368317944029150586203800</v>
      </c>
      <c r="Y42" s="582">
        <v>-19.283061152487619541777654690</v>
      </c>
      <c r="Z42" s="582">
        <v>-11.362557345032738712896708420</v>
      </c>
      <c r="AA42" s="582">
        <v>-16.191357550735599186111965090</v>
      </c>
      <c r="AB42" s="582">
        <v>-12.531772599266319657184089360</v>
      </c>
      <c r="AC42" s="582">
        <v>-14.904800378606763594018831860</v>
      </c>
      <c r="AD42" s="582">
        <v>-9.410046233344633637164759850</v>
      </c>
      <c r="AE42" s="582">
        <v>-14.817567614982714868458492770</v>
      </c>
      <c r="AF42" s="582">
        <v>-14.364690533665986086970785910</v>
      </c>
      <c r="AG42" s="583">
        <v>-13.722967050508364692767130960</v>
      </c>
      <c r="AH42" s="342"/>
    </row>
    <row r="43" ht="30" customHeight="1">
      <c r="A43" s="8"/>
      <c r="B43" s="25"/>
      <c r="X43" s="1001"/>
      <c r="Y43" s="1001"/>
      <c r="Z43" s="1001"/>
      <c r="AA43" s="1001"/>
      <c r="AB43" s="1001"/>
      <c r="AC43" s="1001"/>
      <c r="AD43" s="1001"/>
      <c r="AE43"/>
      <c r="AF43"/>
      <c r="AG43" s="4"/>
      <c r="AH43" s="4"/>
    </row>
    <row r="44" s="35" customFormat="1" ht="20.1" customHeight="1">
      <c r="B44" s="964" t="s">
        <v>10</v>
      </c>
      <c r="C44" s="350" t="s">
        <v>296</v>
      </c>
      <c r="D44" s="351"/>
      <c r="E44" s="351"/>
      <c r="F44" s="351"/>
      <c r="G44" s="351"/>
      <c r="H44" s="351"/>
      <c r="I44" s="351"/>
      <c r="J44" s="351"/>
      <c r="K44" s="351"/>
      <c r="L44" s="351"/>
      <c r="M44" s="351"/>
      <c r="N44" s="351"/>
      <c r="O44" s="351"/>
      <c r="P44" s="351"/>
      <c r="Q44" s="351"/>
      <c r="R44" s="351"/>
      <c r="S44" s="352"/>
      <c r="T44" s="352"/>
      <c r="U44" s="352"/>
      <c r="V44" s="352"/>
      <c r="W44" s="352"/>
      <c r="X44" s="352"/>
      <c r="Y44" s="352"/>
      <c r="Z44" s="352"/>
      <c r="AA44" s="352"/>
      <c r="AB44" s="352"/>
      <c r="AC44" s="352"/>
      <c r="AD44" s="352"/>
      <c r="AE44" s="352"/>
      <c r="AF44" s="352"/>
      <c r="AG44" s="353"/>
      <c r="AH44" s="529"/>
      <c r="AI44" s="236"/>
      <c r="AJ44" s="236"/>
      <c r="AK44" s="236"/>
      <c r="AL44" s="236"/>
      <c r="AM44" s="236"/>
      <c r="AN44" s="236"/>
      <c r="AO44" s="236"/>
      <c r="AP44" s="236"/>
      <c r="AQ44" s="236"/>
      <c r="AR44" s="236"/>
      <c r="AS44" s="236"/>
      <c r="AT44" s="236"/>
      <c r="AU44" s="236"/>
      <c r="AV44" s="236"/>
      <c r="AW44" s="236"/>
    </row>
    <row r="45" s="36" customFormat="1" ht="20.1" customHeight="1">
      <c r="B45" s="964"/>
      <c r="C45" s="354">
        <v>1</v>
      </c>
      <c r="D45" s="355">
        <v>2</v>
      </c>
      <c r="E45" s="355">
        <v>3</v>
      </c>
      <c r="F45" s="355">
        <v>4</v>
      </c>
      <c r="G45" s="355">
        <v>5</v>
      </c>
      <c r="H45" s="355">
        <v>6</v>
      </c>
      <c r="I45" s="355">
        <v>7</v>
      </c>
      <c r="J45" s="355">
        <v>8</v>
      </c>
      <c r="K45" s="355">
        <v>9</v>
      </c>
      <c r="L45" s="355">
        <v>10</v>
      </c>
      <c r="M45" s="355">
        <v>11</v>
      </c>
      <c r="N45" s="355">
        <v>12</v>
      </c>
      <c r="O45" s="355">
        <v>13</v>
      </c>
      <c r="P45" s="355">
        <v>14</v>
      </c>
      <c r="Q45" s="355">
        <v>15</v>
      </c>
      <c r="R45" s="355">
        <v>16</v>
      </c>
      <c r="S45" s="355">
        <v>17</v>
      </c>
      <c r="T45" s="355">
        <v>18</v>
      </c>
      <c r="U45" s="355">
        <v>19</v>
      </c>
      <c r="V45" s="355">
        <v>20</v>
      </c>
      <c r="W45" s="355">
        <v>21</v>
      </c>
      <c r="X45" s="355">
        <v>22</v>
      </c>
      <c r="Y45" s="355">
        <v>23</v>
      </c>
      <c r="Z45" s="355">
        <v>24</v>
      </c>
      <c r="AA45" s="355">
        <v>25</v>
      </c>
      <c r="AB45" s="355">
        <v>26</v>
      </c>
      <c r="AC45" s="355">
        <v>27</v>
      </c>
      <c r="AD45" s="355">
        <v>28</v>
      </c>
      <c r="AE45" s="355">
        <v>29</v>
      </c>
      <c r="AF45" s="355">
        <v>30</v>
      </c>
      <c r="AG45" s="356">
        <v>31</v>
      </c>
      <c r="AH45" s="529"/>
      <c r="AI45" s="236"/>
      <c r="AJ45" s="236"/>
      <c r="AK45" s="236"/>
      <c r="AL45" s="236"/>
      <c r="AM45" s="236"/>
      <c r="AN45" s="236"/>
      <c r="AO45" s="236"/>
      <c r="AP45" s="236"/>
      <c r="AQ45" s="236"/>
      <c r="AR45" s="236"/>
      <c r="AS45" s="236"/>
      <c r="AT45" s="236"/>
      <c r="AU45" s="236"/>
      <c r="AV45" s="236"/>
      <c r="AW45" s="236"/>
    </row>
    <row r="46" ht="24.95" customHeight="1">
      <c r="B46" s="263" t="s">
        <v>19</v>
      </c>
      <c r="C46" s="578">
        <v>84.47474747474747474747474747</v>
      </c>
      <c r="D46" s="579">
        <v>86.76262626262626262626262626</v>
      </c>
      <c r="E46" s="579">
        <v>90.3989898989898989898989899</v>
      </c>
      <c r="F46" s="579">
        <v>103.61868686868686868686868687</v>
      </c>
      <c r="G46" s="579">
        <v>69.01010101010101010101010101</v>
      </c>
      <c r="H46" s="579">
        <v>86.12121212121212121212121212</v>
      </c>
      <c r="I46" s="579">
        <v>100.59090909090909090909090909</v>
      </c>
      <c r="J46" s="579">
        <v>104.5479797979797979797979798</v>
      </c>
      <c r="K46" s="579">
        <v>78.085858585858585858585858586</v>
      </c>
      <c r="L46" s="579">
        <v>95.56060606060606060606060606</v>
      </c>
      <c r="M46" s="579">
        <v>123.52525252525252525252525253</v>
      </c>
      <c r="N46" s="579">
        <v>80.39393939393939393939393939</v>
      </c>
      <c r="O46" s="579">
        <v>83.85858585858585858585858586</v>
      </c>
      <c r="P46" s="579">
        <v>94.77020202020202020202020202</v>
      </c>
      <c r="Q46" s="579">
        <v>100.21717171717171717171717172</v>
      </c>
      <c r="R46" s="579">
        <v>72.626262626262626262626262626</v>
      </c>
      <c r="S46" s="579">
        <v>81.27777777777777777777777778</v>
      </c>
      <c r="T46" s="579">
        <v>99.64141414141414141414141414</v>
      </c>
      <c r="U46" s="579">
        <v>68.724747474747474747474747475</v>
      </c>
      <c r="V46" s="579">
        <v>66.267676767676767676767676768</v>
      </c>
      <c r="W46" s="579">
        <v>60.76010101010101010101010101</v>
      </c>
      <c r="X46" s="579">
        <v>60.70959595959595959595959596</v>
      </c>
      <c r="Y46" s="579">
        <v>62.994949494949494949494949495</v>
      </c>
      <c r="Z46" s="579">
        <v>60.207070707070707070707070707</v>
      </c>
      <c r="AA46" s="579">
        <v>54.830808080808080808080808081</v>
      </c>
      <c r="AB46" s="579">
        <v>62.954545454545454545454545455</v>
      </c>
      <c r="AC46" s="579">
        <v>75.214646464646464646464646465</v>
      </c>
      <c r="AD46" s="579">
        <v>76.01010101010101010101010101</v>
      </c>
      <c r="AE46" s="579">
        <v>77.113636363636363636363636364</v>
      </c>
      <c r="AF46" s="579">
        <v>70.904040404040404040404040404</v>
      </c>
      <c r="AG46" s="580">
        <v>85.21717171717171717171717172</v>
      </c>
      <c r="AH46" s="342"/>
    </row>
    <row r="47" ht="24.95" customHeight="1">
      <c r="B47" s="38" t="s">
        <v>35</v>
      </c>
      <c r="C47" s="276">
        <v>91.6887807017543859649122807</v>
      </c>
      <c r="D47" s="94">
        <v>85.57618421052631578947368421</v>
      </c>
      <c r="E47" s="94">
        <v>101.51000877192982456140350877</v>
      </c>
      <c r="F47" s="94">
        <v>112.03660526315789473684210526</v>
      </c>
      <c r="G47" s="94">
        <v>77.755245614035087719298245614</v>
      </c>
      <c r="H47" s="94">
        <v>86.14887719298245614035087719</v>
      </c>
      <c r="I47" s="94">
        <v>81.78268421052631578947368421</v>
      </c>
      <c r="J47" s="94">
        <v>92.83511403508771929824561404</v>
      </c>
      <c r="K47" s="94">
        <v>100.92109649122807017543859649</v>
      </c>
      <c r="L47" s="94">
        <v>120.92055263157894736842105263</v>
      </c>
      <c r="M47" s="94">
        <v>116.76139473684210526315789474</v>
      </c>
      <c r="N47" s="94">
        <v>81.9094385964912280701754386</v>
      </c>
      <c r="O47" s="94">
        <v>71.163859649122807017543859649</v>
      </c>
      <c r="P47" s="94">
        <v>78.614763157894736842105263158</v>
      </c>
      <c r="Q47" s="94">
        <v>67.275552631578947368421052632</v>
      </c>
      <c r="R47" s="94">
        <v>82.43669298245614035087719298</v>
      </c>
      <c r="S47" s="94">
        <v>83.83954385964912280701754386</v>
      </c>
      <c r="T47" s="94">
        <v>106.18868421052631578947368421</v>
      </c>
      <c r="U47" s="94">
        <v>77.968947368421052631578947368</v>
      </c>
      <c r="V47" s="94">
        <v>67.503184210526315789473684211</v>
      </c>
      <c r="W47" s="94">
        <v>65.643342105263157894736842105</v>
      </c>
      <c r="X47" s="94">
        <v>63.162947368421052631578947368</v>
      </c>
      <c r="Y47" s="94">
        <v>69.054236842105263157894736842</v>
      </c>
      <c r="Z47" s="94">
        <v>74.713982456140350877192982456</v>
      </c>
      <c r="AA47" s="94">
        <v>82.03579824561403508771929825</v>
      </c>
      <c r="AB47" s="94">
        <v>81.39242105263157894736842105</v>
      </c>
      <c r="AC47" s="94">
        <v>87.13271052631578947368421053</v>
      </c>
      <c r="AD47" s="94">
        <v>82.09422807017543859649122807</v>
      </c>
      <c r="AE47" s="94">
        <v>86.99985087719298245614035088</v>
      </c>
      <c r="AF47" s="94">
        <v>87.05957894736842105263157895</v>
      </c>
      <c r="AG47" s="277">
        <v>104.71376315789473684210526316</v>
      </c>
      <c r="AH47" s="342"/>
    </row>
    <row r="48" ht="24.95" customHeight="1">
      <c r="A48" s="23"/>
      <c r="B48" s="40" t="s">
        <v>99</v>
      </c>
      <c r="C48" s="581">
        <v>92.13204366794586799885043246</v>
      </c>
      <c r="D48" s="582">
        <v>101.38641616595240559113931409</v>
      </c>
      <c r="E48" s="582">
        <v>89.05426272013837789263442995</v>
      </c>
      <c r="F48" s="582">
        <v>92.48645710506977184151068345</v>
      </c>
      <c r="G48" s="582">
        <v>88.75298440012187536188286180</v>
      </c>
      <c r="H48" s="582">
        <v>99.96788690384395575287067494</v>
      </c>
      <c r="I48" s="582">
        <v>122.99780823036614540542472784</v>
      </c>
      <c r="J48" s="582">
        <v>112.61684857570715566636083326</v>
      </c>
      <c r="K48" s="582">
        <v>77.373176967657804476215246140</v>
      </c>
      <c r="L48" s="582">
        <v>79.027596203401718157927160750</v>
      </c>
      <c r="M48" s="582">
        <v>105.79288882567295831593489458</v>
      </c>
      <c r="N48" s="582">
        <v>98.14978685177222800502940014</v>
      </c>
      <c r="O48" s="582">
        <v>117.83872638731945397560212887</v>
      </c>
      <c r="P48" s="582">
        <v>120.55013360513432315936265074</v>
      </c>
      <c r="Q48" s="582">
        <v>148.96521514433471971812911335</v>
      </c>
      <c r="R48" s="582">
        <v>88.09943727572704534611401369</v>
      </c>
      <c r="S48" s="582">
        <v>96.94444177062813246299914861</v>
      </c>
      <c r="T48" s="582">
        <v>93.83430530494966441903002197</v>
      </c>
      <c r="U48" s="582">
        <v>88.14374157189448027230950257</v>
      </c>
      <c r="V48" s="582">
        <v>98.16970494459002798375482939</v>
      </c>
      <c r="W48" s="582">
        <v>92.56094991730986402350436142</v>
      </c>
      <c r="X48" s="582">
        <v>96.11583766901341495373972776</v>
      </c>
      <c r="Y48" s="582">
        <v>91.22532139337007821391378024</v>
      </c>
      <c r="Z48" s="582">
        <v>80.58340450853935612301844978</v>
      </c>
      <c r="AA48" s="582">
        <v>66.837660208590165249009414280</v>
      </c>
      <c r="AB48" s="582">
        <v>77.346938007700421891320306800</v>
      </c>
      <c r="AC48" s="582">
        <v>86.32194041746258374070214629</v>
      </c>
      <c r="AD48" s="582">
        <v>92.58884917600586864682402309</v>
      </c>
      <c r="AE48" s="582">
        <v>88.63651556424875354742445662</v>
      </c>
      <c r="AF48" s="582">
        <v>81.44312350385384460053228930</v>
      </c>
      <c r="AG48" s="583">
        <v>81.38106123516476501292502205</v>
      </c>
      <c r="AH48" s="342"/>
    </row>
    <row r="49" ht="24.95" customHeight="1">
      <c r="B49" s="25" t="s">
        <v>68</v>
      </c>
      <c r="S49" s="4"/>
      <c r="T49" s="4"/>
      <c r="U49" s="4"/>
      <c r="V49" s="4"/>
      <c r="W49" s="4"/>
      <c r="X49" s="4"/>
      <c r="Y49" s="4"/>
      <c r="Z49" s="4"/>
      <c r="AA49" s="4"/>
      <c r="AB49" s="4"/>
      <c r="AC49" s="4"/>
      <c r="AD49" s="4"/>
      <c r="AE49" s="4"/>
      <c r="AF49" s="4"/>
      <c r="AG49" s="4"/>
      <c r="AH49" s="4"/>
    </row>
    <row r="50" ht="24.95" customHeight="1">
      <c r="B50" s="37" t="s">
        <v>19</v>
      </c>
      <c r="C50" s="573">
        <v>137.41660752306600425833924768</v>
      </c>
      <c r="D50" s="574">
        <v>170.40768141035731150637494096</v>
      </c>
      <c r="E50" s="574">
        <v>27.164221519661823736279350650</v>
      </c>
      <c r="F50" s="574">
        <v>228.29026322105768461476918154</v>
      </c>
      <c r="G50" s="574">
        <v>145.99873976055450535601764335</v>
      </c>
      <c r="H50" s="574">
        <v>268.65203761755485893416927899</v>
      </c>
      <c r="I50" s="574">
        <v>191.82417582417582417582417582</v>
      </c>
      <c r="J50" s="574">
        <v>196.99426111908177905308464850</v>
      </c>
      <c r="K50" s="574">
        <v>100.50577097652703929451433018</v>
      </c>
      <c r="L50" s="574">
        <v>194.74258119791261001635641405</v>
      </c>
      <c r="M50" s="574">
        <v>196.15547617606102803172488952</v>
      </c>
      <c r="N50" s="574">
        <v>138.57913669064748201438848920</v>
      </c>
      <c r="O50" s="574">
        <v>221.50256559202246103204569659</v>
      </c>
      <c r="P50" s="574">
        <v>210.46492389146260754467240238</v>
      </c>
      <c r="Q50" s="574">
        <v>20.060505218575102102556345490</v>
      </c>
      <c r="R50" s="574">
        <v>16.051973206359454442740698890</v>
      </c>
      <c r="S50" s="574">
        <v>103.11750599520383693045563550</v>
      </c>
      <c r="T50" s="574">
        <v>146.15096693699313786650031191</v>
      </c>
      <c r="U50" s="574">
        <v>134.32925779231961425865334941</v>
      </c>
      <c r="V50" s="574">
        <v>139.56545554135475625342340697</v>
      </c>
      <c r="W50" s="574">
        <v>94.14992334382312595820221093</v>
      </c>
      <c r="X50" s="574">
        <v>136.95052237334910309481569092</v>
      </c>
      <c r="Y50" s="574">
        <v>120.54637078949694987180620635</v>
      </c>
      <c r="Z50" s="574">
        <v>127.58686521573119511263841160</v>
      </c>
      <c r="AA50" s="574">
        <v>43.880458551454509310184878400</v>
      </c>
      <c r="AB50" s="574">
        <v>80.29941418962898676502495118</v>
      </c>
      <c r="AC50" s="574">
        <v>153.05862361937128292268479185</v>
      </c>
      <c r="AD50" s="574">
        <v>188.86756238003838771593090211</v>
      </c>
      <c r="AE50" s="574">
        <v>170.28677642060541688794476899</v>
      </c>
      <c r="AF50" s="574">
        <v>149.13930789707187222715173025</v>
      </c>
      <c r="AG50" s="575">
        <v>150.00740850496369832567787821</v>
      </c>
      <c r="AH50" s="342"/>
    </row>
    <row r="51" ht="24.95" customHeight="1">
      <c r="B51" s="38" t="s">
        <v>35</v>
      </c>
      <c r="C51" s="271">
        <v>240.35658813760765861838784779</v>
      </c>
      <c r="D51" s="92">
        <v>221.37329919647492574837990475</v>
      </c>
      <c r="E51" s="92">
        <v>222.47508595422425511447837531</v>
      </c>
      <c r="F51" s="92">
        <v>224.93826714489170482409252829</v>
      </c>
      <c r="G51" s="92">
        <v>219.08039340334497954293966841</v>
      </c>
      <c r="H51" s="92">
        <v>234.84768154568394393799862049</v>
      </c>
      <c r="I51" s="92">
        <v>223.00287345370843210036508868</v>
      </c>
      <c r="J51" s="92">
        <v>253.28251343519344709059087480</v>
      </c>
      <c r="K51" s="92">
        <v>272.55897876463317447636947342</v>
      </c>
      <c r="L51" s="92">
        <v>211.34014587989244773992318663</v>
      </c>
      <c r="M51" s="92">
        <v>194.72443922686308469176685442</v>
      </c>
      <c r="N51" s="92">
        <v>186.50929484602889493415089605</v>
      </c>
      <c r="O51" s="92">
        <v>168.24753680654797134964947561</v>
      </c>
      <c r="P51" s="92">
        <v>220.54112362894114036759953690</v>
      </c>
      <c r="Q51" s="92">
        <v>10.069693657046240990134733030</v>
      </c>
      <c r="R51" s="92">
        <v>92.98429024784617741411507944</v>
      </c>
      <c r="S51" s="92">
        <v>109.67445280710852772359157556</v>
      </c>
      <c r="T51" s="92">
        <v>159.61433293829867451074249788</v>
      </c>
      <c r="U51" s="92">
        <v>161.31554159017918356643151053</v>
      </c>
      <c r="V51" s="92">
        <v>147.82277272744838637789402767</v>
      </c>
      <c r="W51" s="92">
        <v>183.50627830008546853121419869</v>
      </c>
      <c r="X51" s="92">
        <v>163.51517963893257076188953083</v>
      </c>
      <c r="Y51" s="92">
        <v>197.13235443985889560826546226</v>
      </c>
      <c r="Z51" s="92">
        <v>186.99314375208066300874316498</v>
      </c>
      <c r="AA51" s="92">
        <v>150.33522733812603006084603046</v>
      </c>
      <c r="AB51" s="92">
        <v>202.24456936171127607255248713</v>
      </c>
      <c r="AC51" s="92">
        <v>261.80950483408082529231591866</v>
      </c>
      <c r="AD51" s="92">
        <v>224.01038911400328485449424042</v>
      </c>
      <c r="AE51" s="92">
        <v>239.11819544224090562972045440</v>
      </c>
      <c r="AF51" s="92">
        <v>146.29304448902490229964354384</v>
      </c>
      <c r="AG51" s="272">
        <v>173.98754895106660650159218638</v>
      </c>
      <c r="AH51" s="342"/>
    </row>
    <row r="52" ht="24.95" customHeight="1">
      <c r="A52" s="23"/>
      <c r="B52" s="40" t="s">
        <v>99</v>
      </c>
      <c r="C52" s="581">
        <v>-30.244744542133725215421930590</v>
      </c>
      <c r="D52" s="582">
        <v>-15.858697008602214669269464540</v>
      </c>
      <c r="E52" s="582">
        <v>-60.566187262691994365870548210</v>
      </c>
      <c r="F52" s="582">
        <v>1.0315793537088406021672290500</v>
      </c>
      <c r="G52" s="582">
        <v>-22.903837137498134199092564470</v>
      </c>
      <c r="H52" s="582">
        <v>10.095442774406344091356096700</v>
      </c>
      <c r="I52" s="582">
        <v>-9.652761690988802505781714480</v>
      </c>
      <c r="J52" s="582">
        <v>-15.932929079558660395306840430</v>
      </c>
      <c r="K52" s="582">
        <v>-46.181468598238238086249629050</v>
      </c>
      <c r="L52" s="582">
        <v>-5.3310069072758704335904831700</v>
      </c>
      <c r="M52" s="582">
        <v>0.4855508260366585202881383500</v>
      </c>
      <c r="N52" s="582">
        <v>-16.729006359510691922939949510</v>
      </c>
      <c r="O52" s="582">
        <v>19.852942330605782735569828150</v>
      </c>
      <c r="P52" s="582">
        <v>-3.1434967293440812728332132900</v>
      </c>
      <c r="Q52" s="582">
        <v>9.076805094650399757197578280</v>
      </c>
      <c r="R52" s="582">
        <v>-39.864549048362414376648558520</v>
      </c>
      <c r="S52" s="582">
        <v>-3.1272034929008731701194440300</v>
      </c>
      <c r="T52" s="582">
        <v>-5.1859101340546216820916502100</v>
      </c>
      <c r="U52" s="582">
        <v>-10.327087181129900917753722810</v>
      </c>
      <c r="V52" s="582">
        <v>-3.331944475972310486060849600</v>
      </c>
      <c r="W52" s="582">
        <v>-31.518298463105112951656233030</v>
      </c>
      <c r="X52" s="582">
        <v>-10.080883121033958346039021220</v>
      </c>
      <c r="Y52" s="582">
        <v>-25.775040148266095181849156980</v>
      </c>
      <c r="Z52" s="582">
        <v>-20.699546253853243870124039290</v>
      </c>
      <c r="AA52" s="582">
        <v>-42.524885497990186426453876630</v>
      </c>
      <c r="AB52" s="582">
        <v>-40.346516541094370987990067420</v>
      </c>
      <c r="AC52" s="582">
        <v>-30.057497042423109752245481200</v>
      </c>
      <c r="AD52" s="582">
        <v>-10.846203675771602701966082070</v>
      </c>
      <c r="AE52" s="582">
        <v>-20.297176602946082299017663050</v>
      </c>
      <c r="AF52" s="582">
        <v>1.1556410023482423826959858300</v>
      </c>
      <c r="AG52" s="583">
        <v>-8.752273794159052370539722880</v>
      </c>
      <c r="AH52" s="342"/>
    </row>
    <row r="53" ht="16.5" customHeight="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4"/>
    </row>
    <row r="54" ht="0" hidden="1" customHeight="1">
      <c r="B54" s="223" t="s">
        <v>89</v>
      </c>
      <c r="C54" s="357"/>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9"/>
      <c r="AH54" s="532"/>
    </row>
    <row r="55" ht="0" hidden="1" customHeight="1">
      <c r="B55" s="99"/>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4"/>
    </row>
    <row r="56" ht="24" customHeight="1">
      <c r="B56" s="1048" t="s">
        <v>126</v>
      </c>
      <c r="C56" s="1048"/>
      <c r="D56" s="1048"/>
      <c r="E56" s="1048"/>
      <c r="F56" s="1048"/>
      <c r="G56" s="1048"/>
      <c r="H56" s="1048"/>
      <c r="I56" s="1048"/>
      <c r="J56" s="1048"/>
      <c r="K56" s="1048"/>
      <c r="L56" s="1048"/>
      <c r="M56" s="1048"/>
      <c r="N56" s="1048"/>
      <c r="O56" s="1048"/>
      <c r="P56" s="1048"/>
      <c r="Q56" s="1048"/>
      <c r="R56" s="1048"/>
      <c r="S56" s="1048"/>
      <c r="T56" s="1048"/>
      <c r="U56" s="1048"/>
      <c r="V56" s="1048"/>
      <c r="W56" s="1048"/>
      <c r="X56" s="1048"/>
      <c r="Y56" s="1048"/>
      <c r="Z56" s="1048"/>
      <c r="AA56" s="1048"/>
      <c r="AB56" s="1048"/>
      <c r="AC56" s="1048"/>
      <c r="AD56" s="1048"/>
      <c r="AE56" s="1048"/>
      <c r="AF56" s="1048"/>
      <c r="AG56" s="1048"/>
    </row>
    <row r="57" ht="15" customHeight="1">
      <c r="A57"/>
      <c r="AE57"/>
      <c r="AF57"/>
      <c r="AG57"/>
    </row>
    <row r="58" s="282" customFormat="1"/>
    <row r="59" s="282" customFormat="1"/>
    <row r="60" s="282" customFormat="1">
      <c r="C60" s="282">
        <v>100</v>
      </c>
      <c r="D60" s="282">
        <v>100</v>
      </c>
      <c r="E60" s="282">
        <v>100</v>
      </c>
      <c r="F60" s="282">
        <v>100</v>
      </c>
      <c r="G60" s="282">
        <v>100</v>
      </c>
      <c r="H60" s="282">
        <v>100</v>
      </c>
      <c r="I60" s="282">
        <v>100</v>
      </c>
      <c r="J60" s="282">
        <v>100</v>
      </c>
      <c r="K60" s="282">
        <v>100</v>
      </c>
      <c r="L60" s="282">
        <v>100</v>
      </c>
      <c r="M60" s="282">
        <v>100</v>
      </c>
      <c r="N60" s="282">
        <v>100</v>
      </c>
      <c r="O60" s="282">
        <v>100</v>
      </c>
      <c r="P60" s="282">
        <v>100</v>
      </c>
      <c r="Q60" s="282">
        <v>100</v>
      </c>
      <c r="R60" s="282">
        <v>100</v>
      </c>
      <c r="S60" s="282">
        <v>100</v>
      </c>
      <c r="T60" s="282">
        <v>100</v>
      </c>
      <c r="U60" s="282">
        <v>100</v>
      </c>
      <c r="V60" s="282">
        <v>100</v>
      </c>
      <c r="W60" s="282">
        <v>100</v>
      </c>
      <c r="X60" s="282">
        <v>100</v>
      </c>
      <c r="Y60" s="282">
        <v>100</v>
      </c>
      <c r="Z60" s="282">
        <v>100</v>
      </c>
      <c r="AA60" s="282">
        <v>100</v>
      </c>
      <c r="AB60" s="282">
        <v>100</v>
      </c>
      <c r="AC60" s="282">
        <v>100</v>
      </c>
      <c r="AD60" s="282">
        <v>100</v>
      </c>
      <c r="AE60" s="282">
        <v>100</v>
      </c>
      <c r="AF60" s="282">
        <v>100</v>
      </c>
      <c r="AG60" s="282">
        <v>100</v>
      </c>
    </row>
    <row r="61" s="282" customFormat="1"/>
    <row r="62" s="282" customFormat="1"/>
    <row r="63" s="282" customFormat="1"/>
    <row r="64" s="282" customFormat="1"/>
    <row r="65" s="282" customFormat="1" ht="10.5" customHeight="1">
      <c r="B65" s="1014"/>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c r="AH65" s="1014"/>
      <c r="AI65" s="1014"/>
    </row>
    <row r="66" s="282" customFormat="1">
      <c r="B66" s="1014"/>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c r="AH66" s="1014"/>
      <c r="AI66" s="1014"/>
    </row>
    <row r="67" s="282" customFormat="1">
      <c r="B67" s="1014"/>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c r="AH67" s="1014"/>
      <c r="AI67" s="1014"/>
    </row>
    <row r="68" s="282" customFormat="1">
      <c r="B68" s="1014"/>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c r="AF68" s="1014"/>
      <c r="AG68" s="1014"/>
      <c r="AH68" s="1014"/>
      <c r="AI68" s="1014"/>
    </row>
    <row r="69" s="282" customFormat="1">
      <c r="B69" s="1014"/>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c r="AH69" s="1014"/>
      <c r="AI69" s="1014"/>
    </row>
    <row r="70" s="282" customFormat="1">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c r="AH70" s="1014"/>
      <c r="AI70" s="1014"/>
    </row>
    <row r="71" s="282" customFormat="1"/>
    <row r="72" s="282" customFormat="1"/>
    <row r="73" s="282" customFormat="1"/>
    <row r="74" s="282" customFormat="1"/>
    <row r="75" s="282" customFormat="1"/>
    <row r="76" s="282" customFormat="1"/>
    <row r="77" s="282" customFormat="1"/>
    <row r="78" s="282" customFormat="1"/>
    <row r="79" s="282" customFormat="1"/>
    <row r="80" s="282" customFormat="1"/>
    <row r="81" s="282" customFormat="1"/>
    <row r="82" s="282" customFormat="1"/>
    <row r="83" s="282" customFormat="1"/>
    <row r="84" s="282" customFormat="1"/>
    <row r="85" s="282" customFormat="1"/>
    <row r="86" s="282" customFormat="1"/>
    <row r="87" s="282" customFormat="1"/>
    <row r="88" s="282" customFormat="1"/>
    <row r="89" s="282" customFormat="1"/>
    <row r="90" s="282" customFormat="1"/>
    <row r="91" s="282" customFormat="1"/>
    <row r="92" s="282" customFormat="1"/>
    <row r="93" s="282" customFormat="1"/>
    <row r="94" s="282" customFormat="1"/>
  </sheetData>
  <mergeCells count="12">
    <mergeCell ref="B56:AG56"/>
    <mergeCell ref="B34:B35"/>
    <mergeCell ref="B3:T3"/>
    <mergeCell ref="AA1:AG1"/>
    <mergeCell ref="U3:AG3"/>
    <mergeCell ref="B44:B45"/>
    <mergeCell ref="B4:AG4"/>
    <mergeCell ref="B2:AG2"/>
    <mergeCell ref="X22:AD22"/>
    <mergeCell ref="X33:AD33"/>
    <mergeCell ref="X43:AD43"/>
    <mergeCell ref="B24:B25"/>
  </mergeCells>
  <phoneticPr fontId="0" type="noConversion"/>
  <printOptions horizontalCentered="1" verticalCentered="1"/>
  <pageMargins left="0.25" right="0.25" top="0.25" bottom="0.25" header="0" footer="0"/>
  <pageSetup scale="41" fitToWidth="1" fitToHeight="1" orientation="landscape" r:id="rId1"/>
  <headerFooter alignWithMargins="0">
    <oddHeader/>
    <oddFooter/>
  </headerFooter>
  <rowBreaks count="1" manualBreakCount="1">
    <brk id="57" max="16383" man="1"/>
  </rowBreaks>
  <colBreaks count="1" manualBreakCount="1">
    <brk id="34" max="1048575" man="1"/>
  </colBreaks>
  <drawing r:id="rId95"/>
</worksheet>
</file>

<file path=xl/worksheets/sheet95.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
    <pageSetUpPr fitToPage="1"/>
  </sheetPr>
  <dimension ref="A1:AO79"/>
  <sheetViews>
    <sheetView showGridLines="0" workbookViewId="0"/>
  </sheetViews>
  <sheetFormatPr defaultRowHeight="12.75"/>
  <cols>
    <col min="1" max="1" width="2.7109375" customWidth="1"/>
    <col min="2" max="2" width="19.5703125" customWidth="1"/>
    <col min="3" max="3" width="4.42578125" customWidth="1"/>
    <col min="4" max="4" width="12.28515625" customWidth="1"/>
    <col min="5" max="5" width="9.42578125" customWidth="1"/>
    <col min="6" max="6" width="7.7109375" customWidth="1"/>
    <col min="7" max="7" width="2.7109375" customWidth="1"/>
    <col min="8" max="8" width="12.28515625" customWidth="1"/>
    <col min="9" max="9" width="9.42578125" customWidth="1"/>
    <col min="10" max="10" width="7.7109375" customWidth="1"/>
    <col min="11" max="11" width="2.7109375" customWidth="1"/>
    <col min="12" max="12" width="12.28515625" customWidth="1"/>
    <col min="13" max="13" width="8.7109375" customWidth="1"/>
    <col min="14" max="14" width="7.7109375" customWidth="1"/>
    <col min="15" max="15" width="2.7109375" customWidth="1"/>
    <col min="16" max="16" width="12.28515625" customWidth="1"/>
    <col min="17" max="17" width="9.42578125" customWidth="1"/>
    <col min="18" max="18" width="7.7109375" customWidth="1"/>
    <col min="19" max="20" width="2.7109375" customWidth="1"/>
    <col min="21" max="41" width="9.140625" style="236" customWidth="1"/>
  </cols>
  <sheetData>
    <row r="1" ht="26.25" customHeight="1">
      <c r="B1" s="20" t="s">
        <v>177</v>
      </c>
      <c r="C1" s="12"/>
      <c r="D1" s="12"/>
      <c r="E1" s="12"/>
      <c r="F1" s="12"/>
      <c r="G1" s="12"/>
      <c r="H1" s="2"/>
      <c r="I1" s="2"/>
      <c r="J1" s="2"/>
      <c r="K1" s="2"/>
      <c r="L1" s="2"/>
      <c r="M1" s="2"/>
      <c r="N1" s="2"/>
      <c r="O1" s="2"/>
      <c r="P1" s="131"/>
      <c r="Q1" s="2"/>
      <c r="R1" s="2"/>
      <c r="S1" s="222"/>
      <c r="T1" s="2"/>
      <c r="U1" s="236"/>
    </row>
    <row r="2" ht="14.25" customHeight="1">
      <c r="B2" s="999" t="s">
        <v>208</v>
      </c>
      <c r="C2" s="999"/>
      <c r="D2" s="999"/>
      <c r="E2" s="999"/>
      <c r="F2" s="999"/>
      <c r="G2" s="999"/>
      <c r="H2" s="999"/>
      <c r="I2" s="999"/>
      <c r="J2" s="999"/>
      <c r="K2" s="999"/>
      <c r="L2" s="999"/>
      <c r="M2" s="999"/>
      <c r="N2" s="999"/>
      <c r="O2" s="999"/>
      <c r="P2" s="999"/>
      <c r="Q2" s="999"/>
      <c r="R2" s="999"/>
      <c r="S2" s="999"/>
      <c r="T2" s="2"/>
    </row>
    <row r="3" ht="14.25" customHeight="1">
      <c r="B3" s="1030" t="s">
        <v>209</v>
      </c>
      <c r="C3" s="1030"/>
      <c r="D3" s="1030"/>
      <c r="E3" s="1030"/>
      <c r="F3" s="1030"/>
      <c r="G3" s="1030"/>
      <c r="H3" s="1030"/>
      <c r="I3" s="1030"/>
      <c r="J3" s="1030"/>
      <c r="K3" s="1030"/>
      <c r="L3" s="1030"/>
      <c r="M3" s="1030"/>
      <c r="N3" s="1030"/>
      <c r="O3" s="1030"/>
      <c r="P3" s="1030"/>
      <c r="Q3" s="1030"/>
      <c r="R3" s="1030"/>
      <c r="S3" s="1030"/>
      <c r="T3" s="2"/>
    </row>
    <row r="4" ht="14.25" customHeight="1">
      <c r="B4" s="1030" t="s">
        <v>210</v>
      </c>
      <c r="C4" s="1030"/>
      <c r="D4" s="1030"/>
      <c r="E4" s="1030"/>
      <c r="F4" s="1030"/>
      <c r="G4" s="1030"/>
      <c r="H4" s="1030"/>
      <c r="I4" s="1030"/>
      <c r="J4" s="1030"/>
      <c r="K4" s="1030"/>
      <c r="L4" s="1030"/>
      <c r="M4" s="1030"/>
      <c r="N4" s="1030"/>
      <c r="O4" s="1030"/>
      <c r="P4" s="1030"/>
      <c r="Q4" s="1030"/>
      <c r="R4" s="1030"/>
      <c r="S4" s="1030"/>
      <c r="T4" s="2"/>
    </row>
    <row r="5" ht="15" customHeight="1">
      <c r="A5" s="14"/>
      <c r="B5" s="13"/>
      <c r="C5" s="2"/>
      <c r="D5" s="2"/>
      <c r="E5" s="2"/>
      <c r="F5" s="2"/>
      <c r="G5" s="2"/>
      <c r="H5" s="2"/>
      <c r="I5" s="2"/>
      <c r="J5" s="2"/>
      <c r="K5" s="2"/>
      <c r="L5" s="2"/>
      <c r="M5" s="2"/>
      <c r="N5" s="2"/>
      <c r="O5" s="2"/>
      <c r="P5" s="2"/>
      <c r="Q5" s="2"/>
      <c r="R5" s="2"/>
      <c r="S5" s="2"/>
      <c r="T5" s="2"/>
    </row>
    <row r="6" s="0" customFormat="1" ht="18" customHeight="1">
      <c r="A6" s="14"/>
      <c r="B6" s="1031" t="s">
        <v>211</v>
      </c>
      <c r="C6" s="1031"/>
      <c r="D6" s="1031"/>
      <c r="E6" s="1031"/>
      <c r="F6" s="1031"/>
      <c r="G6" s="1031"/>
      <c r="H6" s="1031"/>
      <c r="I6" s="1031"/>
      <c r="J6" s="1031"/>
      <c r="K6" s="1031"/>
      <c r="L6" s="1031"/>
      <c r="M6" s="1031"/>
      <c r="N6" s="1031"/>
      <c r="O6" s="1031"/>
      <c r="P6" s="1031"/>
      <c r="Q6" s="1031"/>
      <c r="R6" s="1031"/>
      <c r="S6" s="1031"/>
      <c r="T6" s="2"/>
      <c r="U6" s="236"/>
      <c r="V6" s="236"/>
      <c r="W6" s="236"/>
      <c r="X6" s="236"/>
      <c r="Y6" s="236"/>
      <c r="Z6" s="236"/>
      <c r="AA6" s="236"/>
      <c r="AB6" s="236"/>
      <c r="AC6" s="236"/>
      <c r="AD6" s="236"/>
      <c r="AE6" s="236"/>
      <c r="AF6" s="236"/>
      <c r="AG6" s="236"/>
      <c r="AH6" s="236"/>
      <c r="AI6" s="236"/>
      <c r="AJ6" s="236"/>
      <c r="AK6" s="236"/>
      <c r="AL6" s="236"/>
      <c r="AM6" s="236"/>
      <c r="AN6" s="236"/>
      <c r="AO6" s="236"/>
    </row>
    <row r="7" ht="15" customHeight="1">
      <c r="A7" s="14"/>
      <c r="B7" s="13"/>
      <c r="C7" s="2"/>
      <c r="D7" s="2"/>
      <c r="E7" s="2"/>
      <c r="F7" s="2"/>
      <c r="G7" s="2"/>
      <c r="H7" s="2"/>
      <c r="I7" s="2"/>
      <c r="J7" s="2"/>
      <c r="K7" s="2"/>
      <c r="L7" s="2"/>
      <c r="M7" s="2"/>
      <c r="N7" s="2"/>
      <c r="O7" s="2"/>
      <c r="P7" s="2"/>
      <c r="Q7" s="2"/>
      <c r="R7" s="2"/>
      <c r="S7" s="2"/>
      <c r="T7" s="2"/>
    </row>
    <row r="8" ht="15" customHeight="1">
      <c r="A8" s="2"/>
      <c r="B8" s="2"/>
      <c r="C8" s="15"/>
      <c r="D8" s="1032" t="s">
        <v>11</v>
      </c>
      <c r="E8" s="1032"/>
      <c r="F8" s="1032"/>
      <c r="G8" s="2"/>
      <c r="H8" s="1032" t="s">
        <v>13</v>
      </c>
      <c r="I8" s="1032"/>
      <c r="J8" s="1032"/>
      <c r="K8" s="2"/>
      <c r="L8" s="1032" t="s">
        <v>14</v>
      </c>
      <c r="M8" s="1032"/>
      <c r="N8" s="1032"/>
      <c r="O8" s="2"/>
      <c r="P8" s="1032" t="s">
        <v>12</v>
      </c>
      <c r="Q8" s="1032"/>
      <c r="R8" s="1032"/>
      <c r="S8" s="3"/>
      <c r="T8" s="2"/>
    </row>
    <row r="9" ht="15" customHeight="1">
      <c r="A9" s="2"/>
      <c r="B9" s="2"/>
      <c r="C9" s="2"/>
      <c r="D9" s="3"/>
      <c r="E9" s="3"/>
      <c r="F9" s="171" t="s">
        <v>24</v>
      </c>
      <c r="G9" s="50"/>
      <c r="H9" s="2"/>
      <c r="I9" s="2"/>
      <c r="J9" s="171" t="s">
        <v>24</v>
      </c>
      <c r="K9" s="2"/>
      <c r="L9" s="2"/>
      <c r="M9" s="2"/>
      <c r="N9" s="171" t="s">
        <v>24</v>
      </c>
      <c r="O9" s="2"/>
      <c r="P9" s="2"/>
      <c r="Q9" s="2"/>
      <c r="R9" s="171" t="s">
        <v>24</v>
      </c>
      <c r="S9" s="2"/>
      <c r="T9" s="2"/>
    </row>
    <row r="10" ht="15" customHeight="1">
      <c r="A10" s="2"/>
      <c r="B10" s="173" t="s">
        <v>22</v>
      </c>
      <c r="C10" s="45"/>
      <c r="D10" s="18" t="s">
        <v>19</v>
      </c>
      <c r="E10" s="113">
        <v>37.447051156728576083414793090</v>
      </c>
      <c r="F10" s="113">
        <v>107.35227785295444294091114114</v>
      </c>
      <c r="G10" s="659"/>
      <c r="H10" s="18" t="s">
        <v>19</v>
      </c>
      <c r="I10" s="667">
        <v>6.5004887585532746823069403700</v>
      </c>
      <c r="J10" s="113">
        <v>131.30434782608695652173913078</v>
      </c>
      <c r="K10" s="9"/>
      <c r="L10" s="18" t="s">
        <v>19</v>
      </c>
      <c r="M10" s="667">
        <v>31.239817530140110785272075590</v>
      </c>
      <c r="N10" s="113">
        <v>55.326042932361279870392871620</v>
      </c>
      <c r="O10" s="9"/>
      <c r="P10" s="18" t="s">
        <v>19</v>
      </c>
      <c r="Q10" s="667">
        <v>75.187357445421961550993809060</v>
      </c>
      <c r="R10" s="113">
        <v>83.46253229974160206718346253</v>
      </c>
      <c r="S10" s="674"/>
      <c r="T10" s="9"/>
    </row>
    <row r="11" ht="15" customHeight="1">
      <c r="A11" s="2"/>
      <c r="B11" s="44"/>
      <c r="C11" s="45"/>
      <c r="D11" s="133" t="s">
        <v>16</v>
      </c>
      <c r="E11" s="92"/>
      <c r="F11" s="92"/>
      <c r="G11" s="661"/>
      <c r="H11" s="133" t="s">
        <v>16</v>
      </c>
      <c r="I11" s="668"/>
      <c r="J11" s="92"/>
      <c r="K11" s="120"/>
      <c r="L11" s="133" t="s">
        <v>16</v>
      </c>
      <c r="M11" s="668"/>
      <c r="N11" s="92"/>
      <c r="O11" s="120"/>
      <c r="P11" s="133" t="s">
        <v>16</v>
      </c>
      <c r="Q11" s="668">
        <v>74.915110356536502546689303900</v>
      </c>
      <c r="R11" s="92">
        <v>108.15315669470870351442723483</v>
      </c>
      <c r="S11" s="674"/>
      <c r="T11" s="9"/>
    </row>
    <row r="12" ht="15" customHeight="1">
      <c r="A12" s="2"/>
      <c r="B12" s="44"/>
      <c r="C12" s="45"/>
      <c r="D12" s="19" t="s">
        <v>97</v>
      </c>
      <c r="E12" s="113"/>
      <c r="F12" s="113"/>
      <c r="G12" s="113"/>
      <c r="H12" s="19" t="s">
        <v>97</v>
      </c>
      <c r="I12" s="667"/>
      <c r="J12" s="113"/>
      <c r="K12" s="9"/>
      <c r="L12" s="19" t="s">
        <v>97</v>
      </c>
      <c r="M12" s="667"/>
      <c r="N12" s="113"/>
      <c r="O12" s="9"/>
      <c r="P12" s="19" t="s">
        <v>97</v>
      </c>
      <c r="Q12" s="667">
        <v>100.36340744556042006466935646</v>
      </c>
      <c r="R12" s="113">
        <v>-11.861758325952278123040360340</v>
      </c>
      <c r="S12" s="667"/>
      <c r="T12" s="9"/>
    </row>
    <row r="13" ht="15" customHeight="1">
      <c r="A13" s="2"/>
      <c r="B13" s="17"/>
      <c r="C13" s="2"/>
      <c r="D13" s="2"/>
      <c r="E13" s="662"/>
      <c r="F13" s="659"/>
      <c r="G13" s="662"/>
      <c r="H13" s="2"/>
      <c r="I13" s="9"/>
      <c r="J13" s="659"/>
      <c r="K13" s="9"/>
      <c r="L13" s="2"/>
      <c r="M13" s="9"/>
      <c r="N13" s="659"/>
      <c r="O13" s="9"/>
      <c r="P13" s="2"/>
      <c r="Q13" s="674"/>
      <c r="R13" s="659"/>
      <c r="S13" s="674"/>
      <c r="T13" s="9"/>
    </row>
    <row r="14" ht="15" customHeight="1">
      <c r="A14" s="2"/>
      <c r="B14" s="173" t="s">
        <v>9</v>
      </c>
      <c r="C14" s="45"/>
      <c r="D14" s="18" t="s">
        <v>19</v>
      </c>
      <c r="E14" s="663">
        <v>116.6900152273221666304111377</v>
      </c>
      <c r="F14" s="113">
        <v>37.950730413461832337745820600</v>
      </c>
      <c r="G14" s="664"/>
      <c r="H14" s="53" t="s">
        <v>19</v>
      </c>
      <c r="I14" s="670">
        <v>123.27443609022556390977443609</v>
      </c>
      <c r="J14" s="113">
        <v>-12.856158406835875033046101860</v>
      </c>
      <c r="K14" s="671"/>
      <c r="L14" s="53" t="s">
        <v>19</v>
      </c>
      <c r="M14" s="670">
        <v>97.75254237288135593220338983</v>
      </c>
      <c r="N14" s="113">
        <v>22.211714814540811903937580130</v>
      </c>
      <c r="O14" s="671"/>
      <c r="P14" s="53" t="s">
        <v>19</v>
      </c>
      <c r="Q14" s="670">
        <v>109.39089924160346695557963164</v>
      </c>
      <c r="R14" s="113">
        <v>26.859775226822761928514719580</v>
      </c>
      <c r="S14" s="675"/>
      <c r="T14" s="9"/>
    </row>
    <row r="15" ht="15" customHeight="1">
      <c r="A15" s="2"/>
      <c r="B15" s="44"/>
      <c r="C15" s="45"/>
      <c r="D15" s="133" t="s">
        <v>16</v>
      </c>
      <c r="E15" s="665"/>
      <c r="F15" s="92"/>
      <c r="G15" s="666"/>
      <c r="H15" s="143" t="s">
        <v>16</v>
      </c>
      <c r="I15" s="672"/>
      <c r="J15" s="92"/>
      <c r="K15" s="673"/>
      <c r="L15" s="143" t="s">
        <v>16</v>
      </c>
      <c r="M15" s="672"/>
      <c r="N15" s="92"/>
      <c r="O15" s="673"/>
      <c r="P15" s="143" t="s">
        <v>16</v>
      </c>
      <c r="Q15" s="672">
        <v>114.86755882908404154863078377</v>
      </c>
      <c r="R15" s="92">
        <v>36.465435487973328895549346960</v>
      </c>
      <c r="S15" s="675"/>
      <c r="T15" s="9"/>
    </row>
    <row r="16" ht="15" customHeight="1">
      <c r="A16" s="2"/>
      <c r="B16" s="44"/>
      <c r="C16" s="45"/>
      <c r="D16" s="19" t="s">
        <v>98</v>
      </c>
      <c r="E16" s="113"/>
      <c r="F16" s="113"/>
      <c r="G16" s="113"/>
      <c r="H16" s="19" t="s">
        <v>98</v>
      </c>
      <c r="I16" s="667"/>
      <c r="J16" s="113"/>
      <c r="K16" s="9"/>
      <c r="L16" s="19" t="s">
        <v>98</v>
      </c>
      <c r="M16" s="667"/>
      <c r="N16" s="113"/>
      <c r="O16" s="9"/>
      <c r="P16" s="19" t="s">
        <v>98</v>
      </c>
      <c r="Q16" s="667">
        <v>95.23219641532600881082931081</v>
      </c>
      <c r="R16" s="113">
        <v>-7.038896132784562765205496200</v>
      </c>
      <c r="S16" s="667"/>
      <c r="T16" s="9"/>
    </row>
    <row r="17" ht="15" customHeight="1">
      <c r="A17" s="2"/>
      <c r="B17" s="17"/>
      <c r="C17" s="2"/>
      <c r="D17" s="2"/>
      <c r="E17" s="662"/>
      <c r="F17" s="113"/>
      <c r="G17" s="662"/>
      <c r="H17" s="2"/>
      <c r="I17" s="9"/>
      <c r="J17" s="113"/>
      <c r="K17" s="9"/>
      <c r="L17" s="2"/>
      <c r="M17" s="9"/>
      <c r="N17" s="113"/>
      <c r="O17" s="9"/>
      <c r="P17" s="2"/>
      <c r="Q17" s="675"/>
      <c r="R17" s="113"/>
      <c r="S17" s="675"/>
      <c r="T17" s="9"/>
    </row>
    <row r="18" ht="15" customHeight="1">
      <c r="A18" s="2"/>
      <c r="B18" s="173" t="s">
        <v>10</v>
      </c>
      <c r="C18" s="45"/>
      <c r="D18" s="18" t="s">
        <v>19</v>
      </c>
      <c r="E18" s="663">
        <v>43.696969696969696969696969697</v>
      </c>
      <c r="F18" s="113">
        <v>186.04398182710150800929974618</v>
      </c>
      <c r="G18" s="664"/>
      <c r="H18" s="53" t="s">
        <v>19</v>
      </c>
      <c r="I18" s="670">
        <v>8.013440860215053763440860215</v>
      </c>
      <c r="J18" s="113">
        <v>101.56749446766658470617162527</v>
      </c>
      <c r="K18" s="671"/>
      <c r="L18" s="53" t="s">
        <v>19</v>
      </c>
      <c r="M18" s="670">
        <v>30.537715868361029651352231997</v>
      </c>
      <c r="N18" s="113">
        <v>89.82662062120859200145833122</v>
      </c>
      <c r="O18" s="671"/>
      <c r="P18" s="53" t="s">
        <v>19</v>
      </c>
      <c r="Q18" s="670">
        <v>82.24812642554578038449006191</v>
      </c>
      <c r="R18" s="113">
        <v>132.74015610088930483009160439</v>
      </c>
      <c r="S18" s="675"/>
      <c r="T18" s="9"/>
    </row>
    <row r="19" ht="15" customHeight="1">
      <c r="A19" s="2"/>
      <c r="B19" s="44"/>
      <c r="C19" s="45"/>
      <c r="D19" s="133" t="s">
        <v>16</v>
      </c>
      <c r="E19" s="665"/>
      <c r="F19" s="92"/>
      <c r="G19" s="666"/>
      <c r="H19" s="143" t="s">
        <v>16</v>
      </c>
      <c r="I19" s="672"/>
      <c r="J19" s="92"/>
      <c r="K19" s="673"/>
      <c r="L19" s="143" t="s">
        <v>16</v>
      </c>
      <c r="M19" s="672"/>
      <c r="N19" s="92"/>
      <c r="O19" s="673"/>
      <c r="P19" s="143" t="s">
        <v>16</v>
      </c>
      <c r="Q19" s="672">
        <v>86.0531584606677985285795133</v>
      </c>
      <c r="R19" s="92">
        <v>184.05711176539774215816250968</v>
      </c>
      <c r="S19" s="675"/>
      <c r="T19" s="9"/>
    </row>
    <row r="20" ht="15" customHeight="1">
      <c r="A20" s="2"/>
      <c r="B20" s="44"/>
      <c r="C20" s="45"/>
      <c r="D20" s="19" t="s">
        <v>99</v>
      </c>
      <c r="E20" s="113"/>
      <c r="F20" s="113"/>
      <c r="G20" s="113"/>
      <c r="H20" s="19" t="s">
        <v>99</v>
      </c>
      <c r="I20" s="667"/>
      <c r="J20" s="113"/>
      <c r="K20" s="9"/>
      <c r="L20" s="19" t="s">
        <v>99</v>
      </c>
      <c r="M20" s="667"/>
      <c r="N20" s="113"/>
      <c r="O20" s="9"/>
      <c r="P20" s="19" t="s">
        <v>99</v>
      </c>
      <c r="Q20" s="667">
        <v>95.57827730767002698460603907</v>
      </c>
      <c r="R20" s="113">
        <v>-18.065717610651135092153202050</v>
      </c>
      <c r="S20" s="667"/>
      <c r="T20" s="9"/>
    </row>
    <row r="21" ht="15" customHeight="1">
      <c r="A21" s="2"/>
      <c r="B21" s="17"/>
      <c r="C21" s="2"/>
      <c r="D21" s="2"/>
      <c r="E21" s="9"/>
      <c r="F21" s="9"/>
      <c r="G21" s="9"/>
      <c r="H21" s="2"/>
      <c r="I21" s="9"/>
      <c r="J21" s="9"/>
      <c r="K21" s="9"/>
      <c r="L21" s="2"/>
      <c r="M21" s="9"/>
      <c r="N21" s="9"/>
      <c r="O21" s="9"/>
      <c r="P21" s="2"/>
      <c r="Q21" s="9"/>
      <c r="R21" s="9"/>
      <c r="S21" s="9"/>
      <c r="T21" s="9"/>
    </row>
    <row r="22" ht="15" customHeight="1">
      <c r="A22" s="2"/>
      <c r="E22" s="4"/>
      <c r="F22" s="4"/>
      <c r="G22" s="4"/>
      <c r="I22" s="4"/>
      <c r="J22" s="4"/>
      <c r="K22" s="4"/>
      <c r="M22" s="4"/>
      <c r="N22" s="4"/>
      <c r="O22" s="4"/>
      <c r="Q22" s="4"/>
      <c r="R22" s="4"/>
      <c r="S22" s="4"/>
      <c r="T22" s="9"/>
    </row>
    <row r="23" s="0" customFormat="1" ht="18" customHeight="1">
      <c r="A23" s="2"/>
      <c r="B23" s="1033" t="s">
        <v>58</v>
      </c>
      <c r="C23" s="1033"/>
      <c r="D23" s="1033"/>
      <c r="E23" s="1033"/>
      <c r="F23" s="1033"/>
      <c r="G23" s="1033"/>
      <c r="H23" s="1033"/>
      <c r="I23" s="1033"/>
      <c r="J23" s="1033"/>
      <c r="K23" s="1033"/>
      <c r="L23" s="1033"/>
      <c r="M23" s="1033"/>
      <c r="N23" s="1033"/>
      <c r="O23" s="1033"/>
      <c r="P23" s="1033"/>
      <c r="Q23" s="1033"/>
      <c r="R23" s="1033"/>
      <c r="S23" s="1033"/>
      <c r="T23" s="2"/>
      <c r="U23" s="236"/>
      <c r="V23" s="236"/>
      <c r="W23" s="236"/>
      <c r="X23" s="236"/>
      <c r="Y23" s="236"/>
      <c r="Z23" s="236"/>
      <c r="AA23" s="236"/>
      <c r="AB23" s="236"/>
      <c r="AC23" s="236"/>
      <c r="AD23" s="236"/>
      <c r="AE23" s="236"/>
      <c r="AF23" s="236"/>
      <c r="AG23" s="236"/>
      <c r="AH23" s="236"/>
      <c r="AI23" s="236"/>
      <c r="AJ23" s="236"/>
      <c r="AK23" s="236"/>
      <c r="AL23" s="236"/>
      <c r="AM23" s="236"/>
      <c r="AN23" s="236"/>
      <c r="AO23" s="236"/>
    </row>
    <row r="24" ht="15" customHeight="1">
      <c r="A24" s="2"/>
      <c r="B24" s="17"/>
      <c r="C24" s="2"/>
      <c r="D24" s="2"/>
      <c r="E24" s="2"/>
      <c r="F24" s="2"/>
      <c r="G24" s="2"/>
      <c r="H24" s="2"/>
      <c r="I24" s="2"/>
      <c r="J24" s="2"/>
      <c r="K24" s="2"/>
      <c r="L24" s="2"/>
      <c r="M24" s="2"/>
      <c r="N24" s="2"/>
      <c r="O24" s="2"/>
      <c r="P24" s="2"/>
      <c r="Q24" s="2"/>
      <c r="R24" s="2"/>
      <c r="S24" s="2"/>
      <c r="T24" s="2"/>
    </row>
    <row r="25" ht="15" customHeight="1">
      <c r="A25" s="2"/>
      <c r="B25" s="2"/>
      <c r="C25" s="15"/>
      <c r="D25" s="1032" t="s">
        <v>11</v>
      </c>
      <c r="E25" s="1032"/>
      <c r="F25" s="1032"/>
      <c r="G25" s="2"/>
      <c r="H25" s="1032" t="s">
        <v>13</v>
      </c>
      <c r="I25" s="1032"/>
      <c r="J25" s="1032"/>
      <c r="K25" s="2"/>
      <c r="L25" s="1032" t="s">
        <v>14</v>
      </c>
      <c r="M25" s="1032"/>
      <c r="N25" s="1032"/>
      <c r="O25" s="2"/>
      <c r="P25" s="1032" t="s">
        <v>12</v>
      </c>
      <c r="Q25" s="1032"/>
      <c r="R25" s="1032"/>
      <c r="S25" s="3"/>
      <c r="T25" s="2"/>
    </row>
    <row r="26" ht="15" customHeight="1">
      <c r="A26" s="2"/>
      <c r="B26" s="17"/>
      <c r="C26" s="2"/>
      <c r="D26" s="2"/>
      <c r="E26" s="2"/>
      <c r="F26" s="171" t="s">
        <v>24</v>
      </c>
      <c r="G26" s="2"/>
      <c r="H26" s="2"/>
      <c r="I26" s="2"/>
      <c r="J26" s="171" t="s">
        <v>24</v>
      </c>
      <c r="K26" s="2"/>
      <c r="L26" s="2"/>
      <c r="M26" s="2"/>
      <c r="N26" s="171" t="s">
        <v>24</v>
      </c>
      <c r="O26" s="2"/>
      <c r="P26" s="2"/>
      <c r="Q26" s="2"/>
      <c r="R26" s="171" t="s">
        <v>24</v>
      </c>
      <c r="S26" s="2"/>
      <c r="T26" s="2"/>
    </row>
    <row r="27" ht="15" customHeight="1">
      <c r="A27" s="2"/>
      <c r="B27" s="173" t="s">
        <v>22</v>
      </c>
      <c r="C27" s="45"/>
      <c r="D27" s="18" t="s">
        <v>19</v>
      </c>
      <c r="E27" s="667">
        <v>31.417600664176006641760066420</v>
      </c>
      <c r="F27" s="113">
        <v>43.377983244529541189273496860</v>
      </c>
      <c r="G27" s="9"/>
      <c r="H27" s="18" t="s">
        <v>19</v>
      </c>
      <c r="I27" s="667">
        <v>13.424657534246575342465753420</v>
      </c>
      <c r="J27" s="113">
        <v>591.19579551813912747268789899</v>
      </c>
      <c r="K27" s="9"/>
      <c r="L27" s="18" t="s">
        <v>19</v>
      </c>
      <c r="M27" s="667">
        <v>26.282689912826899128268991280</v>
      </c>
      <c r="N27" s="113">
        <v>68.912200479136194220237429930</v>
      </c>
      <c r="O27" s="9"/>
      <c r="P27" s="18" t="s">
        <v>19</v>
      </c>
      <c r="Q27" s="667">
        <v>71.124948111249481112494811120</v>
      </c>
      <c r="R27" s="113">
        <v>80.45312956363223041208115296</v>
      </c>
      <c r="S27" s="674"/>
      <c r="T27" s="9"/>
    </row>
    <row r="28" ht="15" customHeight="1">
      <c r="A28" s="2"/>
      <c r="B28" s="44"/>
      <c r="C28" s="45"/>
      <c r="D28" s="133" t="s">
        <v>16</v>
      </c>
      <c r="E28" s="668"/>
      <c r="F28" s="92"/>
      <c r="G28" s="120"/>
      <c r="H28" s="133" t="s">
        <v>16</v>
      </c>
      <c r="I28" s="668"/>
      <c r="J28" s="92"/>
      <c r="K28" s="120"/>
      <c r="L28" s="133" t="s">
        <v>16</v>
      </c>
      <c r="M28" s="668"/>
      <c r="N28" s="92"/>
      <c r="O28" s="120"/>
      <c r="P28" s="133" t="s">
        <v>16</v>
      </c>
      <c r="Q28" s="668">
        <v>64.260273972602739726027397260</v>
      </c>
      <c r="R28" s="92">
        <v>86.88635142564077387357169039</v>
      </c>
      <c r="S28" s="674"/>
      <c r="T28" s="9"/>
    </row>
    <row r="29" ht="15" customHeight="1">
      <c r="A29" s="2"/>
      <c r="B29" s="44"/>
      <c r="C29" s="45"/>
      <c r="D29" s="19" t="s">
        <v>97</v>
      </c>
      <c r="E29" s="667"/>
      <c r="F29" s="113"/>
      <c r="G29" s="676"/>
      <c r="H29" s="19" t="s">
        <v>97</v>
      </c>
      <c r="I29" s="667"/>
      <c r="J29" s="113"/>
      <c r="K29" s="676"/>
      <c r="L29" s="19" t="s">
        <v>97</v>
      </c>
      <c r="M29" s="667"/>
      <c r="N29" s="113"/>
      <c r="O29" s="676"/>
      <c r="P29" s="19" t="s">
        <v>97</v>
      </c>
      <c r="Q29" s="667">
        <v>110.68260951015161204886210215</v>
      </c>
      <c r="R29" s="113">
        <v>-3.4423176507719581798449377800</v>
      </c>
      <c r="S29" s="667"/>
      <c r="T29" s="9"/>
    </row>
    <row r="30" ht="15" customHeight="1">
      <c r="A30" s="2"/>
      <c r="B30" s="17"/>
      <c r="C30" s="2"/>
      <c r="D30" s="2"/>
      <c r="E30" s="9"/>
      <c r="F30" s="659"/>
      <c r="G30" s="9"/>
      <c r="H30" s="2"/>
      <c r="I30" s="9"/>
      <c r="J30" s="659"/>
      <c r="K30" s="9"/>
      <c r="L30" s="2"/>
      <c r="M30" s="9"/>
      <c r="N30" s="659"/>
      <c r="O30" s="9"/>
      <c r="P30" s="2"/>
      <c r="Q30" s="674"/>
      <c r="R30" s="659"/>
      <c r="S30" s="674"/>
      <c r="T30" s="9"/>
    </row>
    <row r="31" ht="15" customHeight="1">
      <c r="A31" s="2"/>
      <c r="B31" s="173" t="s">
        <v>9</v>
      </c>
      <c r="C31" s="45"/>
      <c r="D31" s="18" t="s">
        <v>19</v>
      </c>
      <c r="E31" s="670">
        <v>108.56191231199489110567924071</v>
      </c>
      <c r="F31" s="113">
        <v>3.1819849670939133364756523600</v>
      </c>
      <c r="G31" s="671"/>
      <c r="H31" s="53" t="s">
        <v>19</v>
      </c>
      <c r="I31" s="670">
        <v>108.3641001855287569573283859</v>
      </c>
      <c r="J31" s="113">
        <v>-20.346314008036407903907571910</v>
      </c>
      <c r="K31" s="671"/>
      <c r="L31" s="53" t="s">
        <v>19</v>
      </c>
      <c r="M31" s="670">
        <v>94.6187580615441311958724894</v>
      </c>
      <c r="N31" s="113">
        <v>-2.8329773100529655560096654600</v>
      </c>
      <c r="O31" s="671"/>
      <c r="P31" s="53" t="s">
        <v>19</v>
      </c>
      <c r="Q31" s="670">
        <v>103.37220341620948601221742345</v>
      </c>
      <c r="R31" s="113">
        <v>-0.2579591945092748224025091700</v>
      </c>
      <c r="S31" s="675"/>
      <c r="T31" s="9"/>
    </row>
    <row r="32" ht="15" customHeight="1">
      <c r="A32" s="2"/>
      <c r="B32" s="44"/>
      <c r="C32" s="45"/>
      <c r="D32" s="133" t="s">
        <v>16</v>
      </c>
      <c r="E32" s="672"/>
      <c r="F32" s="92"/>
      <c r="G32" s="673"/>
      <c r="H32" s="143" t="s">
        <v>16</v>
      </c>
      <c r="I32" s="672"/>
      <c r="J32" s="92"/>
      <c r="K32" s="673"/>
      <c r="L32" s="143" t="s">
        <v>16</v>
      </c>
      <c r="M32" s="672"/>
      <c r="N32" s="92"/>
      <c r="O32" s="673"/>
      <c r="P32" s="143" t="s">
        <v>16</v>
      </c>
      <c r="Q32" s="672">
        <v>102.29547610766417215496639702</v>
      </c>
      <c r="R32" s="92">
        <v>14.144592484164037854566297530</v>
      </c>
      <c r="S32" s="675"/>
      <c r="T32" s="9"/>
    </row>
    <row r="33" ht="15" customHeight="1">
      <c r="A33" s="2"/>
      <c r="B33" s="44"/>
      <c r="C33" s="45"/>
      <c r="D33" s="19" t="s">
        <v>98</v>
      </c>
      <c r="E33" s="667"/>
      <c r="F33" s="113"/>
      <c r="G33" s="676"/>
      <c r="H33" s="19" t="s">
        <v>98</v>
      </c>
      <c r="I33" s="667"/>
      <c r="J33" s="113"/>
      <c r="K33" s="676"/>
      <c r="L33" s="19" t="s">
        <v>98</v>
      </c>
      <c r="M33" s="667"/>
      <c r="N33" s="113"/>
      <c r="O33" s="676"/>
      <c r="P33" s="19" t="s">
        <v>98</v>
      </c>
      <c r="Q33" s="667">
        <v>101.05256590957363303566150103</v>
      </c>
      <c r="R33" s="113">
        <v>-12.617813393719430755845643170</v>
      </c>
      <c r="S33" s="667"/>
      <c r="T33" s="9"/>
    </row>
    <row r="34" ht="15" customHeight="1">
      <c r="A34" s="2"/>
      <c r="B34" s="17"/>
      <c r="C34" s="2"/>
      <c r="D34" s="2"/>
      <c r="E34" s="9"/>
      <c r="F34" s="113"/>
      <c r="G34" s="9"/>
      <c r="H34" s="2"/>
      <c r="I34" s="9"/>
      <c r="J34" s="113"/>
      <c r="K34" s="9"/>
      <c r="L34" s="2"/>
      <c r="M34" s="9"/>
      <c r="N34" s="113"/>
      <c r="O34" s="9"/>
      <c r="P34" s="2"/>
      <c r="Q34" s="675"/>
      <c r="R34" s="113"/>
      <c r="S34" s="675"/>
      <c r="T34" s="9"/>
    </row>
    <row r="35" ht="15" customHeight="1">
      <c r="A35" s="2"/>
      <c r="B35" s="173" t="s">
        <v>10</v>
      </c>
      <c r="C35" s="45"/>
      <c r="D35" s="18" t="s">
        <v>19</v>
      </c>
      <c r="E35" s="670">
        <v>34.107548083575480835754808358</v>
      </c>
      <c r="F35" s="113">
        <v>47.940249117492901087626692040</v>
      </c>
      <c r="G35" s="671"/>
      <c r="H35" s="53" t="s">
        <v>19</v>
      </c>
      <c r="I35" s="670">
        <v>14.547509339975093399750933998</v>
      </c>
      <c r="J35" s="113">
        <v>450.56292855167330009773800408</v>
      </c>
      <c r="K35" s="671"/>
      <c r="L35" s="53" t="s">
        <v>19</v>
      </c>
      <c r="M35" s="670">
        <v>24.868354780683547806835478068</v>
      </c>
      <c r="N35" s="113">
        <v>64.126956165651089267828636850</v>
      </c>
      <c r="O35" s="671"/>
      <c r="P35" s="53" t="s">
        <v>19</v>
      </c>
      <c r="Q35" s="670">
        <v>73.523426041234260412342604123</v>
      </c>
      <c r="R35" s="113">
        <v>79.98763412414310663828096773</v>
      </c>
      <c r="S35" s="675"/>
      <c r="T35" s="9"/>
    </row>
    <row r="36" ht="15" customHeight="1">
      <c r="A36" s="2"/>
      <c r="B36" s="44"/>
      <c r="C36" s="45"/>
      <c r="D36" s="133" t="s">
        <v>16</v>
      </c>
      <c r="E36" s="672"/>
      <c r="F36" s="92"/>
      <c r="G36" s="673"/>
      <c r="H36" s="143" t="s">
        <v>16</v>
      </c>
      <c r="I36" s="672"/>
      <c r="J36" s="92"/>
      <c r="K36" s="673"/>
      <c r="L36" s="143" t="s">
        <v>16</v>
      </c>
      <c r="M36" s="672"/>
      <c r="N36" s="92"/>
      <c r="O36" s="673"/>
      <c r="P36" s="143" t="s">
        <v>16</v>
      </c>
      <c r="Q36" s="672">
        <v>65.735353208363374188896899784</v>
      </c>
      <c r="R36" s="92">
        <v>113.32066424332034998508819970</v>
      </c>
      <c r="S36" s="675"/>
      <c r="T36" s="9"/>
    </row>
    <row r="37" ht="15" customHeight="1">
      <c r="A37" s="2"/>
      <c r="B37" s="44"/>
      <c r="C37" s="45"/>
      <c r="D37" s="19" t="s">
        <v>99</v>
      </c>
      <c r="E37" s="667"/>
      <c r="F37" s="113"/>
      <c r="G37" s="676"/>
      <c r="H37" s="19" t="s">
        <v>99</v>
      </c>
      <c r="I37" s="667"/>
      <c r="J37" s="113"/>
      <c r="K37" s="676"/>
      <c r="L37" s="19" t="s">
        <v>99</v>
      </c>
      <c r="M37" s="667"/>
      <c r="N37" s="113"/>
      <c r="O37" s="676"/>
      <c r="P37" s="19" t="s">
        <v>99</v>
      </c>
      <c r="Q37" s="667">
        <v>111.84761692568197182438480899</v>
      </c>
      <c r="R37" s="113">
        <v>-15.625785826897916736692190680</v>
      </c>
      <c r="S37" s="667"/>
      <c r="T37" s="9"/>
    </row>
    <row r="38" ht="9.95" customHeight="1">
      <c r="A38" s="2"/>
      <c r="B38" s="44"/>
      <c r="C38" s="45"/>
      <c r="D38" s="19"/>
      <c r="E38" s="172"/>
      <c r="F38" s="113"/>
      <c r="G38" s="51"/>
      <c r="H38" s="52"/>
      <c r="I38" s="172"/>
      <c r="J38" s="113"/>
      <c r="K38" s="51"/>
      <c r="L38" s="52"/>
      <c r="M38" s="172"/>
      <c r="N38" s="113"/>
      <c r="O38" s="51"/>
      <c r="P38" s="52"/>
      <c r="Q38" s="172"/>
      <c r="R38" s="113"/>
      <c r="S38" s="172"/>
      <c r="T38" s="2"/>
    </row>
    <row r="39" s="680" customFormat="1" ht="9.75" customHeight="1">
      <c r="A39" s="678"/>
      <c r="B39" s="678"/>
      <c r="C39" s="678"/>
      <c r="D39" s="678"/>
      <c r="E39" s="678"/>
      <c r="F39" s="678"/>
      <c r="G39" s="678"/>
      <c r="H39" s="678"/>
      <c r="I39" s="678"/>
      <c r="J39" s="678"/>
      <c r="K39" s="678"/>
      <c r="L39" s="678"/>
      <c r="M39" s="678"/>
      <c r="N39" s="678"/>
      <c r="O39" s="678"/>
      <c r="P39" s="678"/>
      <c r="Q39" s="678"/>
      <c r="R39" s="678"/>
      <c r="S39" s="678"/>
      <c r="T39" s="678"/>
      <c r="U39" s="679"/>
      <c r="V39" s="679"/>
      <c r="W39" s="679"/>
      <c r="X39" s="679"/>
      <c r="Y39" s="679"/>
      <c r="Z39" s="679"/>
      <c r="AA39" s="679"/>
      <c r="AB39" s="679"/>
      <c r="AC39" s="679"/>
      <c r="AD39" s="679"/>
      <c r="AE39" s="679"/>
      <c r="AF39" s="679"/>
      <c r="AG39" s="679"/>
      <c r="AH39" s="679"/>
      <c r="AI39" s="679"/>
      <c r="AJ39" s="679"/>
      <c r="AK39" s="679"/>
      <c r="AL39" s="679"/>
      <c r="AM39" s="679"/>
      <c r="AN39" s="679"/>
      <c r="AO39" s="679"/>
    </row>
    <row r="40" ht="35.1" customHeight="1">
      <c r="A40" s="2"/>
      <c r="B40" s="1034" t="s">
        <v>126</v>
      </c>
      <c r="C40" s="1034"/>
      <c r="D40" s="1034"/>
      <c r="E40" s="1034"/>
      <c r="F40" s="1034"/>
      <c r="G40" s="1034"/>
      <c r="H40" s="1034"/>
      <c r="I40" s="1034"/>
      <c r="J40" s="1034"/>
      <c r="K40" s="1034"/>
      <c r="L40" s="1034"/>
      <c r="M40" s="1034"/>
      <c r="N40" s="1034"/>
      <c r="O40" s="1034"/>
      <c r="P40" s="1034"/>
      <c r="Q40" s="1034"/>
      <c r="R40" s="1034"/>
      <c r="S40" s="1034"/>
      <c r="T40" s="2"/>
    </row>
    <row r="41" s="683" customFormat="1" ht="15" customHeight="1">
      <c r="A41" s="681"/>
      <c r="B41" s="681"/>
      <c r="C41" s="681"/>
      <c r="D41" s="681"/>
      <c r="E41" s="681"/>
      <c r="F41" s="681"/>
      <c r="G41" s="681"/>
      <c r="H41" s="681"/>
      <c r="I41" s="681"/>
      <c r="J41" s="681"/>
      <c r="K41" s="681"/>
      <c r="L41" s="681"/>
      <c r="M41" s="681"/>
      <c r="N41" s="681"/>
      <c r="O41" s="681"/>
      <c r="P41" s="681"/>
      <c r="Q41" s="681"/>
      <c r="R41" s="681"/>
      <c r="S41" s="681"/>
      <c r="T41" s="681"/>
      <c r="U41" s="682"/>
      <c r="V41" s="682"/>
      <c r="W41" s="682"/>
      <c r="X41" s="682"/>
      <c r="Y41" s="682"/>
      <c r="Z41" s="682"/>
      <c r="AA41" s="682"/>
      <c r="AB41" s="682"/>
      <c r="AC41" s="682"/>
      <c r="AD41" s="682"/>
      <c r="AE41" s="682"/>
      <c r="AF41" s="682"/>
      <c r="AG41" s="682"/>
      <c r="AH41" s="682"/>
      <c r="AI41" s="682"/>
      <c r="AJ41" s="682"/>
      <c r="AK41" s="682"/>
      <c r="AL41" s="682"/>
      <c r="AM41" s="682"/>
      <c r="AN41" s="682"/>
      <c r="AO41" s="682"/>
    </row>
    <row r="42" ht="18" customHeight="1">
      <c r="A42" s="236"/>
      <c r="B42" s="236"/>
      <c r="C42" s="236"/>
      <c r="D42" s="236"/>
      <c r="E42" s="236"/>
      <c r="F42" s="236"/>
      <c r="G42" s="236"/>
      <c r="H42" s="236"/>
      <c r="I42" s="236"/>
      <c r="J42" s="236"/>
      <c r="K42" s="236"/>
      <c r="L42" s="236"/>
      <c r="M42" s="236"/>
      <c r="N42" s="236"/>
      <c r="O42" s="236"/>
      <c r="P42" s="236"/>
      <c r="Q42" s="236"/>
      <c r="R42" s="236"/>
      <c r="S42" s="236"/>
      <c r="T42" s="236"/>
    </row>
    <row r="43">
      <c r="A43" s="236"/>
      <c r="B43" s="236"/>
      <c r="C43" s="236"/>
      <c r="D43" s="236"/>
      <c r="E43" s="236"/>
      <c r="F43" s="236"/>
      <c r="G43" s="236"/>
      <c r="H43" s="236"/>
      <c r="I43" s="236"/>
      <c r="J43" s="236"/>
      <c r="K43" s="236"/>
      <c r="L43" s="236"/>
      <c r="M43" s="236"/>
      <c r="N43" s="236"/>
      <c r="O43" s="236"/>
      <c r="P43" s="236"/>
      <c r="Q43" s="236"/>
      <c r="R43" s="236"/>
      <c r="S43" s="236"/>
      <c r="T43" s="236"/>
    </row>
    <row r="44">
      <c r="A44" s="236"/>
      <c r="B44" s="236"/>
      <c r="C44" s="236"/>
      <c r="D44" s="236"/>
      <c r="E44" s="236"/>
      <c r="F44" s="236"/>
      <c r="G44" s="236"/>
      <c r="H44" s="236"/>
      <c r="I44" s="236"/>
      <c r="J44" s="236"/>
      <c r="K44" s="236"/>
      <c r="L44" s="236"/>
      <c r="M44" s="236"/>
      <c r="N44" s="236"/>
      <c r="O44" s="236"/>
      <c r="P44" s="236"/>
      <c r="Q44" s="236"/>
      <c r="R44" s="236"/>
      <c r="S44" s="236"/>
      <c r="T44" s="236"/>
    </row>
    <row r="45">
      <c r="A45" s="236"/>
      <c r="B45" s="236"/>
      <c r="C45" s="236"/>
      <c r="D45" s="236"/>
      <c r="E45" s="236"/>
      <c r="F45" s="236"/>
      <c r="G45" s="236"/>
      <c r="H45" s="236"/>
      <c r="I45" s="236"/>
      <c r="J45" s="236"/>
      <c r="K45" s="236"/>
      <c r="L45" s="236"/>
      <c r="M45" s="236"/>
      <c r="N45" s="236"/>
      <c r="O45" s="236"/>
      <c r="P45" s="236"/>
      <c r="Q45" s="236"/>
      <c r="R45" s="236"/>
      <c r="S45" s="236"/>
      <c r="T45" s="236"/>
    </row>
    <row r="46">
      <c r="A46" s="236"/>
      <c r="B46" s="236"/>
      <c r="C46" s="236"/>
      <c r="D46" s="236"/>
      <c r="E46" s="236"/>
      <c r="F46" s="236"/>
      <c r="G46" s="236"/>
      <c r="H46" s="236"/>
      <c r="I46" s="236"/>
      <c r="J46" s="236"/>
      <c r="K46" s="236"/>
      <c r="L46" s="236"/>
      <c r="M46" s="236"/>
      <c r="N46" s="236"/>
      <c r="O46" s="236"/>
      <c r="P46" s="236"/>
      <c r="Q46" s="236"/>
      <c r="R46" s="236"/>
      <c r="S46" s="236"/>
      <c r="T46" s="236"/>
    </row>
    <row r="47">
      <c r="A47" s="236"/>
      <c r="B47" s="236"/>
      <c r="C47" s="236"/>
      <c r="D47" s="236"/>
      <c r="E47" s="236"/>
      <c r="F47" s="236"/>
      <c r="G47" s="236"/>
      <c r="H47" s="236"/>
      <c r="I47" s="236"/>
      <c r="J47" s="236"/>
      <c r="K47" s="236"/>
      <c r="L47" s="236"/>
      <c r="M47" s="236"/>
      <c r="N47" s="236"/>
      <c r="O47" s="236"/>
      <c r="P47" s="236"/>
      <c r="Q47" s="236"/>
      <c r="R47" s="236"/>
      <c r="S47" s="236"/>
      <c r="T47" s="236"/>
    </row>
    <row r="48">
      <c r="A48" s="236"/>
      <c r="B48" s="236"/>
      <c r="C48" s="236"/>
      <c r="D48" s="236"/>
      <c r="E48" s="236"/>
      <c r="F48" s="236"/>
      <c r="G48" s="236"/>
      <c r="H48" s="236"/>
      <c r="I48" s="236"/>
      <c r="J48" s="236"/>
      <c r="K48" s="236"/>
      <c r="L48" s="236"/>
      <c r="M48" s="236"/>
      <c r="N48" s="236"/>
      <c r="O48" s="236"/>
      <c r="P48" s="236"/>
      <c r="Q48" s="236"/>
      <c r="R48" s="236"/>
      <c r="S48" s="236"/>
      <c r="T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sheetData>
  <mergeCells count="14">
    <mergeCell ref="B2:S2"/>
    <mergeCell ref="B6:S6"/>
    <mergeCell ref="B23:S23"/>
    <mergeCell ref="D8:F8"/>
    <mergeCell ref="H8:J8"/>
    <mergeCell ref="L8:N8"/>
    <mergeCell ref="P8:R8"/>
    <mergeCell ref="B4:S4"/>
    <mergeCell ref="B3:S3"/>
    <mergeCell ref="B40:S40"/>
    <mergeCell ref="D25:F25"/>
    <mergeCell ref="H25:J25"/>
    <mergeCell ref="L25:N25"/>
    <mergeCell ref="P25:R25"/>
  </mergeCells>
  <phoneticPr fontId="0" type="noConversion"/>
  <printOptions horizontalCentered="1" verticalCentered="1"/>
  <pageMargins left="0.25" right="0.25" top="0.25" bottom="0.25" header="0" footer="0"/>
  <pageSetup scale="88" fitToWidth="1" fitToHeight="1" orientation="landscape" r:id="rId1"/>
  <headerFooter alignWithMargins="0">
    <oddHeader/>
    <oddFooter/>
  </headerFooter>
  <rowBreaks count="1" manualBreakCount="1">
    <brk id="42" max="16383" man="1"/>
  </rowBreaks>
  <colBreaks count="1" manualBreakCount="1">
    <brk id="21" max="1048575" man="1"/>
  </colBreaks>
  <drawing r:id="rId35"/>
</worksheet>
</file>

<file path=xl/worksheets/sheet98.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6">
    <pageSetUpPr fitToPage="1"/>
  </sheetPr>
  <dimension ref="A1:AD86"/>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179</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303</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 r="D6" s="960" t="s">
        <v>22</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3" t="s">
        <v>42</v>
      </c>
      <c r="C8" s="943"/>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2020</v>
      </c>
      <c r="C9" s="285" t="s">
        <v>218</v>
      </c>
      <c r="D9" s="415">
        <v>23.664059954382535027696318020</v>
      </c>
      <c r="E9" s="416"/>
      <c r="F9" s="417">
        <v>18.500818620292933315633435110</v>
      </c>
      <c r="G9" s="415">
        <v>0</v>
      </c>
      <c r="H9" s="416"/>
      <c r="I9" s="417">
        <v>1.3197486614451966901190318200</v>
      </c>
      <c r="J9" s="415">
        <v>10.638644509612251547735418700</v>
      </c>
      <c r="K9" s="416"/>
      <c r="L9" s="417">
        <v>3.7280410637638833576706933900</v>
      </c>
      <c r="M9" s="415">
        <v>34.302704463994786575431736720</v>
      </c>
      <c r="N9" s="416">
        <v>32.432882414151925078043704470</v>
      </c>
      <c r="O9" s="417">
        <v>23.548608345502013363423160320</v>
      </c>
      <c r="P9" s="5"/>
      <c r="Q9" s="415">
        <v>-33.049089651993546900207421060</v>
      </c>
      <c r="R9" s="416"/>
      <c r="S9" s="417">
        <v>-64.464671609548062898926514820</v>
      </c>
      <c r="T9" s="415">
        <v>-100</v>
      </c>
      <c r="U9" s="416"/>
      <c r="V9" s="417">
        <v>-93.66305536724568882804549978</v>
      </c>
      <c r="W9" s="415">
        <v>-64.835756596661281637049003780</v>
      </c>
      <c r="X9" s="416"/>
      <c r="Y9" s="417">
        <v>-57.475125699370724085737878150</v>
      </c>
      <c r="Z9" s="415">
        <v>-60.897019221840468010028786330</v>
      </c>
      <c r="AA9" s="416">
        <v>-63.759415688281175665865278370</v>
      </c>
      <c r="AB9" s="417">
        <v>-71.161260031097248619936092420</v>
      </c>
    </row>
    <row r="10" ht="18" customHeight="1">
      <c r="A10" s="58"/>
      <c r="B10" s="286"/>
      <c r="C10" s="287" t="s">
        <v>222</v>
      </c>
      <c r="D10" s="271">
        <v>27.207559465623981753014011080</v>
      </c>
      <c r="E10" s="92"/>
      <c r="F10" s="272">
        <v>20.759135737147516241792365270</v>
      </c>
      <c r="G10" s="271">
        <v>0</v>
      </c>
      <c r="H10" s="92"/>
      <c r="I10" s="272">
        <v>9.257604801845796216464710420</v>
      </c>
      <c r="J10" s="271">
        <v>16.218637992831541218637992830</v>
      </c>
      <c r="K10" s="92"/>
      <c r="L10" s="272">
        <v>5.0004770619920374016601757300</v>
      </c>
      <c r="M10" s="271">
        <v>43.426197458455522971652003910</v>
      </c>
      <c r="N10" s="92">
        <v>43.731529656607700312174817900</v>
      </c>
      <c r="O10" s="272">
        <v>35.017217600985349859917251430</v>
      </c>
      <c r="P10" s="5"/>
      <c r="Q10" s="271">
        <v>-24.757828339716152286551025010</v>
      </c>
      <c r="R10" s="92"/>
      <c r="S10" s="272">
        <v>-58.124602498952494982866464340</v>
      </c>
      <c r="T10" s="271">
        <v>-100</v>
      </c>
      <c r="U10" s="92"/>
      <c r="V10" s="272">
        <v>-56.531129729461732597623863150</v>
      </c>
      <c r="W10" s="271">
        <v>-49.027137736815156169994879680</v>
      </c>
      <c r="X10" s="92"/>
      <c r="Y10" s="272">
        <v>-40.851412797726815709236745280</v>
      </c>
      <c r="Z10" s="271">
        <v>-47.196909667194928684627575280</v>
      </c>
      <c r="AA10" s="92">
        <v>-50.881023582614458330352402500</v>
      </c>
      <c r="AB10" s="272">
        <v>-55.855884899773246127197903530</v>
      </c>
    </row>
    <row r="11" ht="18" customHeight="1">
      <c r="A11" s="58"/>
      <c r="B11" s="288"/>
      <c r="C11" s="289" t="s">
        <v>224</v>
      </c>
      <c r="D11" s="420">
        <v>23.156565656565656565656565660</v>
      </c>
      <c r="E11" s="91"/>
      <c r="F11" s="421">
        <v>19.887066415703146006991126650</v>
      </c>
      <c r="G11" s="420">
        <v>0.3114478114478114478114478100</v>
      </c>
      <c r="H11" s="91"/>
      <c r="I11" s="421">
        <v>2.4549610110244689432643183700</v>
      </c>
      <c r="J11" s="420">
        <v>13.375420875420875420875420880</v>
      </c>
      <c r="K11" s="91"/>
      <c r="L11" s="421">
        <v>4.2986465895850138926234650900</v>
      </c>
      <c r="M11" s="420">
        <v>36.843434343434343434343434340</v>
      </c>
      <c r="N11" s="91">
        <v>31.045161290322580645161290320</v>
      </c>
      <c r="O11" s="421">
        <v>26.640674016312628842878910100</v>
      </c>
      <c r="P11" s="5"/>
      <c r="Q11" s="420">
        <v>-39.002217294900221729490022160</v>
      </c>
      <c r="R11" s="91"/>
      <c r="S11" s="421">
        <v>-59.901022026536105592043494380</v>
      </c>
      <c r="T11" s="420">
        <v>-98.12182741116751269035532996</v>
      </c>
      <c r="U11" s="91"/>
      <c r="V11" s="421">
        <v>-89.02371213949220632278167989</v>
      </c>
      <c r="W11" s="420">
        <v>-49.778761061946902654867256610</v>
      </c>
      <c r="X11" s="91"/>
      <c r="Y11" s="421">
        <v>-46.522330162186735829587170500</v>
      </c>
      <c r="Z11" s="420">
        <v>-54.614267938614682704272086280</v>
      </c>
      <c r="AA11" s="91">
        <v>-62.104115835738684559717125630</v>
      </c>
      <c r="AB11" s="421">
        <v>-66.698822403766057764900968960</v>
      </c>
    </row>
    <row r="12" ht="18" customHeight="1">
      <c r="A12" s="58"/>
      <c r="B12" s="286"/>
      <c r="C12" s="287" t="s">
        <v>225</v>
      </c>
      <c r="D12" s="271">
        <v>23.150863473444118605408927990</v>
      </c>
      <c r="E12" s="92"/>
      <c r="F12" s="272">
        <v>21.308190720710562152503708070</v>
      </c>
      <c r="G12" s="271">
        <v>1.9387422613229064841968067800</v>
      </c>
      <c r="H12" s="92"/>
      <c r="I12" s="272">
        <v>2.3124495832212960473245496100</v>
      </c>
      <c r="J12" s="271">
        <v>16.748126425545780384490061910</v>
      </c>
      <c r="K12" s="92"/>
      <c r="L12" s="272">
        <v>4.7168420230898004146102403500</v>
      </c>
      <c r="M12" s="271">
        <v>41.837732160312805474095796680</v>
      </c>
      <c r="N12" s="92">
        <v>34.135275754422476586888657650</v>
      </c>
      <c r="O12" s="272">
        <v>28.337482327021658614438498040</v>
      </c>
      <c r="P12" s="5"/>
      <c r="Q12" s="271">
        <v>-42.070933550754178556869139820</v>
      </c>
      <c r="R12" s="92"/>
      <c r="S12" s="272">
        <v>-58.603232301153325523782441200</v>
      </c>
      <c r="T12" s="271">
        <v>-89.49227373068432671081677703</v>
      </c>
      <c r="U12" s="92"/>
      <c r="V12" s="272">
        <v>-89.92564053479762006090354030</v>
      </c>
      <c r="W12" s="271">
        <v>-34.605597964376590330788804070</v>
      </c>
      <c r="X12" s="92"/>
      <c r="Y12" s="272">
        <v>-40.516886143246275155113263400</v>
      </c>
      <c r="Z12" s="271">
        <v>-50.208434318952981095492001940</v>
      </c>
      <c r="AA12" s="92">
        <v>-59.648246017278275342791471820</v>
      </c>
      <c r="AB12" s="272">
        <v>-65.591731675506542271295620290</v>
      </c>
    </row>
    <row r="13" ht="18" customHeight="1">
      <c r="A13" s="58"/>
      <c r="B13" s="288"/>
      <c r="C13" s="289" t="s">
        <v>226</v>
      </c>
      <c r="D13" s="420">
        <v>19.553872053872053872053872050</v>
      </c>
      <c r="E13" s="91"/>
      <c r="F13" s="421">
        <v>18.418929819844044097875773060</v>
      </c>
      <c r="G13" s="420">
        <v>1.7760942760942760942760942800</v>
      </c>
      <c r="H13" s="91"/>
      <c r="I13" s="421">
        <v>1.997848884108631352514116700</v>
      </c>
      <c r="J13" s="420">
        <v>20.538720538720538720538720540</v>
      </c>
      <c r="K13" s="91"/>
      <c r="L13" s="421">
        <v>5.1949448776552836784081742400</v>
      </c>
      <c r="M13" s="420">
        <v>41.868686868686868686868686870</v>
      </c>
      <c r="N13" s="91">
        <v>27.088172043010752688172043010</v>
      </c>
      <c r="O13" s="421">
        <v>25.61172358160795912879806400</v>
      </c>
      <c r="P13" s="5"/>
      <c r="Q13" s="420">
        <v>-58.906775163629931010083141700</v>
      </c>
      <c r="R13" s="91"/>
      <c r="S13" s="421">
        <v>-62.470134306651499862170652280</v>
      </c>
      <c r="T13" s="420">
        <v>-91.58356601515755883526126843</v>
      </c>
      <c r="U13" s="91"/>
      <c r="V13" s="421">
        <v>-88.35861042611626384532736458</v>
      </c>
      <c r="W13" s="420">
        <v>19.432207537934410181106216330</v>
      </c>
      <c r="X13" s="91"/>
      <c r="Y13" s="421">
        <v>-18.032573853216070434524638410</v>
      </c>
      <c r="Z13" s="420">
        <v>-51.249632461040870332255219050</v>
      </c>
      <c r="AA13" s="91">
        <v>-63.028015996172114878161102140</v>
      </c>
      <c r="AB13" s="421">
        <v>-64.711196160917929055481921730</v>
      </c>
    </row>
    <row r="14" ht="18" customHeight="1">
      <c r="A14" s="58"/>
      <c r="B14" s="286"/>
      <c r="C14" s="287" t="s">
        <v>227</v>
      </c>
      <c r="D14" s="271">
        <v>18.059628543499511241446725320</v>
      </c>
      <c r="E14" s="92"/>
      <c r="F14" s="272">
        <v>16.791714734276470435167275280</v>
      </c>
      <c r="G14" s="271">
        <v>2.8103616813294232649071358700</v>
      </c>
      <c r="H14" s="92"/>
      <c r="I14" s="272">
        <v>3.8286393324601653236648769600</v>
      </c>
      <c r="J14" s="271">
        <v>20.112414467253176930596285430</v>
      </c>
      <c r="K14" s="92"/>
      <c r="L14" s="272">
        <v>5.2849794863343423917286124400</v>
      </c>
      <c r="M14" s="271">
        <v>40.982404692082111436950146630</v>
      </c>
      <c r="N14" s="92">
        <v>35.990379173740803621958121110</v>
      </c>
      <c r="O14" s="272">
        <v>25.905333553070978150560764690</v>
      </c>
      <c r="P14" s="5"/>
      <c r="Q14" s="271">
        <v>-59.595407326407873154729360300</v>
      </c>
      <c r="R14" s="92"/>
      <c r="S14" s="272">
        <v>-66.443720803300084964259522630</v>
      </c>
      <c r="T14" s="271">
        <v>-79.96515679442508710801393731</v>
      </c>
      <c r="U14" s="92"/>
      <c r="V14" s="272">
        <v>-74.527573497205946852998630150</v>
      </c>
      <c r="W14" s="271">
        <v>1.5631427396133278486219662600</v>
      </c>
      <c r="X14" s="92"/>
      <c r="Y14" s="272">
        <v>-20.124861196728710253075364970</v>
      </c>
      <c r="Z14" s="271">
        <v>-47.811203319502074688796680490</v>
      </c>
      <c r="AA14" s="92">
        <v>-43.387641362548020622807879030</v>
      </c>
      <c r="AB14" s="272">
        <v>-63.863543199299387823379958670</v>
      </c>
    </row>
    <row r="15" ht="18" customHeight="1">
      <c r="A15" s="58"/>
      <c r="B15" s="288">
        <v>2021</v>
      </c>
      <c r="C15" s="289" t="s">
        <v>230</v>
      </c>
      <c r="D15" s="420">
        <v>19.778429455848810687520364940</v>
      </c>
      <c r="E15" s="91"/>
      <c r="F15" s="421">
        <v>17.730225780430049701185715900</v>
      </c>
      <c r="G15" s="420">
        <v>1.8409905506679700228087324900</v>
      </c>
      <c r="H15" s="91"/>
      <c r="I15" s="421">
        <v>1.203063605374320186661346700</v>
      </c>
      <c r="J15" s="420">
        <v>19.159335288367546432062561090</v>
      </c>
      <c r="K15" s="91"/>
      <c r="L15" s="421">
        <v>4.7168420230898004146102403500</v>
      </c>
      <c r="M15" s="420">
        <v>40.778755294884327142391658520</v>
      </c>
      <c r="N15" s="91">
        <v>34.504810413129598189020939450</v>
      </c>
      <c r="O15" s="421">
        <v>23.650131408894170302457302950</v>
      </c>
      <c r="P15" s="5"/>
      <c r="Q15" s="420">
        <v>-45.633676668159426780116435280</v>
      </c>
      <c r="R15" s="91"/>
      <c r="S15" s="421">
        <v>-62.677016958551217614506452940</v>
      </c>
      <c r="T15" s="420">
        <v>-69.786096256684491978609625620</v>
      </c>
      <c r="U15" s="91"/>
      <c r="V15" s="421">
        <v>-87.69266693953400986974003921</v>
      </c>
      <c r="W15" s="420">
        <v>-20.808080808080808080808080840</v>
      </c>
      <c r="X15" s="91"/>
      <c r="Y15" s="421">
        <v>-36.094793469304251571506912360</v>
      </c>
      <c r="Z15" s="420">
        <v>-38.831867057673509286412512220</v>
      </c>
      <c r="AA15" s="91">
        <v>-32.652687450204029856915422020</v>
      </c>
      <c r="AB15" s="421">
        <v>-63.424438967169198179688860600</v>
      </c>
    </row>
    <row r="16" ht="18" customHeight="1">
      <c r="A16" s="58"/>
      <c r="B16" s="286"/>
      <c r="C16" s="287" t="s">
        <v>232</v>
      </c>
      <c r="D16" s="271">
        <v>23.295454545454545454545454550</v>
      </c>
      <c r="E16" s="92"/>
      <c r="F16" s="272">
        <v>22.433065724273038067068720470</v>
      </c>
      <c r="G16" s="271">
        <v>4.247835497835497835497835500</v>
      </c>
      <c r="H16" s="92"/>
      <c r="I16" s="272">
        <v>5.2471862635885222602081972900</v>
      </c>
      <c r="J16" s="271">
        <v>20.147907647907647907647907650</v>
      </c>
      <c r="K16" s="92"/>
      <c r="L16" s="272">
        <v>4.915876003533976107248492300</v>
      </c>
      <c r="M16" s="271">
        <v>47.691197691197691197691197690</v>
      </c>
      <c r="N16" s="92">
        <v>47.202380952380952380952380950</v>
      </c>
      <c r="O16" s="272">
        <v>32.596127991395536434525410060</v>
      </c>
      <c r="P16" s="5"/>
      <c r="Q16" s="271">
        <v>-35.396039603960396039603960390</v>
      </c>
      <c r="R16" s="92"/>
      <c r="S16" s="272">
        <v>-54.823893215138593589860131610</v>
      </c>
      <c r="T16" s="271">
        <v>-40.582042804941708717591786960</v>
      </c>
      <c r="U16" s="92"/>
      <c r="V16" s="272">
        <v>-55.781811507780285416911109840</v>
      </c>
      <c r="W16" s="271">
        <v>-24.558665983511109040942754660</v>
      </c>
      <c r="X16" s="92"/>
      <c r="Y16" s="272">
        <v>-28.971291385929333610090923660</v>
      </c>
      <c r="Z16" s="271">
        <v>-31.786559436329021582477803680</v>
      </c>
      <c r="AA16" s="92">
        <v>-21.156886633364625346861739010</v>
      </c>
      <c r="AB16" s="272">
        <v>-52.375808362571450875625601740</v>
      </c>
    </row>
    <row r="17" ht="18" customHeight="1">
      <c r="A17" s="58"/>
      <c r="B17" s="288"/>
      <c r="C17" s="289" t="s">
        <v>233</v>
      </c>
      <c r="D17" s="420">
        <v>21.432062561094819159335288370</v>
      </c>
      <c r="E17" s="91"/>
      <c r="F17" s="421">
        <v>24.039587471484703657764400770</v>
      </c>
      <c r="G17" s="420">
        <v>11.942000651678071032909742590</v>
      </c>
      <c r="H17" s="91"/>
      <c r="I17" s="421">
        <v>4.7376592736514324870542723100</v>
      </c>
      <c r="J17" s="420">
        <v>18.980123818833496252851091560</v>
      </c>
      <c r="K17" s="91"/>
      <c r="L17" s="421">
        <v>5.2268646618497861894890232400</v>
      </c>
      <c r="M17" s="420">
        <v>52.354187031606386445096122520</v>
      </c>
      <c r="N17" s="91">
        <v>48.443689869835880022637238260</v>
      </c>
      <c r="O17" s="421">
        <v>34.004111406985922334307696310</v>
      </c>
      <c r="P17" s="5"/>
      <c r="Q17" s="420">
        <v>19.590909090909090909090909070</v>
      </c>
      <c r="R17" s="91"/>
      <c r="S17" s="421">
        <v>3.9779124767046881702519498300</v>
      </c>
      <c r="T17" s="420">
        <v>253.25301204819277108433734991</v>
      </c>
      <c r="U17" s="91"/>
      <c r="V17" s="421">
        <v>9.875743418684025918784893560</v>
      </c>
      <c r="W17" s="420">
        <v>-27.841436977392381542273149570</v>
      </c>
      <c r="X17" s="91"/>
      <c r="Y17" s="421">
        <v>-24.034036986895369795097743320</v>
      </c>
      <c r="Z17" s="420">
        <v>9.976043805612594113620807680</v>
      </c>
      <c r="AA17" s="91">
        <v>29.989350435338919701106790570</v>
      </c>
      <c r="AB17" s="421">
        <v>-0.8980910067384876160144099900</v>
      </c>
    </row>
    <row r="18" ht="18" customHeight="1">
      <c r="A18" s="58"/>
      <c r="B18" s="286"/>
      <c r="C18" s="287" t="s">
        <v>234</v>
      </c>
      <c r="D18" s="271">
        <v>17.441077441077441077441077440</v>
      </c>
      <c r="E18" s="92"/>
      <c r="F18" s="272">
        <v>29.573587448262585426893830010</v>
      </c>
      <c r="G18" s="271">
        <v>54.537037037037037037037037040</v>
      </c>
      <c r="H18" s="92"/>
      <c r="I18" s="272">
        <v>11.377418423332370776783136010</v>
      </c>
      <c r="J18" s="271">
        <v>21.153198653198653198653198650</v>
      </c>
      <c r="K18" s="92"/>
      <c r="L18" s="272">
        <v>6.1478486861103089806526133400</v>
      </c>
      <c r="M18" s="271">
        <v>93.13131313131313131313131313</v>
      </c>
      <c r="N18" s="92">
        <v>57.438596491228070175438596490</v>
      </c>
      <c r="O18" s="272">
        <v>47.098854557705265184329579360</v>
      </c>
      <c r="P18" s="5"/>
      <c r="Q18" s="271">
        <v>226.81388012618296529968454236</v>
      </c>
      <c r="R18" s="92"/>
      <c r="S18" s="272">
        <v>431.03393885864281152514894677</v>
      </c>
      <c r="T18" s="271">
        <v>0</v>
      </c>
      <c r="U18" s="92"/>
      <c r="V18" s="272">
        <v>572.88549608781015111840293631</v>
      </c>
      <c r="W18" s="271">
        <v>406.65322580645161290322580578</v>
      </c>
      <c r="X18" s="92"/>
      <c r="Y18" s="272">
        <v>280.35154401618589029049676523</v>
      </c>
      <c r="Z18" s="271">
        <v>879.1150442477876106194690267</v>
      </c>
      <c r="AA18" s="92">
        <v>426.28467721026704692766398772</v>
      </c>
      <c r="AB18" s="272">
        <v>430.61612532035682975956760032</v>
      </c>
    </row>
    <row r="19" ht="18" customHeight="1">
      <c r="A19" s="58"/>
      <c r="B19" s="288"/>
      <c r="C19" s="289" t="s">
        <v>235</v>
      </c>
      <c r="D19" s="420">
        <v>22.678396871945259042033235580</v>
      </c>
      <c r="E19" s="91"/>
      <c r="F19" s="421">
        <v>33.502556984900282246420686890</v>
      </c>
      <c r="G19" s="420">
        <v>42.872271098077549690452916260</v>
      </c>
      <c r="H19" s="91"/>
      <c r="I19" s="421">
        <v>13.541307648598548713123992810</v>
      </c>
      <c r="J19" s="420">
        <v>25.448028673835125448028673840</v>
      </c>
      <c r="K19" s="91"/>
      <c r="L19" s="421">
        <v>7.57500954793997373152124300</v>
      </c>
      <c r="M19" s="420">
        <v>90.99869664385793418051482568</v>
      </c>
      <c r="N19" s="91">
        <v>65.681946802490096208262591960</v>
      </c>
      <c r="O19" s="421">
        <v>54.618874181438804691065922700</v>
      </c>
      <c r="P19" s="5"/>
      <c r="Q19" s="420">
        <v>71.745835903763109191856878460</v>
      </c>
      <c r="R19" s="91"/>
      <c r="S19" s="421">
        <v>182.06278174416046208125139356</v>
      </c>
      <c r="T19" s="420">
        <v>0</v>
      </c>
      <c r="U19" s="91"/>
      <c r="V19" s="421">
        <v>115.59495674628987936028960642</v>
      </c>
      <c r="W19" s="420">
        <v>2714.4144144144144144144144290</v>
      </c>
      <c r="X19" s="91"/>
      <c r="Y19" s="421">
        <v>591.73132801459707004899701879</v>
      </c>
      <c r="Z19" s="420">
        <v>544.97690531177829099307159376</v>
      </c>
      <c r="AA19" s="91">
        <v>185.69001030683888139829976865</v>
      </c>
      <c r="AB19" s="421">
        <v>183.68023047040339641233312969</v>
      </c>
    </row>
    <row r="20" ht="18" customHeight="1">
      <c r="A20" s="58"/>
      <c r="B20" s="286"/>
      <c r="C20" s="287" t="s">
        <v>237</v>
      </c>
      <c r="D20" s="271">
        <v>39.217171717171717171717171720</v>
      </c>
      <c r="E20" s="92"/>
      <c r="F20" s="272">
        <v>42.677832322648955626143035900</v>
      </c>
      <c r="G20" s="271">
        <v>8.813131313131313131313131310</v>
      </c>
      <c r="H20" s="92"/>
      <c r="I20" s="272">
        <v>10.289729521609394551929925880</v>
      </c>
      <c r="J20" s="271">
        <v>31.077441077441077441077441080</v>
      </c>
      <c r="K20" s="92"/>
      <c r="L20" s="272">
        <v>8.285686784098565790740205990</v>
      </c>
      <c r="M20" s="271">
        <v>79.107744107744107744107744110</v>
      </c>
      <c r="N20" s="92">
        <v>71.608187134502923976608187130</v>
      </c>
      <c r="O20" s="272">
        <v>61.253248628356915968813167770</v>
      </c>
      <c r="P20" s="5"/>
      <c r="Q20" s="271">
        <v>100.90556274256144890038809833</v>
      </c>
      <c r="R20" s="92"/>
      <c r="S20" s="272">
        <v>224.67664767243504984563812329</v>
      </c>
      <c r="T20" s="271">
        <v>0</v>
      </c>
      <c r="U20" s="92"/>
      <c r="V20" s="272">
        <v>630.63761245973200925554376486</v>
      </c>
      <c r="W20" s="271">
        <v>345.89371980676328502415458939</v>
      </c>
      <c r="X20" s="92"/>
      <c r="Y20" s="272">
        <v>193.45420237770952849147903633</v>
      </c>
      <c r="Z20" s="271">
        <v>198.63361931998728948204639340</v>
      </c>
      <c r="AA20" s="92">
        <v>160.52583536142602025759179259</v>
      </c>
      <c r="AB20" s="272">
        <v>252.50537398912328195196210226</v>
      </c>
    </row>
    <row r="21" ht="18" customHeight="1">
      <c r="A21" s="58"/>
      <c r="B21" s="288"/>
      <c r="C21" s="289" t="s">
        <v>218</v>
      </c>
      <c r="D21" s="420">
        <v>40.892798957315086347344411860</v>
      </c>
      <c r="E21" s="91"/>
      <c r="F21" s="421">
        <v>39.853758814804534691080675520</v>
      </c>
      <c r="G21" s="420">
        <v>6.3294232649071358748778103600</v>
      </c>
      <c r="H21" s="91"/>
      <c r="I21" s="421">
        <v>11.835474329727901187450667450</v>
      </c>
      <c r="J21" s="420">
        <v>30.791788856304985337243401760</v>
      </c>
      <c r="K21" s="91"/>
      <c r="L21" s="421">
        <v>9.957584851980674652395284890</v>
      </c>
      <c r="M21" s="420">
        <v>78.014011078527207559465623980</v>
      </c>
      <c r="N21" s="91">
        <v>73.384267119411431805319750990</v>
      </c>
      <c r="O21" s="421">
        <v>61.646817996513110530926627870</v>
      </c>
      <c r="P21" s="5"/>
      <c r="Q21" s="420">
        <v>72.805507745266781411359724600</v>
      </c>
      <c r="R21" s="91"/>
      <c r="S21" s="421">
        <v>115.41619121161628306236120210</v>
      </c>
      <c r="T21" s="420">
        <v>0</v>
      </c>
      <c r="U21" s="91"/>
      <c r="V21" s="421">
        <v>796.7976005952081774859937395</v>
      </c>
      <c r="W21" s="420">
        <v>189.43338437978560490045941816</v>
      </c>
      <c r="X21" s="91"/>
      <c r="Y21" s="421">
        <v>167.09965586933088008247008124</v>
      </c>
      <c r="Z21" s="420">
        <v>127.42816433151270482070767040</v>
      </c>
      <c r="AA21" s="91">
        <v>126.26501765193270650960048996</v>
      </c>
      <c r="AB21" s="421">
        <v>161.78539764235444823383489699</v>
      </c>
    </row>
    <row r="22" ht="18" customHeight="1">
      <c r="A22" s="58"/>
      <c r="B22" s="286"/>
      <c r="C22" s="287" t="s">
        <v>222</v>
      </c>
      <c r="D22" s="271">
        <v>36.339198435972629521016617790</v>
      </c>
      <c r="E22" s="92"/>
      <c r="F22" s="272">
        <v>37.043429988984204911136361670</v>
      </c>
      <c r="G22" s="271">
        <v>3.1932225480612577386770935200</v>
      </c>
      <c r="H22" s="92"/>
      <c r="I22" s="272">
        <v>12.097424732628438099038069550</v>
      </c>
      <c r="J22" s="271">
        <v>28.641251221896383186705767350</v>
      </c>
      <c r="K22" s="92"/>
      <c r="L22" s="272">
        <v>9.215970300722532071576646510</v>
      </c>
      <c r="M22" s="271">
        <v>68.173672205930270446399478660</v>
      </c>
      <c r="N22" s="92">
        <v>68.842671194114318053197509900</v>
      </c>
      <c r="O22" s="272">
        <v>58.356825022335175081751077730</v>
      </c>
      <c r="P22" s="5"/>
      <c r="Q22" s="271">
        <v>33.562874251497005988023952090</v>
      </c>
      <c r="R22" s="92"/>
      <c r="S22" s="272">
        <v>78.443989470605440187189236670</v>
      </c>
      <c r="T22" s="271">
        <v>0</v>
      </c>
      <c r="U22" s="92"/>
      <c r="V22" s="272">
        <v>30.675536400262344233111590070</v>
      </c>
      <c r="W22" s="271">
        <v>76.594676042189854344550477160</v>
      </c>
      <c r="X22" s="92"/>
      <c r="Y22" s="272">
        <v>84.30182133564614050303555941</v>
      </c>
      <c r="Z22" s="271">
        <v>56.987432001500656537235040340</v>
      </c>
      <c r="AA22" s="92">
        <v>57.421136956988196947420185150</v>
      </c>
      <c r="AB22" s="272">
        <v>66.651804513140620742612271190</v>
      </c>
    </row>
    <row r="23" ht="18" customHeight="1">
      <c r="A23" s="58"/>
      <c r="B23" s="288"/>
      <c r="C23" s="289" t="s">
        <v>224</v>
      </c>
      <c r="D23" s="420">
        <v>39.191919191919191919191919190</v>
      </c>
      <c r="E23" s="91"/>
      <c r="F23" s="421">
        <v>37.113919512413731289773236530</v>
      </c>
      <c r="G23" s="420">
        <v>5.6565656565656565656565656600</v>
      </c>
      <c r="H23" s="91"/>
      <c r="I23" s="421">
        <v>14.664336291117683965223626420</v>
      </c>
      <c r="J23" s="420">
        <v>29.528619528619528619528619530</v>
      </c>
      <c r="K23" s="91"/>
      <c r="L23" s="421">
        <v>10.087837232230886439006901500</v>
      </c>
      <c r="M23" s="420">
        <v>74.377104377104377104377104380</v>
      </c>
      <c r="N23" s="91">
        <v>77.956140350877192982456140350</v>
      </c>
      <c r="O23" s="421">
        <v>61.866093035762301694003764450</v>
      </c>
      <c r="P23" s="5"/>
      <c r="Q23" s="420">
        <v>69.247546346782988004362050130</v>
      </c>
      <c r="R23" s="91"/>
      <c r="S23" s="421">
        <v>86.62340003605552550928429777</v>
      </c>
      <c r="T23" s="420">
        <v>1716.2162162162162162162162258</v>
      </c>
      <c r="U23" s="91"/>
      <c r="V23" s="421">
        <v>497.33479372033588901058780447</v>
      </c>
      <c r="W23" s="420">
        <v>120.76777847702957835116425418</v>
      </c>
      <c r="X23" s="91"/>
      <c r="Y23" s="421">
        <v>134.67472894078398665554628860</v>
      </c>
      <c r="Z23" s="420">
        <v>101.87342928946767192140735666</v>
      </c>
      <c r="AA23" s="91">
        <v>151.10560586837001064589987023</v>
      </c>
      <c r="AB23" s="421">
        <v>132.22420347878747098206775898</v>
      </c>
    </row>
    <row r="24" ht="18" customHeight="1">
      <c r="A24" s="59"/>
      <c r="B24" s="286"/>
      <c r="C24" s="287" t="s">
        <v>225</v>
      </c>
      <c r="D24" s="271">
        <v>44.053437601824698598892147280</v>
      </c>
      <c r="E24" s="92"/>
      <c r="F24" s="272">
        <v>39.230108683395640520778218220</v>
      </c>
      <c r="G24" s="271">
        <v>5.5555555555555555555555555600</v>
      </c>
      <c r="H24" s="92"/>
      <c r="I24" s="272">
        <v>15.047402614299716364961097760</v>
      </c>
      <c r="J24" s="271">
        <v>28.250244379276637341153470190</v>
      </c>
      <c r="K24" s="92"/>
      <c r="L24" s="272">
        <v>9.117955745994847730485996060</v>
      </c>
      <c r="M24" s="271">
        <v>77.859237536656891495601173020</v>
      </c>
      <c r="N24" s="92">
        <v>76.836445953593661573288058860</v>
      </c>
      <c r="O24" s="272">
        <v>63.395467043690204616225312040</v>
      </c>
      <c r="P24" s="93"/>
      <c r="Q24" s="271">
        <v>90.28852920478536242083040113</v>
      </c>
      <c r="R24" s="92"/>
      <c r="S24" s="272">
        <v>84.10811690954978425466091350</v>
      </c>
      <c r="T24" s="271">
        <v>186.55462184873949579831932758</v>
      </c>
      <c r="U24" s="92"/>
      <c r="V24" s="272">
        <v>550.71267816954238559639909968</v>
      </c>
      <c r="W24" s="271">
        <v>68.677042801556420233463035040</v>
      </c>
      <c r="X24" s="92"/>
      <c r="Y24" s="272">
        <v>93.30636263332107392423685184</v>
      </c>
      <c r="Z24" s="271">
        <v>86.09813084112149532710280372</v>
      </c>
      <c r="AA24" s="92">
        <v>125.09396586210068519671328058</v>
      </c>
      <c r="AB24" s="272">
        <v>123.71594735231098867462503822</v>
      </c>
    </row>
    <row r="25" ht="18" customHeight="1">
      <c r="A25" s="60"/>
      <c r="B25" s="288"/>
      <c r="C25" s="289" t="s">
        <v>226</v>
      </c>
      <c r="D25" s="420">
        <v>34.612794612794612794612794610</v>
      </c>
      <c r="E25" s="91"/>
      <c r="F25" s="421">
        <v>41.410773505422604642825132200</v>
      </c>
      <c r="G25" s="420">
        <v>9.520202020202020202020202020</v>
      </c>
      <c r="H25" s="91"/>
      <c r="I25" s="421">
        <v>11.379403065340145200322667380</v>
      </c>
      <c r="J25" s="420">
        <v>30.614478114478114478114478110</v>
      </c>
      <c r="K25" s="91"/>
      <c r="L25" s="421">
        <v>9.001523707089719458635834010</v>
      </c>
      <c r="M25" s="420">
        <v>74.747474747474747474747474750</v>
      </c>
      <c r="N25" s="91">
        <v>73.412280701754385964912280700</v>
      </c>
      <c r="O25" s="421">
        <v>61.791700277852469301783633590</v>
      </c>
      <c r="P25" s="93"/>
      <c r="Q25" s="420">
        <v>77.012483857081360309944037900</v>
      </c>
      <c r="R25" s="91"/>
      <c r="S25" s="421">
        <v>124.82725060827250608272506077</v>
      </c>
      <c r="T25" s="420">
        <v>436.01895734597156398104265284</v>
      </c>
      <c r="U25" s="91"/>
      <c r="V25" s="421">
        <v>469.58277254374158815612382160</v>
      </c>
      <c r="W25" s="420">
        <v>49.057377049180327868852458990</v>
      </c>
      <c r="X25" s="91"/>
      <c r="Y25" s="421">
        <v>73.274672187715665976535541850</v>
      </c>
      <c r="Z25" s="420">
        <v>78.528347406513872135102533170</v>
      </c>
      <c r="AA25" s="91">
        <v>171.01230967224348581838846083</v>
      </c>
      <c r="AB25" s="421">
        <v>141.26334208223972003499562549</v>
      </c>
    </row>
    <row r="26" ht="18" customHeight="1">
      <c r="A26" s="60"/>
      <c r="B26" s="290"/>
      <c r="C26" s="291" t="s">
        <v>227</v>
      </c>
      <c r="D26" s="273">
        <v>37.447051156728576083414793090</v>
      </c>
      <c r="E26" s="274"/>
      <c r="F26" s="275">
        <v>40.767983068636209872581078850</v>
      </c>
      <c r="G26" s="273">
        <v>6.5004887585532746823069403700</v>
      </c>
      <c r="H26" s="274"/>
      <c r="I26" s="275">
        <v>9.077188630311651588616433480</v>
      </c>
      <c r="J26" s="273">
        <v>31.239817530140110785272075590</v>
      </c>
      <c r="K26" s="274"/>
      <c r="L26" s="275">
        <v>8.902844156857982981897665870</v>
      </c>
      <c r="M26" s="273">
        <v>75.187357445421961550993809060</v>
      </c>
      <c r="N26" s="274">
        <v>74.915110356536502546689303900</v>
      </c>
      <c r="O26" s="275">
        <v>58.748015855805844443095178200</v>
      </c>
      <c r="P26" s="184"/>
      <c r="Q26" s="273">
        <v>107.35227785295444294091114114</v>
      </c>
      <c r="R26" s="274"/>
      <c r="S26" s="275">
        <v>142.78630094529676119634278631</v>
      </c>
      <c r="T26" s="273">
        <v>131.30434782608695652173913078</v>
      </c>
      <c r="U26" s="274"/>
      <c r="V26" s="275">
        <v>137.08654281830539193475305842</v>
      </c>
      <c r="W26" s="273">
        <v>55.326042932361279870392871620</v>
      </c>
      <c r="X26" s="274"/>
      <c r="Y26" s="275">
        <v>68.455604792384703758411291840</v>
      </c>
      <c r="Z26" s="273">
        <v>83.46253229974160206718346253</v>
      </c>
      <c r="AA26" s="274">
        <v>108.15315669470870351442723483</v>
      </c>
      <c r="AB26" s="275">
        <v>126.77961561642000937520926802</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974" t="s">
        <v>59</v>
      </c>
      <c r="C28" s="974"/>
      <c r="D28" s="974"/>
      <c r="E28" s="974"/>
      <c r="F28" s="974"/>
      <c r="G28" s="974"/>
      <c r="H28" s="974"/>
      <c r="I28" s="974"/>
      <c r="J28" s="974"/>
      <c r="K28" s="974"/>
      <c r="L28" s="974"/>
      <c r="M28" s="974"/>
      <c r="N28" s="974"/>
      <c r="O28" s="974"/>
      <c r="P28" s="411"/>
      <c r="Q28" s="972"/>
      <c r="R28" s="972"/>
      <c r="S28" s="972"/>
      <c r="T28" s="972"/>
      <c r="U28" s="972"/>
      <c r="V28" s="972"/>
      <c r="W28" s="972"/>
      <c r="X28" s="972"/>
      <c r="Y28" s="972"/>
      <c r="Z28" s="972"/>
      <c r="AA28" s="972"/>
      <c r="AB28" s="972"/>
      <c r="AC28" s="9"/>
    </row>
    <row r="29" ht="18" customHeight="1">
      <c r="A29" s="58"/>
      <c r="B29" s="284">
        <v>2019</v>
      </c>
      <c r="C29" s="285"/>
      <c r="D29" s="427">
        <v>38.929708039297080392970803930</v>
      </c>
      <c r="E29" s="428"/>
      <c r="F29" s="429">
        <v>50.060817672841965357981128140</v>
      </c>
      <c r="G29" s="427">
        <v>17.203542272035422720354227200</v>
      </c>
      <c r="H29" s="428"/>
      <c r="I29" s="429">
        <v>18.701175662083822360081172320</v>
      </c>
      <c r="J29" s="427">
        <v>26.753839767538397675383976750</v>
      </c>
      <c r="K29" s="428"/>
      <c r="L29" s="429">
        <v>8.433645072420052541575156990</v>
      </c>
      <c r="M29" s="427">
        <v>82.88709007887090078870900789</v>
      </c>
      <c r="N29" s="428">
        <v>79.84282054315372405135258732</v>
      </c>
      <c r="O29" s="429">
        <v>77.195638407345840259637457450</v>
      </c>
      <c r="P29" s="5"/>
      <c r="Q29" s="427">
        <v>-2.2632529701938442298339470500</v>
      </c>
      <c r="R29" s="428"/>
      <c r="S29" s="429">
        <v>1.5799790965030975093169368400</v>
      </c>
      <c r="T29" s="427">
        <v>43.105432780847145488029465920</v>
      </c>
      <c r="U29" s="428"/>
      <c r="V29" s="429">
        <v>-2.2002258160539362446126292400</v>
      </c>
      <c r="W29" s="427">
        <v>-1.2890874282067645181876196600</v>
      </c>
      <c r="X29" s="428"/>
      <c r="Y29" s="429">
        <v>-14.205622623722947868244561920</v>
      </c>
      <c r="Z29" s="427">
        <v>4.9788386214873426040324912600</v>
      </c>
      <c r="AA29" s="428">
        <v>0.6818107510772182479957605200</v>
      </c>
      <c r="AB29" s="429">
        <v>-1.3274247231608408791886421700</v>
      </c>
    </row>
    <row r="30" ht="18" customHeight="1">
      <c r="A30" s="58"/>
      <c r="B30" s="286">
        <v>2020</v>
      </c>
      <c r="C30" s="287"/>
      <c r="D30" s="271">
        <v>21.912430314069658331953413920</v>
      </c>
      <c r="E30" s="92"/>
      <c r="F30" s="272">
        <v>23.581844106729756807292224670</v>
      </c>
      <c r="G30" s="271">
        <v>1.942236573384114367720925100</v>
      </c>
      <c r="H30" s="92"/>
      <c r="I30" s="272">
        <v>4.960044792975204773853178500</v>
      </c>
      <c r="J30" s="271">
        <v>15.559971297676215709002594250</v>
      </c>
      <c r="K30" s="92"/>
      <c r="L30" s="272">
        <v>4.8748572326179031975845683500</v>
      </c>
      <c r="M30" s="271">
        <v>39.414638185129988408676933270</v>
      </c>
      <c r="N30" s="92">
        <v>34.384680038109108095255316070</v>
      </c>
      <c r="O30" s="272">
        <v>33.416746132322864778729971520</v>
      </c>
      <c r="P30" s="5"/>
      <c r="Q30" s="271">
        <v>-43.712831619619534463016111040</v>
      </c>
      <c r="R30" s="92"/>
      <c r="S30" s="272">
        <v>-52.893609807090852664024560300</v>
      </c>
      <c r="T30" s="271">
        <v>-88.71025197792407742659122842</v>
      </c>
      <c r="U30" s="92"/>
      <c r="V30" s="272">
        <v>-73.477363762581115986079925050</v>
      </c>
      <c r="W30" s="271">
        <v>-41.840231410237387675737394020</v>
      </c>
      <c r="X30" s="92"/>
      <c r="Y30" s="272">
        <v>-42.197505458703724422397509660</v>
      </c>
      <c r="Z30" s="271">
        <v>-52.447795974469441804681240890</v>
      </c>
      <c r="AA30" s="92">
        <v>-56.934537377064782933719804520</v>
      </c>
      <c r="AB30" s="272">
        <v>-56.711613736530781675819810530</v>
      </c>
    </row>
    <row r="31" ht="18" customHeight="1">
      <c r="A31" s="58"/>
      <c r="B31" s="425">
        <v>2021</v>
      </c>
      <c r="C31" s="426"/>
      <c r="D31" s="430">
        <v>31.417600664176006641760066420</v>
      </c>
      <c r="E31" s="431"/>
      <c r="F31" s="432">
        <v>33.807346910629252274313246220</v>
      </c>
      <c r="G31" s="430">
        <v>13.424657534246575342465753420</v>
      </c>
      <c r="H31" s="431"/>
      <c r="I31" s="432">
        <v>10.030589016586727469926297040</v>
      </c>
      <c r="J31" s="430">
        <v>26.282689912826899128268991280</v>
      </c>
      <c r="K31" s="431"/>
      <c r="L31" s="432">
        <v>7.7869697235445482067460736800</v>
      </c>
      <c r="M31" s="430">
        <v>71.124948111249481112494811120</v>
      </c>
      <c r="N31" s="431">
        <v>64.260273972602739726027397260</v>
      </c>
      <c r="O31" s="432">
        <v>51.624905650760527950985616940</v>
      </c>
      <c r="P31" s="184"/>
      <c r="Q31" s="430">
        <v>43.377983244529541189273496860</v>
      </c>
      <c r="R31" s="431"/>
      <c r="S31" s="432">
        <v>43.361760673251819294111500170</v>
      </c>
      <c r="T31" s="430">
        <v>591.19579551813912747268789899</v>
      </c>
      <c r="U31" s="431"/>
      <c r="V31" s="432">
        <v>102.22779098271079480616661598</v>
      </c>
      <c r="W31" s="430">
        <v>68.912200479136194220237429930</v>
      </c>
      <c r="X31" s="431"/>
      <c r="Y31" s="432">
        <v>59.737390285843878113222715440</v>
      </c>
      <c r="Z31" s="430">
        <v>80.45312956363223041208115296</v>
      </c>
      <c r="AA31" s="431">
        <v>86.88635142564077387357169039</v>
      </c>
      <c r="AB31" s="432">
        <v>54.488128336425727367907639650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973" t="s">
        <v>44</v>
      </c>
      <c r="C33" s="973"/>
      <c r="D33" s="973"/>
      <c r="E33" s="973"/>
      <c r="F33" s="973"/>
      <c r="G33" s="973"/>
      <c r="H33" s="973"/>
      <c r="I33" s="973"/>
      <c r="J33" s="973"/>
      <c r="K33" s="973"/>
      <c r="L33" s="973"/>
      <c r="M33" s="973"/>
      <c r="N33" s="973"/>
      <c r="O33" s="973"/>
      <c r="P33" s="411"/>
      <c r="Q33" s="972"/>
      <c r="R33" s="972"/>
      <c r="S33" s="972"/>
      <c r="T33" s="972"/>
      <c r="U33" s="972"/>
      <c r="V33" s="972"/>
      <c r="W33" s="972"/>
      <c r="X33" s="972"/>
      <c r="Y33" s="972"/>
      <c r="Z33" s="972"/>
      <c r="AA33" s="972"/>
      <c r="AB33" s="972"/>
      <c r="AC33" s="9"/>
    </row>
    <row r="34" ht="18" customHeight="1">
      <c r="A34" s="58"/>
      <c r="B34" s="284">
        <v>2019</v>
      </c>
      <c r="C34" s="285"/>
      <c r="D34" s="427">
        <v>44.043697848045674132630654370</v>
      </c>
      <c r="E34" s="428"/>
      <c r="F34" s="429">
        <v>50.209362147997767669100995870</v>
      </c>
      <c r="G34" s="427">
        <v>17.824989020641194554238032500</v>
      </c>
      <c r="H34" s="428"/>
      <c r="I34" s="429">
        <v>18.395244506139561426936872830</v>
      </c>
      <c r="J34" s="427">
        <v>20.910188844971453667105841020</v>
      </c>
      <c r="K34" s="428"/>
      <c r="L34" s="429">
        <v>6.9681388494692351659026413700</v>
      </c>
      <c r="M34" s="427">
        <v>82.77887571365832235397452789</v>
      </c>
      <c r="N34" s="428">
        <v>73.821835456341699247488123770</v>
      </c>
      <c r="O34" s="429">
        <v>75.572745503606564261940510060</v>
      </c>
      <c r="P34" s="5"/>
      <c r="Q34" s="427">
        <v>-14.507965261867973786562949540</v>
      </c>
      <c r="R34" s="428"/>
      <c r="S34" s="429">
        <v>-0.7355194377813281156776201400</v>
      </c>
      <c r="T34" s="427">
        <v>78.553753093208688479516084660</v>
      </c>
      <c r="U34" s="428"/>
      <c r="V34" s="429">
        <v>-2.8944557642017847701782140200</v>
      </c>
      <c r="W34" s="427">
        <v>10.389798579915954209534850050</v>
      </c>
      <c r="X34" s="428"/>
      <c r="Y34" s="429">
        <v>-16.791184584877793502280460080</v>
      </c>
      <c r="Z34" s="427">
        <v>2.9037431330398880813457535800</v>
      </c>
      <c r="AA34" s="428">
        <v>-0.3426173610566721946776219700</v>
      </c>
      <c r="AB34" s="429">
        <v>-2.9865372157345547023427107100</v>
      </c>
    </row>
    <row r="35" ht="18" customHeight="1">
      <c r="A35" s="58"/>
      <c r="B35" s="286">
        <v>2020</v>
      </c>
      <c r="C35" s="287"/>
      <c r="D35" s="271">
        <v>20.262406675450153711023276240</v>
      </c>
      <c r="E35" s="92"/>
      <c r="F35" s="272">
        <v>18.844184388042601447326887780</v>
      </c>
      <c r="G35" s="271">
        <v>2.1794027228809837505489679400</v>
      </c>
      <c r="H35" s="92"/>
      <c r="I35" s="272">
        <v>2.720752422928089598653214400</v>
      </c>
      <c r="J35" s="271">
        <v>19.117808519982433025911286780</v>
      </c>
      <c r="K35" s="92"/>
      <c r="L35" s="272">
        <v>5.0641827513239884494429311300</v>
      </c>
      <c r="M35" s="271">
        <v>41.559617918313570487483530960</v>
      </c>
      <c r="N35" s="92">
        <v>32.117176072060974670875356070</v>
      </c>
      <c r="O35" s="272">
        <v>26.629119562294679495423033310</v>
      </c>
      <c r="P35" s="5"/>
      <c r="Q35" s="271">
        <v>-53.994765050479870372678549170</v>
      </c>
      <c r="R35" s="92"/>
      <c r="S35" s="272">
        <v>-62.468783545791243242565784440</v>
      </c>
      <c r="T35" s="271">
        <v>-87.77332922697874961502925778</v>
      </c>
      <c r="U35" s="92"/>
      <c r="V35" s="272">
        <v>-85.20947942812058571562371509</v>
      </c>
      <c r="W35" s="271">
        <v>-8.57180362299816224730900500</v>
      </c>
      <c r="X35" s="92"/>
      <c r="Y35" s="272">
        <v>-27.323739369663558245460331060</v>
      </c>
      <c r="Z35" s="271">
        <v>-49.794416075336560779892565820</v>
      </c>
      <c r="AA35" s="92">
        <v>-56.493663597601685393159903490</v>
      </c>
      <c r="AB35" s="272">
        <v>-64.763593826263919625404017750</v>
      </c>
    </row>
    <row r="36" ht="18" customHeight="1">
      <c r="A36" s="58"/>
      <c r="B36" s="425">
        <v>2021</v>
      </c>
      <c r="C36" s="426"/>
      <c r="D36" s="430">
        <v>38.748902064119455423803249890</v>
      </c>
      <c r="E36" s="431"/>
      <c r="F36" s="432">
        <v>40.459391842126798929118393210</v>
      </c>
      <c r="G36" s="430">
        <v>7.1667764602547211242863416800</v>
      </c>
      <c r="H36" s="431"/>
      <c r="I36" s="432">
        <v>11.839613266773443071419385760</v>
      </c>
      <c r="J36" s="430">
        <v>30.028546332894158981115502850</v>
      </c>
      <c r="K36" s="431"/>
      <c r="L36" s="432">
        <v>9.007505523925318867858353690</v>
      </c>
      <c r="M36" s="430">
        <v>75.944224857268335529205094420</v>
      </c>
      <c r="N36" s="431">
        <v>75.072463768115942028985507240</v>
      </c>
      <c r="O36" s="432">
        <v>61.306510632825560868396132670</v>
      </c>
      <c r="P36" s="184"/>
      <c r="Q36" s="430">
        <v>91.23543755079924139799512328</v>
      </c>
      <c r="R36" s="431"/>
      <c r="S36" s="432">
        <v>114.70492438929817758821248545</v>
      </c>
      <c r="T36" s="430">
        <v>228.84130982367758186397984902</v>
      </c>
      <c r="U36" s="431"/>
      <c r="V36" s="432">
        <v>335.15952304221720915243312888</v>
      </c>
      <c r="W36" s="430">
        <v>57.071069633883704235463029420</v>
      </c>
      <c r="X36" s="431"/>
      <c r="Y36" s="432">
        <v>77.866912910486523922202343040</v>
      </c>
      <c r="Z36" s="430">
        <v>82.73561851925236113863020937</v>
      </c>
      <c r="AA36" s="431">
        <v>133.74553105066471007370922012</v>
      </c>
      <c r="AB36" s="432">
        <v>130.22357344338224802713174039</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7.25" customHeight="1">
      <c r="A38" s="112"/>
      <c r="B38" s="973" t="s">
        <v>45</v>
      </c>
      <c r="C38" s="973"/>
      <c r="D38" s="973"/>
      <c r="E38" s="973"/>
      <c r="F38" s="973"/>
      <c r="G38" s="973"/>
      <c r="H38" s="973"/>
      <c r="I38" s="973"/>
      <c r="J38" s="973"/>
      <c r="K38" s="973"/>
      <c r="L38" s="973"/>
      <c r="M38" s="973"/>
      <c r="N38" s="973"/>
      <c r="O38" s="973"/>
      <c r="P38" s="411"/>
      <c r="Q38" s="972"/>
      <c r="R38" s="972"/>
      <c r="S38" s="972"/>
      <c r="T38" s="972"/>
      <c r="U38" s="972"/>
      <c r="V38" s="972"/>
      <c r="W38" s="972"/>
      <c r="X38" s="972"/>
      <c r="Y38" s="972"/>
      <c r="Z38" s="972"/>
      <c r="AA38" s="972"/>
      <c r="AB38" s="972"/>
      <c r="AC38" s="9"/>
    </row>
    <row r="39" ht="18" customHeight="1">
      <c r="A39" s="58"/>
      <c r="B39" s="284">
        <v>2019</v>
      </c>
      <c r="C39" s="285"/>
      <c r="D39" s="427">
        <v>38.929708039297080392970803930</v>
      </c>
      <c r="E39" s="428"/>
      <c r="F39" s="429">
        <v>50.060817672841965357981128140</v>
      </c>
      <c r="G39" s="427">
        <v>17.203542272035422720354227200</v>
      </c>
      <c r="H39" s="428"/>
      <c r="I39" s="429">
        <v>18.701175662083822360081172320</v>
      </c>
      <c r="J39" s="427">
        <v>26.753839767538397675383976750</v>
      </c>
      <c r="K39" s="428"/>
      <c r="L39" s="429">
        <v>8.433645072420052541575156990</v>
      </c>
      <c r="M39" s="427">
        <v>82.88709007887090078870900789</v>
      </c>
      <c r="N39" s="428">
        <v>79.84282054315372405135258732</v>
      </c>
      <c r="O39" s="429">
        <v>77.195638407345840259637457450</v>
      </c>
      <c r="P39" s="5"/>
      <c r="Q39" s="427">
        <v>-2.2632529701938442298339470500</v>
      </c>
      <c r="R39" s="428"/>
      <c r="S39" s="429">
        <v>1.5799790965030975093169368400</v>
      </c>
      <c r="T39" s="427">
        <v>43.105432780847145488029465920</v>
      </c>
      <c r="U39" s="428"/>
      <c r="V39" s="429">
        <v>-2.2002258160539362446126292400</v>
      </c>
      <c r="W39" s="427">
        <v>-1.2890874282067645181876196600</v>
      </c>
      <c r="X39" s="428"/>
      <c r="Y39" s="429">
        <v>-14.205622623722947868244561920</v>
      </c>
      <c r="Z39" s="427">
        <v>4.9788386214873426040324912600</v>
      </c>
      <c r="AA39" s="428">
        <v>0.6818107510772182479957605200</v>
      </c>
      <c r="AB39" s="429">
        <v>-1.3274247231608408791886421700</v>
      </c>
    </row>
    <row r="40" ht="18" customHeight="1">
      <c r="A40" s="58"/>
      <c r="B40" s="286">
        <v>2020</v>
      </c>
      <c r="C40" s="287"/>
      <c r="D40" s="271">
        <v>21.912430314069658331953413920</v>
      </c>
      <c r="E40" s="92"/>
      <c r="F40" s="272">
        <v>23.581844106729756807292224670</v>
      </c>
      <c r="G40" s="271">
        <v>1.942236573384114367720925100</v>
      </c>
      <c r="H40" s="92"/>
      <c r="I40" s="272">
        <v>4.960044792975204773853178500</v>
      </c>
      <c r="J40" s="271">
        <v>15.559971297676215709002594250</v>
      </c>
      <c r="K40" s="92"/>
      <c r="L40" s="272">
        <v>4.8748572326179031975845683500</v>
      </c>
      <c r="M40" s="271">
        <v>39.414638185129988408676933270</v>
      </c>
      <c r="N40" s="92">
        <v>34.384680038109108095255316070</v>
      </c>
      <c r="O40" s="272">
        <v>33.416746132322864778729971520</v>
      </c>
      <c r="P40" s="5"/>
      <c r="Q40" s="271">
        <v>-43.712831619619534463016111040</v>
      </c>
      <c r="R40" s="92"/>
      <c r="S40" s="272">
        <v>-52.893609807090852664024560300</v>
      </c>
      <c r="T40" s="271">
        <v>-88.71025197792407742659122842</v>
      </c>
      <c r="U40" s="92"/>
      <c r="V40" s="272">
        <v>-73.477363762581115986079925050</v>
      </c>
      <c r="W40" s="271">
        <v>-41.840231410237387675737394020</v>
      </c>
      <c r="X40" s="92"/>
      <c r="Y40" s="272">
        <v>-42.197505458703724422397509660</v>
      </c>
      <c r="Z40" s="271">
        <v>-52.447795974469441804681240890</v>
      </c>
      <c r="AA40" s="92">
        <v>-56.934537377064782933719804520</v>
      </c>
      <c r="AB40" s="272">
        <v>-56.711613736530781675819810530</v>
      </c>
    </row>
    <row r="41" ht="18" customHeight="1">
      <c r="A41" s="58"/>
      <c r="B41" s="425">
        <v>2021</v>
      </c>
      <c r="C41" s="426"/>
      <c r="D41" s="430">
        <v>31.417600664176006641760066420</v>
      </c>
      <c r="E41" s="431"/>
      <c r="F41" s="432">
        <v>33.807346910629252274313246220</v>
      </c>
      <c r="G41" s="430">
        <v>13.424657534246575342465753420</v>
      </c>
      <c r="H41" s="431"/>
      <c r="I41" s="432">
        <v>10.030589016586727469926297040</v>
      </c>
      <c r="J41" s="430">
        <v>26.282689912826899128268991280</v>
      </c>
      <c r="K41" s="431"/>
      <c r="L41" s="432">
        <v>7.7869697235445482067460736800</v>
      </c>
      <c r="M41" s="430">
        <v>71.124948111249481112494811120</v>
      </c>
      <c r="N41" s="431">
        <v>64.260273972602739726027397260</v>
      </c>
      <c r="O41" s="432">
        <v>51.624905650760527950985616940</v>
      </c>
      <c r="P41" s="184"/>
      <c r="Q41" s="430">
        <v>43.377983244529541189273496860</v>
      </c>
      <c r="R41" s="431"/>
      <c r="S41" s="432">
        <v>43.361760673251819294111500170</v>
      </c>
      <c r="T41" s="430">
        <v>591.19579551813912747268789899</v>
      </c>
      <c r="U41" s="431"/>
      <c r="V41" s="432">
        <v>102.22779098271079480616661598</v>
      </c>
      <c r="W41" s="430">
        <v>68.912200479136194220237429930</v>
      </c>
      <c r="X41" s="431"/>
      <c r="Y41" s="432">
        <v>59.737390285843878113222715440</v>
      </c>
      <c r="Z41" s="430">
        <v>80.45312956363223041208115296</v>
      </c>
      <c r="AA41" s="431">
        <v>86.88635142564077387357169039</v>
      </c>
      <c r="AB41" s="432">
        <v>54.488128336425727367907639650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sheetData>
  <mergeCells count="22">
    <mergeCell ref="B2:AB2"/>
    <mergeCell ref="Q6:AB6"/>
    <mergeCell ref="D6:O6"/>
    <mergeCell ref="B3:Q3"/>
    <mergeCell ref="R3:AB3"/>
    <mergeCell ref="B4:AB4"/>
    <mergeCell ref="B43:AB43"/>
    <mergeCell ref="Q38:AB38"/>
    <mergeCell ref="Q7:S7"/>
    <mergeCell ref="T7:V7"/>
    <mergeCell ref="Q33:AB33"/>
    <mergeCell ref="B33:O33"/>
    <mergeCell ref="B38:O38"/>
    <mergeCell ref="J7:L7"/>
    <mergeCell ref="G7:I7"/>
    <mergeCell ref="D7:F7"/>
    <mergeCell ref="B8:C8"/>
    <mergeCell ref="M7:O7"/>
    <mergeCell ref="Q28:AB28"/>
    <mergeCell ref="W7:Y7"/>
    <mergeCell ref="Z7:AB7"/>
    <mergeCell ref="B28:O28"/>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39"/>
</worksheet>
</file>

<file path=xl/worksheets/sheet101.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7">
    <pageSetUpPr fitToPage="1"/>
  </sheetPr>
  <dimension ref="A1:AD82"/>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181</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303</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ustomHeight="1">
      <c r="D6" s="960" t="s">
        <v>90</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3" t="s">
        <v>42</v>
      </c>
      <c r="C8" s="943"/>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2020</v>
      </c>
      <c r="C9" s="285" t="s">
        <v>218</v>
      </c>
      <c r="D9" s="434">
        <v>96.76488812392426850258175559</v>
      </c>
      <c r="E9" s="435"/>
      <c r="F9" s="436">
        <v>119.66060751016503228892609424</v>
      </c>
      <c r="G9" s="434">
        <v>0</v>
      </c>
      <c r="H9" s="435"/>
      <c r="I9" s="436">
        <v>118.81307627829002514668901928</v>
      </c>
      <c r="J9" s="434">
        <v>86.8162327718223583460949464</v>
      </c>
      <c r="K9" s="435"/>
      <c r="L9" s="436">
        <v>86.56973293768545994065281899</v>
      </c>
      <c r="M9" s="434">
        <v>93.67941106625504630729042983</v>
      </c>
      <c r="N9" s="435">
        <v>81.05414142710472279260780289</v>
      </c>
      <c r="O9" s="436">
        <v>114.37440691501855592615211162</v>
      </c>
      <c r="P9" s="5"/>
      <c r="Q9" s="415">
        <v>-30.587987870470023056828614110</v>
      </c>
      <c r="R9" s="416"/>
      <c r="S9" s="417">
        <v>-38.131560481125214941919694620</v>
      </c>
      <c r="T9" s="415">
        <v>-100</v>
      </c>
      <c r="U9" s="416"/>
      <c r="V9" s="417">
        <v>-22.024285301272071116447608180</v>
      </c>
      <c r="W9" s="415">
        <v>-16.686780775330157177636937250</v>
      </c>
      <c r="X9" s="416"/>
      <c r="Y9" s="417">
        <v>-23.708467173626108163341693370</v>
      </c>
      <c r="Z9" s="415">
        <v>-28.865010353117580808068092220</v>
      </c>
      <c r="AA9" s="416">
        <v>-28.866596624562097349911091420</v>
      </c>
      <c r="AB9" s="417">
        <v>-34.404033765157944062951168920</v>
      </c>
    </row>
    <row r="10" ht="18" customHeight="1">
      <c r="A10" s="58"/>
      <c r="B10" s="286"/>
      <c r="C10" s="287" t="s">
        <v>222</v>
      </c>
      <c r="D10" s="276">
        <v>92.59401197604790419161676647</v>
      </c>
      <c r="E10" s="94"/>
      <c r="F10" s="277">
        <v>125.9711211060682195026188537</v>
      </c>
      <c r="G10" s="276">
        <v>0</v>
      </c>
      <c r="H10" s="94"/>
      <c r="I10" s="277">
        <v>157.4374922021967859049569136</v>
      </c>
      <c r="J10" s="276">
        <v>81.56002009040683073832245103</v>
      </c>
      <c r="K10" s="94"/>
      <c r="L10" s="277">
        <v>88.33856102244978433308201835</v>
      </c>
      <c r="M10" s="276">
        <v>88.47308197336334646407803414</v>
      </c>
      <c r="N10" s="94">
        <v>91.92696473611573787655261028</v>
      </c>
      <c r="O10" s="277">
        <v>128.91602883257784052909266553</v>
      </c>
      <c r="P10" s="5"/>
      <c r="Q10" s="271">
        <v>-31.629868929951187887309735190</v>
      </c>
      <c r="R10" s="92"/>
      <c r="S10" s="272">
        <v>-32.575634099380059661122952610</v>
      </c>
      <c r="T10" s="271">
        <v>-100</v>
      </c>
      <c r="U10" s="92"/>
      <c r="V10" s="272">
        <v>7.323029493684545011784422400</v>
      </c>
      <c r="W10" s="271">
        <v>-22.059446621651205081020530530</v>
      </c>
      <c r="X10" s="92"/>
      <c r="Y10" s="272">
        <v>-23.225205386091105580756106320</v>
      </c>
      <c r="Z10" s="271">
        <v>-32.118493363031851012698039400</v>
      </c>
      <c r="AA10" s="92">
        <v>-19.773444821295302723931785230</v>
      </c>
      <c r="AB10" s="272">
        <v>-23.450105455182112669748487350</v>
      </c>
    </row>
    <row r="11" ht="18" customHeight="1">
      <c r="A11" s="58"/>
      <c r="B11" s="288"/>
      <c r="C11" s="289" t="s">
        <v>224</v>
      </c>
      <c r="D11" s="439">
        <v>106.85132679025808796801163213</v>
      </c>
      <c r="E11" s="95"/>
      <c r="F11" s="440">
        <v>113.63142239048134126554894538</v>
      </c>
      <c r="G11" s="439">
        <v>128.45945945945945945945945946</v>
      </c>
      <c r="H11" s="95"/>
      <c r="I11" s="440">
        <v>149.32457101131799926980649872</v>
      </c>
      <c r="J11" s="439">
        <v>94.53429830081812460667086218</v>
      </c>
      <c r="K11" s="95"/>
      <c r="L11" s="440">
        <v>88.74457881567973311092577148</v>
      </c>
      <c r="M11" s="439">
        <v>102.56248572081334247201279415</v>
      </c>
      <c r="N11" s="95">
        <v>77.619709753394292047658631205</v>
      </c>
      <c r="O11" s="440">
        <v>112.90492211418766611714833631</v>
      </c>
      <c r="P11" s="5"/>
      <c r="Q11" s="420">
        <v>-30.006422186482615352164013630</v>
      </c>
      <c r="R11" s="91"/>
      <c r="S11" s="421">
        <v>-41.590251704545403234189358410</v>
      </c>
      <c r="T11" s="420">
        <v>-10.883771944017320322026419810</v>
      </c>
      <c r="U11" s="91"/>
      <c r="V11" s="421">
        <v>-7.3414963805363179744098185200</v>
      </c>
      <c r="W11" s="420">
        <v>-12.388505064780552413289179610</v>
      </c>
      <c r="X11" s="91"/>
      <c r="Y11" s="421">
        <v>-22.473587933241554158405131130</v>
      </c>
      <c r="Z11" s="420">
        <v>-24.717275738468831264111705110</v>
      </c>
      <c r="AA11" s="91">
        <v>-35.788895425339068766664484610</v>
      </c>
      <c r="AB11" s="421">
        <v>-36.270367483920886241417635750</v>
      </c>
    </row>
    <row r="12" ht="18" customHeight="1">
      <c r="A12" s="58"/>
      <c r="B12" s="286"/>
      <c r="C12" s="287" t="s">
        <v>225</v>
      </c>
      <c r="D12" s="276">
        <v>89.08585503166783954961294863</v>
      </c>
      <c r="E12" s="94"/>
      <c r="F12" s="277">
        <v>114.46153219897419197264511927</v>
      </c>
      <c r="G12" s="276">
        <v>120.05042016806722689075630252</v>
      </c>
      <c r="H12" s="94"/>
      <c r="I12" s="277">
        <v>136.30157539384846211552888222</v>
      </c>
      <c r="J12" s="276">
        <v>79.037451361867704280155642023</v>
      </c>
      <c r="K12" s="94"/>
      <c r="L12" s="277">
        <v>83.36962118425891872011769033</v>
      </c>
      <c r="M12" s="276">
        <v>86.4982476635514018691588785</v>
      </c>
      <c r="N12" s="94">
        <v>80.84464272649676868674551883</v>
      </c>
      <c r="O12" s="277">
        <v>111.06844199571472298745026018</v>
      </c>
      <c r="P12" s="5"/>
      <c r="Q12" s="271">
        <v>-37.967462609840152147814498450</v>
      </c>
      <c r="R12" s="92"/>
      <c r="S12" s="272">
        <v>-42.149813623672380283841917350</v>
      </c>
      <c r="T12" s="271">
        <v>-20.052040880213025953779313640</v>
      </c>
      <c r="U12" s="92"/>
      <c r="V12" s="272">
        <v>-12.538952237512221656811206420</v>
      </c>
      <c r="W12" s="271">
        <v>-23.116937260074854658949494590</v>
      </c>
      <c r="X12" s="92"/>
      <c r="Y12" s="272">
        <v>-24.698733969624375129176803160</v>
      </c>
      <c r="Z12" s="271">
        <v>-34.772924517646060823932632220</v>
      </c>
      <c r="AA12" s="92">
        <v>-32.442912912722001509451916030</v>
      </c>
      <c r="AB12" s="272">
        <v>-37.516882990580571740547836140</v>
      </c>
    </row>
    <row r="13" ht="18" customHeight="1">
      <c r="A13" s="58"/>
      <c r="B13" s="288"/>
      <c r="C13" s="289" t="s">
        <v>226</v>
      </c>
      <c r="D13" s="439">
        <v>97.24623331898407232027550581</v>
      </c>
      <c r="E13" s="95"/>
      <c r="F13" s="440">
        <v>110.29195869750175748938995892</v>
      </c>
      <c r="G13" s="439">
        <v>152.84834123222748815165876777</v>
      </c>
      <c r="H13" s="95"/>
      <c r="I13" s="440">
        <v>111.21268827474906753695925932</v>
      </c>
      <c r="J13" s="439">
        <v>88.70491803278688524590163934</v>
      </c>
      <c r="K13" s="95"/>
      <c r="L13" s="440">
        <v>86.72259603207784887045447814</v>
      </c>
      <c r="M13" s="439">
        <v>95.41515882589465219139525533</v>
      </c>
      <c r="N13" s="95">
        <v>83.89317640520800254048904414</v>
      </c>
      <c r="O13" s="440">
        <v>105.58309711286089238845144357</v>
      </c>
      <c r="P13" s="5"/>
      <c r="Q13" s="420">
        <v>-25.666358782362069693039879180</v>
      </c>
      <c r="R13" s="91"/>
      <c r="S13" s="421">
        <v>-38.467480770625210004848272110</v>
      </c>
      <c r="T13" s="420">
        <v>20.921191528116529174266560260</v>
      </c>
      <c r="U13" s="91"/>
      <c r="V13" s="421">
        <v>-26.073207198688496485105829410</v>
      </c>
      <c r="W13" s="420">
        <v>-24.018855428245284699563523360</v>
      </c>
      <c r="X13" s="91"/>
      <c r="Y13" s="421">
        <v>-24.302914259493455634804489990</v>
      </c>
      <c r="Z13" s="420">
        <v>-24.821915119652749072066261080</v>
      </c>
      <c r="AA13" s="91">
        <v>-23.031293333213940582904318130</v>
      </c>
      <c r="AB13" s="421">
        <v>-36.694162259583722310637886310</v>
      </c>
    </row>
    <row r="14" ht="18" customHeight="1">
      <c r="A14" s="58"/>
      <c r="B14" s="286"/>
      <c r="C14" s="287" t="s">
        <v>227</v>
      </c>
      <c r="D14" s="276">
        <v>84.58818222823635543527289129</v>
      </c>
      <c r="E14" s="94"/>
      <c r="F14" s="277">
        <v>108.72477917247791724779172478</v>
      </c>
      <c r="G14" s="276">
        <v>141.46086956521739130434782609</v>
      </c>
      <c r="H14" s="94"/>
      <c r="I14" s="277">
        <v>121.07340280924331671952877209</v>
      </c>
      <c r="J14" s="276">
        <v>79.98622924260834345889023896</v>
      </c>
      <c r="K14" s="94"/>
      <c r="L14" s="277">
        <v>83.10421795503036271130805843</v>
      </c>
      <c r="M14" s="276">
        <v>86.22977539256609024050884516</v>
      </c>
      <c r="N14" s="94">
        <v>84.17337212044972089000707603</v>
      </c>
      <c r="O14" s="277">
        <v>105.32294247639456237862452287</v>
      </c>
      <c r="P14" s="5"/>
      <c r="Q14" s="271">
        <v>-32.926672097492003798748760150</v>
      </c>
      <c r="R14" s="92"/>
      <c r="S14" s="272">
        <v>-36.571567896616174714514864150</v>
      </c>
      <c r="T14" s="271">
        <v>-13.749480437030199616862720220</v>
      </c>
      <c r="U14" s="92"/>
      <c r="V14" s="272">
        <v>-20.157799879835735960705810390</v>
      </c>
      <c r="W14" s="271">
        <v>-28.662326545360167974494015920</v>
      </c>
      <c r="X14" s="92"/>
      <c r="Y14" s="272">
        <v>-29.622184275762732979518638230</v>
      </c>
      <c r="Z14" s="271">
        <v>-33.338650053943271842055036290</v>
      </c>
      <c r="AA14" s="92">
        <v>-26.041645964725775919662129330</v>
      </c>
      <c r="AB14" s="272">
        <v>-35.124177999891258398390439700</v>
      </c>
    </row>
    <row r="15" ht="18" customHeight="1">
      <c r="A15" s="58"/>
      <c r="B15" s="288">
        <v>2021</v>
      </c>
      <c r="C15" s="289" t="s">
        <v>230</v>
      </c>
      <c r="D15" s="439">
        <v>88.46705107084019769357495881</v>
      </c>
      <c r="E15" s="95"/>
      <c r="F15" s="440">
        <v>109.17537232092956059466207373</v>
      </c>
      <c r="G15" s="439">
        <v>128.17256637168141592920353982</v>
      </c>
      <c r="H15" s="95"/>
      <c r="I15" s="440">
        <v>103.64891896784312556182508741</v>
      </c>
      <c r="J15" s="439">
        <v>90.93707482993197278911564626</v>
      </c>
      <c r="K15" s="95"/>
      <c r="L15" s="440">
        <v>85.55372632943737343329554148</v>
      </c>
      <c r="M15" s="439">
        <v>91.42009588493807431082700759</v>
      </c>
      <c r="N15" s="95">
        <v>84.06309660488764966376906674</v>
      </c>
      <c r="O15" s="440">
        <v>104.18308516100638157412161667</v>
      </c>
      <c r="P15" s="5"/>
      <c r="Q15" s="420">
        <v>-30.053562688567567628421999740</v>
      </c>
      <c r="R15" s="91"/>
      <c r="S15" s="421">
        <v>-35.708466081324087605931401100</v>
      </c>
      <c r="T15" s="420">
        <v>0.7080742928157849505186480800</v>
      </c>
      <c r="U15" s="91"/>
      <c r="V15" s="421">
        <v>-30.450312601756159966988350570</v>
      </c>
      <c r="W15" s="420">
        <v>-17.874169569611251065430048990</v>
      </c>
      <c r="X15" s="91"/>
      <c r="Y15" s="421">
        <v>-29.487147002045634367700940330</v>
      </c>
      <c r="Z15" s="420">
        <v>-24.343213708511825052905582460</v>
      </c>
      <c r="AA15" s="91">
        <v>-17.466218691325213621698228600</v>
      </c>
      <c r="AB15" s="421">
        <v>-35.344896527082654684130044430</v>
      </c>
    </row>
    <row r="16" ht="18" customHeight="1">
      <c r="A16" s="58"/>
      <c r="B16" s="286"/>
      <c r="C16" s="287" t="s">
        <v>232</v>
      </c>
      <c r="D16" s="276">
        <v>87.81765389082462253193960511</v>
      </c>
      <c r="E16" s="94"/>
      <c r="F16" s="277">
        <v>110.13134746172362854119712972</v>
      </c>
      <c r="G16" s="276">
        <v>138.15923566878980891719745223</v>
      </c>
      <c r="H16" s="94"/>
      <c r="I16" s="277">
        <v>101.45293633787018004241413491</v>
      </c>
      <c r="J16" s="276">
        <v>87.43240823634735899731423456</v>
      </c>
      <c r="K16" s="94"/>
      <c r="L16" s="277">
        <v>83.97536220824641014375546326</v>
      </c>
      <c r="M16" s="276">
        <v>92.13880484114977307110438729</v>
      </c>
      <c r="N16" s="94">
        <v>86.53279883188425034844361851</v>
      </c>
      <c r="O16" s="277">
        <v>104.78970627227999882155378134</v>
      </c>
      <c r="P16" s="5"/>
      <c r="Q16" s="271">
        <v>-31.512107040663994488475536510</v>
      </c>
      <c r="R16" s="92"/>
      <c r="S16" s="272">
        <v>-35.222561257369504448307211190</v>
      </c>
      <c r="T16" s="271">
        <v>1.5840341071793239486110588200</v>
      </c>
      <c r="U16" s="92"/>
      <c r="V16" s="272">
        <v>-34.397101445759702327634160600</v>
      </c>
      <c r="W16" s="271">
        <v>-21.713369322138980514184813770</v>
      </c>
      <c r="X16" s="92"/>
      <c r="Y16" s="272">
        <v>-28.046598276410880557338880400</v>
      </c>
      <c r="Z16" s="271">
        <v>-24.907683992757395927186019230</v>
      </c>
      <c r="AA16" s="92">
        <v>-13.674746503990194451821985610</v>
      </c>
      <c r="AB16" s="272">
        <v>-35.299123268398301971059052010</v>
      </c>
    </row>
    <row r="17" ht="18" customHeight="1">
      <c r="A17" s="58"/>
      <c r="B17" s="288"/>
      <c r="C17" s="289" t="s">
        <v>233</v>
      </c>
      <c r="D17" s="439">
        <v>86.99505891296085138730520715</v>
      </c>
      <c r="E17" s="95"/>
      <c r="F17" s="440">
        <v>111.03258163449395634133140898</v>
      </c>
      <c r="G17" s="439">
        <v>109.10504774897680763983628922</v>
      </c>
      <c r="H17" s="95"/>
      <c r="I17" s="440">
        <v>105.95569388502380080556572684</v>
      </c>
      <c r="J17" s="439">
        <v>84.72832618025751072961373391</v>
      </c>
      <c r="K17" s="95"/>
      <c r="L17" s="440">
        <v>83.00066379024228343843345503</v>
      </c>
      <c r="M17" s="439">
        <v>91.21658627664540220942897153</v>
      </c>
      <c r="N17" s="95">
        <v>86.18801518691588785046728971</v>
      </c>
      <c r="O17" s="440">
        <v>106.01637629773231640435680943</v>
      </c>
      <c r="P17" s="5"/>
      <c r="Q17" s="420">
        <v>-35.959415367764450754854693990</v>
      </c>
      <c r="R17" s="91"/>
      <c r="S17" s="421">
        <v>-31.562823822277535605535607990</v>
      </c>
      <c r="T17" s="420">
        <v>-26.644641853664843790146520820</v>
      </c>
      <c r="U17" s="91"/>
      <c r="V17" s="421">
        <v>-30.077027065746301255329699390</v>
      </c>
      <c r="W17" s="420">
        <v>-30.963957527800739812331976570</v>
      </c>
      <c r="X17" s="91"/>
      <c r="Y17" s="421">
        <v>-26.825660541719548089469254150</v>
      </c>
      <c r="Z17" s="420">
        <v>-29.569926698792179121086501440</v>
      </c>
      <c r="AA17" s="91">
        <v>-12.502240045094356867782294740</v>
      </c>
      <c r="AB17" s="421">
        <v>-29.839962949748168952155561670</v>
      </c>
    </row>
    <row r="18" ht="18" customHeight="1">
      <c r="A18" s="58"/>
      <c r="B18" s="286"/>
      <c r="C18" s="287" t="s">
        <v>234</v>
      </c>
      <c r="D18" s="276">
        <v>86.37644787644787644787644788</v>
      </c>
      <c r="E18" s="94"/>
      <c r="F18" s="277">
        <v>115.28992531165827572881140096</v>
      </c>
      <c r="G18" s="276">
        <v>95.62231825899058496681586665</v>
      </c>
      <c r="H18" s="94"/>
      <c r="I18" s="277">
        <v>106.64308263501892867733028822</v>
      </c>
      <c r="J18" s="276">
        <v>76.713091922005571030640668524</v>
      </c>
      <c r="K18" s="94"/>
      <c r="L18" s="277">
        <v>81.67748520098440575261539224</v>
      </c>
      <c r="M18" s="276">
        <v>89.59598698481561822125813449</v>
      </c>
      <c r="N18" s="94">
        <v>87.27916768478924862553451436</v>
      </c>
      <c r="O18" s="277">
        <v>108.81369683840510106067728025</v>
      </c>
      <c r="P18" s="5"/>
      <c r="Q18" s="271">
        <v>5.7316831170945547128116537700</v>
      </c>
      <c r="R18" s="92"/>
      <c r="S18" s="272">
        <v>12.207765959047827770781054170</v>
      </c>
      <c r="T18" s="271">
        <v>0</v>
      </c>
      <c r="U18" s="92"/>
      <c r="V18" s="272">
        <v>7.3223485038337652596148676400</v>
      </c>
      <c r="W18" s="271">
        <v>-15.460154654028698828657635110</v>
      </c>
      <c r="X18" s="92"/>
      <c r="Y18" s="272">
        <v>-17.027281825737494833672576600</v>
      </c>
      <c r="Z18" s="271">
        <v>4.5881957943447951385526042500</v>
      </c>
      <c r="AA18" s="92">
        <v>14.877894940471795967517198210</v>
      </c>
      <c r="AB18" s="272">
        <v>7.3975916878848818835378012400</v>
      </c>
    </row>
    <row r="19" ht="18" customHeight="1">
      <c r="A19" s="58"/>
      <c r="B19" s="288"/>
      <c r="C19" s="289" t="s">
        <v>235</v>
      </c>
      <c r="D19" s="439">
        <v>85.33584770114942528735632184</v>
      </c>
      <c r="E19" s="95"/>
      <c r="F19" s="440">
        <v>124.88294500361452482900517155</v>
      </c>
      <c r="G19" s="439">
        <v>96.86376591297738932167965039</v>
      </c>
      <c r="H19" s="95"/>
      <c r="I19" s="440">
        <v>114.21359290087363279906445622</v>
      </c>
      <c r="J19" s="439">
        <v>83.36971830985915492957746479</v>
      </c>
      <c r="K19" s="95"/>
      <c r="L19" s="440">
        <v>79.66797835710772257747171667</v>
      </c>
      <c r="M19" s="439">
        <v>90.21716945662877092471578194</v>
      </c>
      <c r="N19" s="95">
        <v>91.64967430639324487334137515</v>
      </c>
      <c r="O19" s="440">
        <v>115.96696512321991984309712629</v>
      </c>
      <c r="P19" s="5"/>
      <c r="Q19" s="420">
        <v>-0.7879270135387308210656412600</v>
      </c>
      <c r="R19" s="91"/>
      <c r="S19" s="421">
        <v>27.970051817111183856527235210</v>
      </c>
      <c r="T19" s="420">
        <v>0</v>
      </c>
      <c r="U19" s="91"/>
      <c r="V19" s="421">
        <v>17.792586427051035185969378140</v>
      </c>
      <c r="W19" s="420">
        <v>-8.565964505539312348749149380</v>
      </c>
      <c r="X19" s="91"/>
      <c r="Y19" s="421">
        <v>107.53969575868336533062977124</v>
      </c>
      <c r="Z19" s="420">
        <v>4.4849096275341401424334059900</v>
      </c>
      <c r="AA19" s="91">
        <v>18.958950347157529729757993250</v>
      </c>
      <c r="AB19" s="421">
        <v>23.347738650732697041338466780</v>
      </c>
    </row>
    <row r="20" ht="18" customHeight="1">
      <c r="A20" s="58"/>
      <c r="B20" s="286"/>
      <c r="C20" s="287" t="s">
        <v>237</v>
      </c>
      <c r="D20" s="276">
        <v>101.58124060957286971453101524</v>
      </c>
      <c r="E20" s="94"/>
      <c r="F20" s="277">
        <v>137.83545191912887478835054091</v>
      </c>
      <c r="G20" s="276">
        <v>120.54154727793696275071633238</v>
      </c>
      <c r="H20" s="94"/>
      <c r="I20" s="277">
        <v>139.42075035413582216195640694</v>
      </c>
      <c r="J20" s="276">
        <v>94.93770314192849404117009751</v>
      </c>
      <c r="K20" s="94"/>
      <c r="L20" s="277">
        <v>85.71746184060780793712822108</v>
      </c>
      <c r="M20" s="276">
        <v>101.08363481591828048520961907</v>
      </c>
      <c r="N20" s="94">
        <v>99.72802980808493262556145366</v>
      </c>
      <c r="O20" s="277">
        <v>131.0517945816833239047080269</v>
      </c>
      <c r="P20" s="5"/>
      <c r="Q20" s="271">
        <v>15.103268871135355677058407150</v>
      </c>
      <c r="R20" s="92"/>
      <c r="S20" s="272">
        <v>21.418831815101490545333587920</v>
      </c>
      <c r="T20" s="271">
        <v>0</v>
      </c>
      <c r="U20" s="92"/>
      <c r="V20" s="272">
        <v>11.121697840074612908640008640</v>
      </c>
      <c r="W20" s="271">
        <v>10.989648007789330132140968220</v>
      </c>
      <c r="X20" s="92"/>
      <c r="Y20" s="272">
        <v>-6.9639536202920922772304319300</v>
      </c>
      <c r="Z20" s="271">
        <v>15.474041413121303274607659010</v>
      </c>
      <c r="AA20" s="92">
        <v>9.797410181973385722175574520</v>
      </c>
      <c r="AB20" s="272">
        <v>18.050127402190328326701312220</v>
      </c>
    </row>
    <row r="21" ht="18" customHeight="1">
      <c r="A21" s="58"/>
      <c r="B21" s="288"/>
      <c r="C21" s="289" t="s">
        <v>218</v>
      </c>
      <c r="D21" s="441">
        <v>118.32071713147410358565737052</v>
      </c>
      <c r="E21" s="154"/>
      <c r="F21" s="442">
        <v>153.81132609310727577426164929</v>
      </c>
      <c r="G21" s="441">
        <v>137.24710424710424710424710425</v>
      </c>
      <c r="H21" s="154"/>
      <c r="I21" s="442">
        <v>139.26112128984976181751557347</v>
      </c>
      <c r="J21" s="441">
        <v>102.28042328042328042328042328</v>
      </c>
      <c r="K21" s="154"/>
      <c r="L21" s="442">
        <v>92.57900696864111498257839721</v>
      </c>
      <c r="M21" s="441">
        <v>113.52521666492638613344471129</v>
      </c>
      <c r="N21" s="154">
        <v>107.23165304233824323282177836</v>
      </c>
      <c r="O21" s="442">
        <v>141.12722309770373705538045925</v>
      </c>
      <c r="P21" s="5"/>
      <c r="Q21" s="420">
        <v>22.276498661315917679822506200</v>
      </c>
      <c r="R21" s="91"/>
      <c r="S21" s="421">
        <v>28.539650009750434241024494390</v>
      </c>
      <c r="T21" s="420">
        <v>0</v>
      </c>
      <c r="U21" s="91"/>
      <c r="V21" s="421">
        <v>17.210264772258978050778924790</v>
      </c>
      <c r="W21" s="420">
        <v>17.812556494181443467926331170</v>
      </c>
      <c r="X21" s="91"/>
      <c r="Y21" s="421">
        <v>6.9415416070201403617224921500</v>
      </c>
      <c r="Z21" s="420">
        <v>21.184810379129448091161030420</v>
      </c>
      <c r="AA21" s="91">
        <v>32.296328299000018995426029390</v>
      </c>
      <c r="AB21" s="421">
        <v>23.390561668715640389975382310</v>
      </c>
    </row>
    <row r="22" ht="18" customHeight="1">
      <c r="A22" s="58"/>
      <c r="B22" s="286"/>
      <c r="C22" s="287" t="s">
        <v>222</v>
      </c>
      <c r="D22" s="276">
        <v>112.87401927818874691773145035</v>
      </c>
      <c r="E22" s="94"/>
      <c r="F22" s="277">
        <v>156.46929074858922424895216241</v>
      </c>
      <c r="G22" s="276">
        <v>132.17602040816326530612244898</v>
      </c>
      <c r="H22" s="94"/>
      <c r="I22" s="277">
        <v>135.74058937405893740589374059</v>
      </c>
      <c r="J22" s="276">
        <v>97.89362912400455062571103527</v>
      </c>
      <c r="K22" s="94"/>
      <c r="L22" s="277">
        <v>86.38663529411764705882352941</v>
      </c>
      <c r="M22" s="276">
        <v>107.48452622774525032859361931</v>
      </c>
      <c r="N22" s="94">
        <v>107.74510337457355419458259691</v>
      </c>
      <c r="O22" s="277">
        <v>141.10444566655271332808157077</v>
      </c>
      <c r="P22" s="5"/>
      <c r="Q22" s="271">
        <v>21.902072141972688287425320810</v>
      </c>
      <c r="R22" s="92"/>
      <c r="S22" s="272">
        <v>24.210445516985925887580797910</v>
      </c>
      <c r="T22" s="271">
        <v>0</v>
      </c>
      <c r="U22" s="92"/>
      <c r="V22" s="272">
        <v>-13.781280763969831110989803550</v>
      </c>
      <c r="W22" s="271">
        <v>20.026489713333083083388143820</v>
      </c>
      <c r="X22" s="92"/>
      <c r="Y22" s="272">
        <v>-2.2095964726390410995257626900</v>
      </c>
      <c r="Z22" s="271">
        <v>21.488393792030092123763931840</v>
      </c>
      <c r="AA22" s="92">
        <v>17.207289160329773043430895710</v>
      </c>
      <c r="AB22" s="272">
        <v>9.454539473756104412726468220</v>
      </c>
    </row>
    <row r="23" ht="18" customHeight="1">
      <c r="A23" s="58"/>
      <c r="B23" s="288"/>
      <c r="C23" s="289" t="s">
        <v>224</v>
      </c>
      <c r="D23" s="439">
        <v>116.02555841924398625429553265</v>
      </c>
      <c r="E23" s="95"/>
      <c r="F23" s="440">
        <v>161.91694031113909292955634238</v>
      </c>
      <c r="G23" s="439">
        <v>140.31696428571428571428571429</v>
      </c>
      <c r="H23" s="95"/>
      <c r="I23" s="440">
        <v>145.98614000906906055598750469</v>
      </c>
      <c r="J23" s="439">
        <v>97.43785632839224629418472064</v>
      </c>
      <c r="K23" s="95"/>
      <c r="L23" s="440">
        <v>88.68095059155695603877560293</v>
      </c>
      <c r="M23" s="439">
        <v>110.4934359438660027161611589</v>
      </c>
      <c r="N23" s="95">
        <v>111.92724428941149994373804433</v>
      </c>
      <c r="O23" s="440">
        <v>146.19900324524802967083912842</v>
      </c>
      <c r="P23" s="5"/>
      <c r="Q23" s="420">
        <v>8.585978204083785630644539280</v>
      </c>
      <c r="R23" s="91"/>
      <c r="S23" s="421">
        <v>42.493103496258377534393445670</v>
      </c>
      <c r="T23" s="420">
        <v>9.230542364221093444741666920</v>
      </c>
      <c r="U23" s="91"/>
      <c r="V23" s="421">
        <v>-2.2356876565182990555379522400</v>
      </c>
      <c r="W23" s="420">
        <v>3.0714334159806140275335493100</v>
      </c>
      <c r="X23" s="91"/>
      <c r="Y23" s="421">
        <v>-0.0716981532527539508415292500</v>
      </c>
      <c r="Z23" s="420">
        <v>7.7327983690270549253395718800</v>
      </c>
      <c r="AA23" s="91">
        <v>44.199514073185447984478609720</v>
      </c>
      <c r="AB23" s="421">
        <v>29.488600237807187158344532520</v>
      </c>
    </row>
    <row r="24" ht="18" customHeight="1">
      <c r="A24" s="59"/>
      <c r="B24" s="286"/>
      <c r="C24" s="287" t="s">
        <v>225</v>
      </c>
      <c r="D24" s="276">
        <v>133.26756656804733727810650888</v>
      </c>
      <c r="E24" s="94"/>
      <c r="F24" s="277">
        <v>166.22654911644767983129911429</v>
      </c>
      <c r="G24" s="276">
        <v>142.59677419354838709677419355</v>
      </c>
      <c r="H24" s="94"/>
      <c r="I24" s="277">
        <v>145.74766304713631482583605801</v>
      </c>
      <c r="J24" s="276">
        <v>110.25403690888119953863898501</v>
      </c>
      <c r="K24" s="94"/>
      <c r="L24" s="277">
        <v>93.38015392119325979750758413</v>
      </c>
      <c r="M24" s="276">
        <v>125.5831763967357187696170747</v>
      </c>
      <c r="N24" s="94">
        <v>113.77916734182809162554319805</v>
      </c>
      <c r="O24" s="277">
        <v>150.88847690455341506129597198</v>
      </c>
      <c r="P24" s="93"/>
      <c r="Q24" s="271">
        <v>49.594530490473466733171670270</v>
      </c>
      <c r="R24" s="92"/>
      <c r="S24" s="272">
        <v>45.224815641544773631696507210</v>
      </c>
      <c r="T24" s="271">
        <v>18.780737288480036850875885710</v>
      </c>
      <c r="U24" s="92"/>
      <c r="V24" s="272">
        <v>6.9302850139428189018875366400</v>
      </c>
      <c r="W24" s="271">
        <v>39.495941492458351795645413370</v>
      </c>
      <c r="X24" s="92"/>
      <c r="Y24" s="272">
        <v>12.007410606807983602325337360</v>
      </c>
      <c r="Z24" s="271">
        <v>45.185804093062464485656502620</v>
      </c>
      <c r="AA24" s="92">
        <v>40.738042131933447394146676030</v>
      </c>
      <c r="AB24" s="272">
        <v>35.851799299007940516345379040</v>
      </c>
    </row>
    <row r="25" ht="18" customHeight="1">
      <c r="A25" s="60"/>
      <c r="B25" s="288"/>
      <c r="C25" s="289" t="s">
        <v>226</v>
      </c>
      <c r="D25" s="439">
        <v>115.44868677042801556420233463</v>
      </c>
      <c r="E25" s="95"/>
      <c r="F25" s="440">
        <v>160.74472966538245097614821869</v>
      </c>
      <c r="G25" s="439">
        <v>128.02829354553492484526967286</v>
      </c>
      <c r="H25" s="95"/>
      <c r="I25" s="440">
        <v>142.63500315059861373660995589</v>
      </c>
      <c r="J25" s="439">
        <v>97.39950508660984327742645037</v>
      </c>
      <c r="K25" s="95"/>
      <c r="L25" s="440">
        <v>89.60021905805038335158817087</v>
      </c>
      <c r="M25" s="439">
        <v>109.65844594594594594594594595</v>
      </c>
      <c r="N25" s="95">
        <v>109.40439757836459951407973872</v>
      </c>
      <c r="O25" s="440">
        <v>147.04569124323697074309917176</v>
      </c>
      <c r="P25" s="93"/>
      <c r="Q25" s="420">
        <v>18.717900766127178548156519990</v>
      </c>
      <c r="R25" s="91"/>
      <c r="S25" s="421">
        <v>45.744741106881356034398613010</v>
      </c>
      <c r="T25" s="420">
        <v>-16.238349390382099338464230650</v>
      </c>
      <c r="U25" s="91"/>
      <c r="V25" s="421">
        <v>28.254253505878077645890599940</v>
      </c>
      <c r="W25" s="420">
        <v>9.801696734119394565200766450</v>
      </c>
      <c r="X25" s="91"/>
      <c r="Y25" s="421">
        <v>3.3181929020069112977173423900</v>
      </c>
      <c r="Z25" s="420">
        <v>14.927698381806621463592143860</v>
      </c>
      <c r="AA25" s="91">
        <v>30.409173029682645881629907090</v>
      </c>
      <c r="AB25" s="421">
        <v>39.270105977337912626993266340</v>
      </c>
    </row>
    <row r="26" ht="18" customHeight="1">
      <c r="A26" s="60"/>
      <c r="B26" s="290"/>
      <c r="C26" s="291" t="s">
        <v>227</v>
      </c>
      <c r="D26" s="443">
        <v>116.6900152273221666304111377</v>
      </c>
      <c r="E26" s="444"/>
      <c r="F26" s="445">
        <v>160.77828131316354971170826153</v>
      </c>
      <c r="G26" s="443">
        <v>123.27443609022556390977443609</v>
      </c>
      <c r="H26" s="444"/>
      <c r="I26" s="445">
        <v>136.17964644051600573339703774</v>
      </c>
      <c r="J26" s="443">
        <v>97.75254237288135593220338983</v>
      </c>
      <c r="K26" s="444"/>
      <c r="L26" s="445">
        <v>91.00516367887763055339049104</v>
      </c>
      <c r="M26" s="443">
        <v>109.39089924160346695557963164</v>
      </c>
      <c r="N26" s="444">
        <v>114.86755882908404154863078377</v>
      </c>
      <c r="O26" s="445">
        <v>146.40391259412372656134652296</v>
      </c>
      <c r="P26" s="184"/>
      <c r="Q26" s="273">
        <v>37.950730413461832337745820600</v>
      </c>
      <c r="R26" s="274"/>
      <c r="S26" s="275">
        <v>47.876392609737498419992761080</v>
      </c>
      <c r="T26" s="273">
        <v>-12.856158406835875033046101860</v>
      </c>
      <c r="U26" s="274"/>
      <c r="V26" s="275">
        <v>12.476929929088774949050092730</v>
      </c>
      <c r="W26" s="273">
        <v>22.211714814540811903937580130</v>
      </c>
      <c r="X26" s="274"/>
      <c r="Y26" s="275">
        <v>9.507274020823653602382574620</v>
      </c>
      <c r="Z26" s="273">
        <v>26.859775226822761928514719580</v>
      </c>
      <c r="AA26" s="274">
        <v>36.465435487973328895549346960</v>
      </c>
      <c r="AB26" s="275">
        <v>39.004768715929495163242817440</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1037" t="s">
        <v>59</v>
      </c>
      <c r="C28" s="1037"/>
      <c r="D28" s="1037"/>
      <c r="E28" s="1037"/>
      <c r="F28" s="1037"/>
      <c r="G28" s="1037"/>
      <c r="H28" s="1037"/>
      <c r="I28" s="1037"/>
      <c r="J28" s="1037"/>
      <c r="K28" s="1037"/>
      <c r="L28" s="1037"/>
      <c r="M28" s="1037"/>
      <c r="N28" s="1037"/>
      <c r="O28" s="1037"/>
      <c r="P28" s="411"/>
      <c r="Q28" s="1038"/>
      <c r="R28" s="1038"/>
      <c r="S28" s="1038"/>
      <c r="T28" s="1038"/>
      <c r="U28" s="1038"/>
      <c r="V28" s="1038"/>
      <c r="W28" s="1038"/>
      <c r="X28" s="1038"/>
      <c r="Y28" s="1038"/>
      <c r="Z28" s="1038"/>
      <c r="AA28" s="1038"/>
      <c r="AB28" s="1038"/>
      <c r="AC28" s="9"/>
    </row>
    <row r="29" ht="18" customHeight="1">
      <c r="A29" s="58"/>
      <c r="B29" s="284">
        <v>2019</v>
      </c>
      <c r="C29" s="285"/>
      <c r="D29" s="454">
        <v>136.49746752208143027244130871</v>
      </c>
      <c r="E29" s="455"/>
      <c r="F29" s="456">
        <v>185.27556932032432133458310936</v>
      </c>
      <c r="G29" s="454">
        <v>148.66351644816214911927933725</v>
      </c>
      <c r="H29" s="455"/>
      <c r="I29" s="456">
        <v>151.60737404890717197440762668</v>
      </c>
      <c r="J29" s="454">
        <v>104.90773209206102922161882596</v>
      </c>
      <c r="K29" s="455"/>
      <c r="L29" s="456">
        <v>115.87488455104141045957172919</v>
      </c>
      <c r="M29" s="454">
        <v>128.82621760360585952172279955</v>
      </c>
      <c r="N29" s="455">
        <v>112.21855797362653887575547825</v>
      </c>
      <c r="O29" s="456">
        <v>169.5371726674955458425727726</v>
      </c>
      <c r="P29" s="5"/>
      <c r="Q29" s="427">
        <v>-0.5169315708412388740296753500</v>
      </c>
      <c r="R29" s="428"/>
      <c r="S29" s="429">
        <v>-0.0052186495224887129477998200</v>
      </c>
      <c r="T29" s="427">
        <v>9.561536309682255306948378300</v>
      </c>
      <c r="U29" s="428"/>
      <c r="V29" s="429">
        <v>1.4971415921293316339228319800</v>
      </c>
      <c r="W29" s="427">
        <v>2.397037755228678118119689100</v>
      </c>
      <c r="X29" s="428"/>
      <c r="Y29" s="429">
        <v>0.5747268089622244160242845700</v>
      </c>
      <c r="Z29" s="427">
        <v>3.0235067220284967467476304400</v>
      </c>
      <c r="AA29" s="428">
        <v>-1.7792565924470602116278036100</v>
      </c>
      <c r="AB29" s="429">
        <v>1.0939592016378714060002870100</v>
      </c>
    </row>
    <row r="30" ht="18" customHeight="1">
      <c r="A30" s="58"/>
      <c r="B30" s="286">
        <v>2020</v>
      </c>
      <c r="C30" s="287"/>
      <c r="D30" s="276">
        <v>105.21401807361692748512232753</v>
      </c>
      <c r="E30" s="94"/>
      <c r="F30" s="277">
        <v>140.79923557652415428420870077</v>
      </c>
      <c r="G30" s="276">
        <v>136.04404973357015985790408526</v>
      </c>
      <c r="H30" s="94"/>
      <c r="I30" s="277">
        <v>141.94792703626429510828637699</v>
      </c>
      <c r="J30" s="276">
        <v>97.37743880808797445902802412</v>
      </c>
      <c r="K30" s="94"/>
      <c r="L30" s="277">
        <v>99.08742975008931396658062612</v>
      </c>
      <c r="M30" s="276">
        <v>103.63955116759444035990617232</v>
      </c>
      <c r="N30" s="94">
        <v>89.61920480101257140349723629</v>
      </c>
      <c r="O30" s="277">
        <v>134.88478967439131710178938105</v>
      </c>
      <c r="P30" s="5"/>
      <c r="Q30" s="271">
        <v>-22.918703193818394705548799360</v>
      </c>
      <c r="R30" s="92"/>
      <c r="S30" s="272">
        <v>-24.005503751498234543508432350</v>
      </c>
      <c r="T30" s="271">
        <v>-8.488610397556620733578572700</v>
      </c>
      <c r="U30" s="92"/>
      <c r="V30" s="272">
        <v>-6.3713569826272608280414556800</v>
      </c>
      <c r="W30" s="271">
        <v>-7.1780155130652331742101573900</v>
      </c>
      <c r="X30" s="92"/>
      <c r="Y30" s="272">
        <v>-14.487569818080324832192342090</v>
      </c>
      <c r="Z30" s="271">
        <v>-19.550885607392420789012853260</v>
      </c>
      <c r="AA30" s="92">
        <v>-20.138695043582041377244849280</v>
      </c>
      <c r="AB30" s="272">
        <v>-20.439401252176210527810467960</v>
      </c>
    </row>
    <row r="31" ht="18" customHeight="1">
      <c r="A31" s="58"/>
      <c r="B31" s="425">
        <v>2021</v>
      </c>
      <c r="C31" s="426"/>
      <c r="D31" s="457">
        <v>108.56191231199489110567924071</v>
      </c>
      <c r="E31" s="458"/>
      <c r="F31" s="459">
        <v>144.07325346396427177400702278</v>
      </c>
      <c r="G31" s="457">
        <v>108.3641001855287569573283859</v>
      </c>
      <c r="H31" s="458"/>
      <c r="I31" s="459">
        <v>131.77502688661248856046446566</v>
      </c>
      <c r="J31" s="457">
        <v>94.6187580615441311958724894</v>
      </c>
      <c r="K31" s="458"/>
      <c r="L31" s="459">
        <v>87.56438438481158070371953473</v>
      </c>
      <c r="M31" s="457">
        <v>103.37220341620948601221742345</v>
      </c>
      <c r="N31" s="458">
        <v>102.29547610766417215496639702</v>
      </c>
      <c r="O31" s="459">
        <v>133.16008467538199747948451393</v>
      </c>
      <c r="P31" s="93"/>
      <c r="Q31" s="430">
        <v>3.1819849670939133364756523600</v>
      </c>
      <c r="R31" s="431"/>
      <c r="S31" s="432">
        <v>2.3253094194965952936850354700</v>
      </c>
      <c r="T31" s="430">
        <v>-20.346314008036407903907571910</v>
      </c>
      <c r="U31" s="431"/>
      <c r="V31" s="432">
        <v>-7.1666422765391101789760940700</v>
      </c>
      <c r="W31" s="430">
        <v>-2.8329773100529655560096654600</v>
      </c>
      <c r="X31" s="431"/>
      <c r="Y31" s="432">
        <v>-11.629169708347740032195328380</v>
      </c>
      <c r="Z31" s="430">
        <v>-0.2579591945092748224025091700</v>
      </c>
      <c r="AA31" s="431">
        <v>14.144592484164037854566297530</v>
      </c>
      <c r="AB31" s="432">
        <v>-1.278650471393191612694062600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1039" t="s">
        <v>44</v>
      </c>
      <c r="C33" s="1039"/>
      <c r="D33" s="1039"/>
      <c r="E33" s="1039"/>
      <c r="F33" s="1039"/>
      <c r="G33" s="1039"/>
      <c r="H33" s="1039"/>
      <c r="I33" s="1039"/>
      <c r="J33" s="1039"/>
      <c r="K33" s="1039"/>
      <c r="L33" s="1039"/>
      <c r="M33" s="1039"/>
      <c r="N33" s="1039"/>
      <c r="O33" s="1039"/>
      <c r="P33" s="411"/>
      <c r="Q33" s="1038"/>
      <c r="R33" s="1038"/>
      <c r="S33" s="1038"/>
      <c r="T33" s="1038"/>
      <c r="U33" s="1038"/>
      <c r="V33" s="1038"/>
      <c r="W33" s="1038"/>
      <c r="X33" s="1038"/>
      <c r="Y33" s="1038"/>
      <c r="Z33" s="1038"/>
      <c r="AA33" s="1038"/>
      <c r="AB33" s="1038"/>
      <c r="AC33" s="9"/>
    </row>
    <row r="34" ht="18" customHeight="1">
      <c r="A34" s="58"/>
      <c r="B34" s="284">
        <v>2019</v>
      </c>
      <c r="C34" s="285"/>
      <c r="D34" s="454">
        <v>133.12277203041256387884831111</v>
      </c>
      <c r="E34" s="455"/>
      <c r="F34" s="456">
        <v>183.04371290828231901392157301</v>
      </c>
      <c r="G34" s="454">
        <v>144.66199568832768709578072067</v>
      </c>
      <c r="H34" s="455"/>
      <c r="I34" s="456">
        <v>153.04105342952687599367602015</v>
      </c>
      <c r="J34" s="454">
        <v>109.51614597007088474665266474</v>
      </c>
      <c r="K34" s="455"/>
      <c r="L34" s="456">
        <v>114.21429090651710237640142956</v>
      </c>
      <c r="M34" s="454">
        <v>129.64443928642482923270773924</v>
      </c>
      <c r="N34" s="455">
        <v>114.51519286256643887623386484</v>
      </c>
      <c r="O34" s="456">
        <v>169.39435797868091180955225747</v>
      </c>
      <c r="P34" s="5"/>
      <c r="Q34" s="427">
        <v>3.5173760696335604734384735400</v>
      </c>
      <c r="R34" s="428"/>
      <c r="S34" s="429">
        <v>0.9245078235538457039768108600</v>
      </c>
      <c r="T34" s="427">
        <v>0.2268196322372435145309472600</v>
      </c>
      <c r="U34" s="428"/>
      <c r="V34" s="429">
        <v>0.55425916445837814964225400</v>
      </c>
      <c r="W34" s="427">
        <v>7.7703629139699286071093016300</v>
      </c>
      <c r="X34" s="428"/>
      <c r="Y34" s="429">
        <v>-3.2390287280732208257625881600</v>
      </c>
      <c r="Z34" s="427">
        <v>4.3842202101605993976486689700</v>
      </c>
      <c r="AA34" s="428">
        <v>-3.3706310030218576574736807900</v>
      </c>
      <c r="AB34" s="429">
        <v>1.1517830341900915898139710800</v>
      </c>
    </row>
    <row r="35" ht="18" customHeight="1">
      <c r="A35" s="58"/>
      <c r="B35" s="286">
        <v>2020</v>
      </c>
      <c r="C35" s="287"/>
      <c r="D35" s="276">
        <v>90.30303440801950690869683013</v>
      </c>
      <c r="E35" s="94"/>
      <c r="F35" s="277">
        <v>111.41007756857171177056166973</v>
      </c>
      <c r="G35" s="276">
        <v>138.06926952141057934508816121</v>
      </c>
      <c r="H35" s="94"/>
      <c r="I35" s="277">
        <v>123.07348610639334746373210753</v>
      </c>
      <c r="J35" s="276">
        <v>82.76051687006460875807609476</v>
      </c>
      <c r="K35" s="94"/>
      <c r="L35" s="277">
        <v>84.39788576221637975720864289</v>
      </c>
      <c r="M35" s="276">
        <v>89.33835281685489729872531537</v>
      </c>
      <c r="N35" s="94">
        <v>82.7800033559460172112088597</v>
      </c>
      <c r="O35" s="277">
        <v>107.46471885941324318688193522</v>
      </c>
      <c r="P35" s="5"/>
      <c r="Q35" s="271">
        <v>-32.165599445758741781380292560</v>
      </c>
      <c r="R35" s="92"/>
      <c r="S35" s="272">
        <v>-39.134714982319037794897832330</v>
      </c>
      <c r="T35" s="271">
        <v>-4.5573311328574832460997813700</v>
      </c>
      <c r="U35" s="92"/>
      <c r="V35" s="272">
        <v>-19.581391170267360065924927550</v>
      </c>
      <c r="W35" s="271">
        <v>-24.430762115494994627910102450</v>
      </c>
      <c r="X35" s="92"/>
      <c r="Y35" s="272">
        <v>-26.105669358578830366883051660</v>
      </c>
      <c r="Z35" s="271">
        <v>-31.089714831903641711748706890</v>
      </c>
      <c r="AA35" s="92">
        <v>-27.712645556740141314925895660</v>
      </c>
      <c r="AB35" s="272">
        <v>-36.559446169430158466948708380</v>
      </c>
    </row>
    <row r="36" ht="18" customHeight="1">
      <c r="A36" s="58"/>
      <c r="B36" s="425">
        <v>2021</v>
      </c>
      <c r="C36" s="426"/>
      <c r="D36" s="457">
        <v>122.67903945597506552383650917</v>
      </c>
      <c r="E36" s="458"/>
      <c r="F36" s="459">
        <v>162.54713440947978172092953414</v>
      </c>
      <c r="G36" s="457">
        <v>130.38069705093833780160857909</v>
      </c>
      <c r="H36" s="458"/>
      <c r="I36" s="459">
        <v>142.3003396416036137549335687</v>
      </c>
      <c r="J36" s="457">
        <v>101.59817184643510054844606947</v>
      </c>
      <c r="K36" s="458"/>
      <c r="L36" s="459">
        <v>91.35741516660448252673349961</v>
      </c>
      <c r="M36" s="457">
        <v>115.07044238831863524649414486</v>
      </c>
      <c r="N36" s="458">
        <v>112.75013132493395651290388133</v>
      </c>
      <c r="O36" s="459">
        <v>148.17743696337225101187553335</v>
      </c>
      <c r="P36" s="93"/>
      <c r="Q36" s="430">
        <v>35.852621409896227323479765840</v>
      </c>
      <c r="R36" s="431"/>
      <c r="S36" s="432">
        <v>45.899848520825019729066536100</v>
      </c>
      <c r="T36" s="430">
        <v>-5.5686341335209025016855229100</v>
      </c>
      <c r="U36" s="431"/>
      <c r="V36" s="432">
        <v>15.622254754845594044690647480</v>
      </c>
      <c r="W36" s="430">
        <v>22.761644910876915085505514810</v>
      </c>
      <c r="X36" s="431"/>
      <c r="Y36" s="432">
        <v>8.246094486295503619225147220</v>
      </c>
      <c r="Z36" s="430">
        <v>28.802959490662367245508729930</v>
      </c>
      <c r="AA36" s="431">
        <v>36.204550318896804572903711450</v>
      </c>
      <c r="AB36" s="432">
        <v>37.884729552235576431277413280</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9" t="s">
        <v>45</v>
      </c>
      <c r="C38" s="1039"/>
      <c r="D38" s="1039"/>
      <c r="E38" s="1039"/>
      <c r="F38" s="1039"/>
      <c r="G38" s="1039"/>
      <c r="H38" s="1039"/>
      <c r="I38" s="1039"/>
      <c r="J38" s="1039"/>
      <c r="K38" s="1039"/>
      <c r="L38" s="1039"/>
      <c r="M38" s="1039"/>
      <c r="N38" s="1039"/>
      <c r="O38" s="1039"/>
      <c r="P38" s="411"/>
      <c r="Q38" s="1038"/>
      <c r="R38" s="1038"/>
      <c r="S38" s="1038"/>
      <c r="T38" s="1038"/>
      <c r="U38" s="1038"/>
      <c r="V38" s="1038"/>
      <c r="W38" s="1038"/>
      <c r="X38" s="1038"/>
      <c r="Y38" s="1038"/>
      <c r="Z38" s="1038"/>
      <c r="AA38" s="1038"/>
      <c r="AB38" s="1038"/>
      <c r="AC38" s="9"/>
    </row>
    <row r="39" ht="18" customHeight="1">
      <c r="A39" s="58"/>
      <c r="B39" s="284">
        <v>2019</v>
      </c>
      <c r="C39" s="285"/>
      <c r="D39" s="454">
        <v>136.49746752208143027244130871</v>
      </c>
      <c r="E39" s="455"/>
      <c r="F39" s="456">
        <v>185.27556932032432133458310936</v>
      </c>
      <c r="G39" s="454">
        <v>148.66351644816214911927933725</v>
      </c>
      <c r="H39" s="455"/>
      <c r="I39" s="456">
        <v>151.60737404890717197440762668</v>
      </c>
      <c r="J39" s="454">
        <v>104.90773209206102922161882596</v>
      </c>
      <c r="K39" s="455"/>
      <c r="L39" s="456">
        <v>115.87488455104141045957172919</v>
      </c>
      <c r="M39" s="454">
        <v>128.82621760360585952172279955</v>
      </c>
      <c r="N39" s="455">
        <v>112.21855797362653887575547825</v>
      </c>
      <c r="O39" s="456">
        <v>169.5371726674955458425727726</v>
      </c>
      <c r="P39" s="5"/>
      <c r="Q39" s="427">
        <v>-0.5169315708412388740296753500</v>
      </c>
      <c r="R39" s="428"/>
      <c r="S39" s="429">
        <v>-0.0052186495224887129477998200</v>
      </c>
      <c r="T39" s="427">
        <v>9.561536309682255306948378300</v>
      </c>
      <c r="U39" s="428"/>
      <c r="V39" s="429">
        <v>1.4971415921293316339228319800</v>
      </c>
      <c r="W39" s="427">
        <v>2.397037755228678118119689100</v>
      </c>
      <c r="X39" s="428"/>
      <c r="Y39" s="429">
        <v>0.5747268089622244160242845700</v>
      </c>
      <c r="Z39" s="427">
        <v>3.0235067220284967467476304400</v>
      </c>
      <c r="AA39" s="428">
        <v>-1.7792565924470602116278036100</v>
      </c>
      <c r="AB39" s="429">
        <v>1.0939592016378714060002870100</v>
      </c>
    </row>
    <row r="40" ht="18" customHeight="1">
      <c r="A40" s="58"/>
      <c r="B40" s="286">
        <v>2020</v>
      </c>
      <c r="C40" s="287"/>
      <c r="D40" s="276">
        <v>105.21401807361692748512232753</v>
      </c>
      <c r="E40" s="94"/>
      <c r="F40" s="277">
        <v>140.79923557652415428420870077</v>
      </c>
      <c r="G40" s="276">
        <v>136.04404973357015985790408526</v>
      </c>
      <c r="H40" s="94"/>
      <c r="I40" s="277">
        <v>141.94792703626429510828637699</v>
      </c>
      <c r="J40" s="276">
        <v>97.37743880808797445902802412</v>
      </c>
      <c r="K40" s="94"/>
      <c r="L40" s="277">
        <v>99.08742975008931396658062612</v>
      </c>
      <c r="M40" s="276">
        <v>103.63955116759444035990617232</v>
      </c>
      <c r="N40" s="94">
        <v>89.61920480101257140349723629</v>
      </c>
      <c r="O40" s="277">
        <v>134.88478967439131710178938105</v>
      </c>
      <c r="P40" s="5"/>
      <c r="Q40" s="271">
        <v>-22.918703193818394705548799360</v>
      </c>
      <c r="R40" s="92"/>
      <c r="S40" s="272">
        <v>-24.005503751498234543508432350</v>
      </c>
      <c r="T40" s="271">
        <v>-8.488610397556620733578572700</v>
      </c>
      <c r="U40" s="92"/>
      <c r="V40" s="272">
        <v>-6.3713569826272608280414556800</v>
      </c>
      <c r="W40" s="271">
        <v>-7.1780155130652331742101573900</v>
      </c>
      <c r="X40" s="92"/>
      <c r="Y40" s="272">
        <v>-14.487569818080324832192342090</v>
      </c>
      <c r="Z40" s="271">
        <v>-19.550885607392420789012853260</v>
      </c>
      <c r="AA40" s="92">
        <v>-20.138695043582041377244849280</v>
      </c>
      <c r="AB40" s="272">
        <v>-20.439401252176210527810467960</v>
      </c>
    </row>
    <row r="41" ht="18" customHeight="1">
      <c r="A41" s="58"/>
      <c r="B41" s="425">
        <v>2021</v>
      </c>
      <c r="C41" s="426"/>
      <c r="D41" s="457">
        <v>108.56191231199489110567924071</v>
      </c>
      <c r="E41" s="458"/>
      <c r="F41" s="459">
        <v>144.07325346396427177400702278</v>
      </c>
      <c r="G41" s="457">
        <v>108.3641001855287569573283859</v>
      </c>
      <c r="H41" s="458"/>
      <c r="I41" s="459">
        <v>131.77502688661248856046446566</v>
      </c>
      <c r="J41" s="457">
        <v>94.6187580615441311958724894</v>
      </c>
      <c r="K41" s="458"/>
      <c r="L41" s="459">
        <v>87.56438438481158070371953473</v>
      </c>
      <c r="M41" s="457">
        <v>103.37220341620948601221742345</v>
      </c>
      <c r="N41" s="458">
        <v>102.29547610766417215496639702</v>
      </c>
      <c r="O41" s="459">
        <v>133.16008467538199747948451393</v>
      </c>
      <c r="P41" s="93"/>
      <c r="Q41" s="430">
        <v>3.1819849670939133364756523600</v>
      </c>
      <c r="R41" s="431"/>
      <c r="S41" s="432">
        <v>2.3253094194965952936850354700</v>
      </c>
      <c r="T41" s="430">
        <v>-20.346314008036407903907571910</v>
      </c>
      <c r="U41" s="431"/>
      <c r="V41" s="432">
        <v>-7.1666422765391101789760940700</v>
      </c>
      <c r="W41" s="430">
        <v>-2.8329773100529655560096654600</v>
      </c>
      <c r="X41" s="431"/>
      <c r="Y41" s="432">
        <v>-11.629169708347740032195328380</v>
      </c>
      <c r="Z41" s="430">
        <v>-0.2579591945092748224025091700</v>
      </c>
      <c r="AA41" s="431">
        <v>14.144592484164037854566297530</v>
      </c>
      <c r="AB41" s="432">
        <v>-1.278650471393191612694062600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sheetData>
  <mergeCells count="22">
    <mergeCell ref="B2:AB2"/>
    <mergeCell ref="Q6:AB6"/>
    <mergeCell ref="D6:O6"/>
    <mergeCell ref="B3:Q3"/>
    <mergeCell ref="R3:AB3"/>
    <mergeCell ref="B4:AB4"/>
    <mergeCell ref="D7:F7"/>
    <mergeCell ref="Z7:AB7"/>
    <mergeCell ref="T7:V7"/>
    <mergeCell ref="B8:C8"/>
    <mergeCell ref="Q7:S7"/>
    <mergeCell ref="J7:L7"/>
    <mergeCell ref="M7:O7"/>
    <mergeCell ref="W7:Y7"/>
    <mergeCell ref="G7:I7"/>
    <mergeCell ref="B43:AB43"/>
    <mergeCell ref="Q38:AB38"/>
    <mergeCell ref="B28:O28"/>
    <mergeCell ref="B33:O33"/>
    <mergeCell ref="B38:O38"/>
    <mergeCell ref="Q33:AB33"/>
    <mergeCell ref="Q28:AB28"/>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43"/>
</worksheet>
</file>

<file path=xl/worksheets/sheet104.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9">
    <pageSetUpPr fitToPage="1"/>
  </sheetPr>
  <dimension ref="A1:AD8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183</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303</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ustomHeight="1">
      <c r="D6" s="960" t="s">
        <v>10</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3" t="s">
        <v>42</v>
      </c>
      <c r="C8" s="943"/>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2020</v>
      </c>
      <c r="C9" s="285" t="s">
        <v>218</v>
      </c>
      <c r="D9" s="434">
        <v>22.898501140436624307592049528</v>
      </c>
      <c r="E9" s="435"/>
      <c r="F9" s="436">
        <v>22.13819195539625647152528873</v>
      </c>
      <c r="G9" s="434">
        <v>0</v>
      </c>
      <c r="H9" s="435"/>
      <c r="I9" s="436">
        <v>1.5680339838045931235895393601</v>
      </c>
      <c r="J9" s="434">
        <v>9.236070381231671554252199413</v>
      </c>
      <c r="K9" s="435"/>
      <c r="L9" s="436">
        <v>3.2273551927076419310588964113</v>
      </c>
      <c r="M9" s="434">
        <v>32.134571521668295861844248941</v>
      </c>
      <c r="N9" s="435">
        <v>26.28819438085327783558792924</v>
      </c>
      <c r="O9" s="436">
        <v>26.933581131908491526173724501</v>
      </c>
      <c r="P9" s="5"/>
      <c r="Q9" s="415">
        <v>-53.528025988411020276581498960</v>
      </c>
      <c r="R9" s="416"/>
      <c r="S9" s="417">
        <v>-78.014846846919702664663506070</v>
      </c>
      <c r="T9" s="415">
        <v>-100</v>
      </c>
      <c r="U9" s="416"/>
      <c r="V9" s="417">
        <v>-95.05872213254714601094507706</v>
      </c>
      <c r="W9" s="415">
        <v>-70.703536804679909874527151330</v>
      </c>
      <c r="X9" s="416"/>
      <c r="Y9" s="417">
        <v>-67.557121563561181007745342650</v>
      </c>
      <c r="Z9" s="415">
        <v>-72.184098671833794482567994830</v>
      </c>
      <c r="AA9" s="416">
        <v>-74.220838975929382811483568660</v>
      </c>
      <c r="AB9" s="417">
        <v>-81.08294986744465078235809034</v>
      </c>
    </row>
    <row r="10" ht="18" customHeight="1">
      <c r="A10" s="58"/>
      <c r="B10" s="286"/>
      <c r="C10" s="287" t="s">
        <v>222</v>
      </c>
      <c r="D10" s="276">
        <v>25.192570869990224828934506354</v>
      </c>
      <c r="E10" s="94"/>
      <c r="F10" s="277">
        <v>26.150516020015185293967134988</v>
      </c>
      <c r="G10" s="276">
        <v>0</v>
      </c>
      <c r="H10" s="94"/>
      <c r="I10" s="277">
        <v>14.574940838016170631748086451</v>
      </c>
      <c r="J10" s="276">
        <v>13.227924405343760182469859889</v>
      </c>
      <c r="K10" s="94"/>
      <c r="L10" s="277">
        <v>4.4173494808214400912508377712</v>
      </c>
      <c r="M10" s="276">
        <v>38.420495275333985011404366243</v>
      </c>
      <c r="N10" s="94">
        <v>40.201067845993756503642039542</v>
      </c>
      <c r="O10" s="277">
        <v>45.142806338852796016966059208</v>
      </c>
      <c r="P10" s="5"/>
      <c r="Q10" s="271">
        <v>-48.556828615912810890654317540</v>
      </c>
      <c r="R10" s="92"/>
      <c r="S10" s="272">
        <v>-71.765778766554671403252922680</v>
      </c>
      <c r="T10" s="271">
        <v>-100</v>
      </c>
      <c r="U10" s="92"/>
      <c r="V10" s="272">
        <v>-53.347891538978742402780642190</v>
      </c>
      <c r="W10" s="271">
        <v>-60.271469079290207198236527470</v>
      </c>
      <c r="X10" s="92"/>
      <c r="Y10" s="272">
        <v>-54.588793658425961685448461540</v>
      </c>
      <c r="Z10" s="271">
        <v>-64.156466731212638445789743270</v>
      </c>
      <c r="AA10" s="92">
        <v>-60.593537281291240738560083020</v>
      </c>
      <c r="AB10" s="272">
        <v>-66.207726443033390881039159800</v>
      </c>
    </row>
    <row r="11" ht="18" customHeight="1">
      <c r="A11" s="58"/>
      <c r="B11" s="288"/>
      <c r="C11" s="289" t="s">
        <v>224</v>
      </c>
      <c r="D11" s="439">
        <v>24.743097643097643097643097643</v>
      </c>
      <c r="E11" s="95"/>
      <c r="F11" s="440">
        <v>22.597956439903199784888410863</v>
      </c>
      <c r="G11" s="439">
        <v>0.4000841750841750841750841751</v>
      </c>
      <c r="H11" s="95"/>
      <c r="I11" s="440">
        <v>3.6658599982074034238594604284</v>
      </c>
      <c r="J11" s="439">
        <v>12.644360269360269360269360269</v>
      </c>
      <c r="K11" s="95"/>
      <c r="L11" s="440">
        <v>3.8148158107018015595590212423</v>
      </c>
      <c r="M11" s="439">
        <v>37.787542087542087542087542088</v>
      </c>
      <c r="N11" s="95">
        <v>24.097164086021505376344086022</v>
      </c>
      <c r="O11" s="440">
        <v>30.078632248812404768306892534</v>
      </c>
      <c r="P11" s="5"/>
      <c r="Q11" s="420">
        <v>-57.305469497785737213703592350</v>
      </c>
      <c r="R11" s="91"/>
      <c r="S11" s="421">
        <v>-76.578287896649958726617536200</v>
      </c>
      <c r="T11" s="420">
        <v>-98.32624343245108672686039469</v>
      </c>
      <c r="U11" s="91"/>
      <c r="V11" s="421">
        <v>-89.82953591548863324993139798</v>
      </c>
      <c r="W11" s="420">
        <v>-56.000421791383153534992574710</v>
      </c>
      <c r="X11" s="91"/>
      <c r="Y11" s="421">
        <v>-58.540681317836295772573885230</v>
      </c>
      <c r="Z11" s="420">
        <v>-65.832384478149945504253103820</v>
      </c>
      <c r="AA11" s="91">
        <v>-75.666634189793795073421704430</v>
      </c>
      <c r="AB11" s="421">
        <v>-78.777281894393240544663101860</v>
      </c>
    </row>
    <row r="12" ht="18" customHeight="1">
      <c r="A12" s="58"/>
      <c r="B12" s="286"/>
      <c r="C12" s="287" t="s">
        <v>225</v>
      </c>
      <c r="D12" s="276">
        <v>20.62414467253176930596285435</v>
      </c>
      <c r="E12" s="94"/>
      <c r="F12" s="277">
        <v>24.389681582804951036091908161</v>
      </c>
      <c r="G12" s="276">
        <v>2.3274682306940371456500488759</v>
      </c>
      <c r="H12" s="94"/>
      <c r="I12" s="277">
        <v>3.1519052121191093686301381745</v>
      </c>
      <c r="J12" s="276">
        <v>13.237292277614858260019550342</v>
      </c>
      <c r="K12" s="94"/>
      <c r="L12" s="277">
        <v>3.9324133265099012047983762545</v>
      </c>
      <c r="M12" s="276">
        <v>36.188905180840664711632453568</v>
      </c>
      <c r="N12" s="94">
        <v>27.596541727367325702393340271</v>
      </c>
      <c r="O12" s="277">
        <v>31.47400012143396160952042259</v>
      </c>
      <c r="P12" s="5"/>
      <c r="Q12" s="271">
        <v>-64.065130195101042071766980150</v>
      </c>
      <c r="R12" s="92"/>
      <c r="S12" s="272">
        <v>-76.051892732441808440196538120</v>
      </c>
      <c r="T12" s="271">
        <v>-91.59928729778838859911676673</v>
      </c>
      <c r="U12" s="92"/>
      <c r="V12" s="272">
        <v>-91.18885965637463816781989130</v>
      </c>
      <c r="W12" s="271">
        <v>-49.722780854552767550508957020</v>
      </c>
      <c r="X12" s="92"/>
      <c r="Y12" s="272">
        <v>-55.208462191574651163031587300</v>
      </c>
      <c r="Z12" s="271">
        <v>-67.522417869377621753923218520</v>
      </c>
      <c r="AA12" s="92">
        <v>-72.739530420648516273479639640</v>
      </c>
      <c r="AB12" s="272">
        <v>-78.500641441891750999882635510</v>
      </c>
    </row>
    <row r="13" ht="18" customHeight="1">
      <c r="A13" s="58"/>
      <c r="B13" s="288"/>
      <c r="C13" s="289" t="s">
        <v>226</v>
      </c>
      <c r="D13" s="439">
        <v>19.01540404040404040404040404</v>
      </c>
      <c r="E13" s="95"/>
      <c r="F13" s="440">
        <v>20.314598469424227986080161834</v>
      </c>
      <c r="G13" s="439">
        <v>2.7147306397306397306397306397</v>
      </c>
      <c r="H13" s="95"/>
      <c r="I13" s="440">
        <v>2.2218614516842849470277152373</v>
      </c>
      <c r="J13" s="439">
        <v>18.218855218855218855218855219</v>
      </c>
      <c r="K13" s="95"/>
      <c r="L13" s="440">
        <v>4.5051910603381125038375383642</v>
      </c>
      <c r="M13" s="439">
        <v>39.949074074074074074074074074</v>
      </c>
      <c r="N13" s="95">
        <v>22.725127956989247311827956989</v>
      </c>
      <c r="O13" s="440">
        <v>27.041650981446625436945415434</v>
      </c>
      <c r="P13" s="5"/>
      <c r="Q13" s="420">
        <v>-69.453909685375391455321358450</v>
      </c>
      <c r="R13" s="91"/>
      <c r="S13" s="421">
        <v>-76.906928175481801796894514280</v>
      </c>
      <c r="T13" s="420">
        <v>-89.82274774135118162913033737</v>
      </c>
      <c r="U13" s="91"/>
      <c r="V13" s="421">
        <v>-91.39389405052149022659246460</v>
      </c>
      <c r="W13" s="420">
        <v>-9.254041725363922989199704840</v>
      </c>
      <c r="X13" s="91"/>
      <c r="Y13" s="421">
        <v>-37.953047150382589205838580960</v>
      </c>
      <c r="Z13" s="420">
        <v>-63.350407312080052326223422780</v>
      </c>
      <c r="AA13" s="91">
        <v>-71.543142083202651127111163780</v>
      </c>
      <c r="AB13" s="421">
        <v>-77.660127101096914045206840240</v>
      </c>
    </row>
    <row r="14" ht="18" customHeight="1">
      <c r="A14" s="58"/>
      <c r="B14" s="286"/>
      <c r="C14" s="287" t="s">
        <v>227</v>
      </c>
      <c r="D14" s="276">
        <v>15.276311502117953730856956663</v>
      </c>
      <c r="E14" s="94"/>
      <c r="F14" s="277">
        <v>18.256754764114529573506579119</v>
      </c>
      <c r="G14" s="276">
        <v>3.9755620723362658846529814272</v>
      </c>
      <c r="H14" s="94"/>
      <c r="I14" s="277">
        <v>4.6354639211026203714144454371</v>
      </c>
      <c r="J14" s="276">
        <v>16.08716194200065167807103291</v>
      </c>
      <c r="K14" s="94"/>
      <c r="L14" s="277">
        <v>4.3920408712019360043022317827</v>
      </c>
      <c r="M14" s="276">
        <v>35.339035516454871293580971</v>
      </c>
      <c r="N14" s="94">
        <v>30.294315789473684210526315789</v>
      </c>
      <c r="O14" s="277">
        <v>27.284259556419085949223256338</v>
      </c>
      <c r="P14" s="5"/>
      <c r="Q14" s="271">
        <v>-72.899295068368830403102970890</v>
      </c>
      <c r="R14" s="92"/>
      <c r="S14" s="272">
        <v>-78.715778233299283090471740430</v>
      </c>
      <c r="T14" s="271">
        <v>-82.71984364156528389536448228</v>
      </c>
      <c r="U14" s="92"/>
      <c r="V14" s="272">
        <v>-79.66225425617741265823227531</v>
      </c>
      <c r="W14" s="271">
        <v>-27.547216882144901163729216500</v>
      </c>
      <c r="X14" s="92"/>
      <c r="Y14" s="272">
        <v>-43.785622003554995456167400500</v>
      </c>
      <c r="Z14" s="271">
        <v>-65.210243612177240730018556800</v>
      </c>
      <c r="AA14" s="92">
        <v>-58.130431371194118269269933350</v>
      </c>
      <c r="AB14" s="272">
        <v>-76.556176608831280729495627650</v>
      </c>
    </row>
    <row r="15" ht="18" customHeight="1">
      <c r="A15" s="58"/>
      <c r="B15" s="288">
        <v>2021</v>
      </c>
      <c r="C15" s="289" t="s">
        <v>230</v>
      </c>
      <c r="D15" s="439">
        <v>17.497393287715868361029651352</v>
      </c>
      <c r="E15" s="95"/>
      <c r="F15" s="440">
        <v>19.357040009125945650630046658</v>
      </c>
      <c r="G15" s="439">
        <v>2.3596448354512870641902899967</v>
      </c>
      <c r="H15" s="95"/>
      <c r="I15" s="440">
        <v>1.2469624214660411240816677761</v>
      </c>
      <c r="J15" s="439">
        <v>17.4229390681003584229390681</v>
      </c>
      <c r="K15" s="95"/>
      <c r="L15" s="440">
        <v>4.0354341158261450505274671006</v>
      </c>
      <c r="M15" s="439">
        <v>37.279977191267513848159009449</v>
      </c>
      <c r="N15" s="95">
        <v>29.005812110922467458970005659</v>
      </c>
      <c r="O15" s="440">
        <v>24.639436546418131825239181535</v>
      </c>
      <c r="P15" s="5"/>
      <c r="Q15" s="420">
        <v>-61.972693732163469368967446340</v>
      </c>
      <c r="R15" s="91"/>
      <c r="S15" s="421">
        <v>-76.004481698445297405819133050</v>
      </c>
      <c r="T15" s="420">
        <v>-69.572159371421968718158804190</v>
      </c>
      <c r="U15" s="91"/>
      <c r="V15" s="421">
        <v>-91.44028832938518733730117033</v>
      </c>
      <c r="W15" s="420">
        <v>-34.962978729873960439694099400</v>
      </c>
      <c r="X15" s="91"/>
      <c r="Y15" s="421">
        <v>-54.938615660971373900909036980</v>
      </c>
      <c r="Z15" s="420">
        <v>-53.722156381330669136711308140</v>
      </c>
      <c r="AA15" s="91">
        <v>-44.415716342881704910671257120</v>
      </c>
      <c r="AB15" s="421">
        <v>-76.352033168423208996502743200</v>
      </c>
    </row>
    <row r="16" ht="18" customHeight="1">
      <c r="A16" s="58"/>
      <c r="B16" s="286"/>
      <c r="C16" s="287" t="s">
        <v>232</v>
      </c>
      <c r="D16" s="276">
        <v>20.457521645021645021645021645</v>
      </c>
      <c r="E16" s="94"/>
      <c r="F16" s="277">
        <v>24.705837559115967836230601067</v>
      </c>
      <c r="G16" s="276">
        <v>5.8687770562770562770562770563</v>
      </c>
      <c r="H16" s="94"/>
      <c r="I16" s="277">
        <v>5.3234245395279324679421391422</v>
      </c>
      <c r="J16" s="276">
        <v>17.615800865800865800865800866</v>
      </c>
      <c r="K16" s="94"/>
      <c r="L16" s="277">
        <v>4.1281246796759245335332483428</v>
      </c>
      <c r="M16" s="276">
        <v>43.942099567099567099567099567</v>
      </c>
      <c r="N16" s="94">
        <v>40.845541353383458646616541353</v>
      </c>
      <c r="O16" s="277">
        <v>34.157386778319824837705988553</v>
      </c>
      <c r="P16" s="5"/>
      <c r="Q16" s="271">
        <v>-55.754108756468570696762660960</v>
      </c>
      <c r="R16" s="92"/>
      <c r="S16" s="272">
        <v>-70.736075101131063389365450150</v>
      </c>
      <c r="T16" s="271">
        <v>-39.640842097182774238120825970</v>
      </c>
      <c r="U16" s="92"/>
      <c r="V16" s="272">
        <v>-70.991586660926343181558707920</v>
      </c>
      <c r="W16" s="271">
        <v>-40.939521460059807065908721240</v>
      </c>
      <c r="X16" s="92"/>
      <c r="Y16" s="272">
        <v>-48.892427951840183777048977020</v>
      </c>
      <c r="Z16" s="271">
        <v>-48.776947652515578261951454640</v>
      </c>
      <c r="AA16" s="92">
        <v>-31.938482522105621945202853550</v>
      </c>
      <c r="AB16" s="272">
        <v>-69.186730474245590150455273350</v>
      </c>
    </row>
    <row r="17" ht="18" customHeight="1">
      <c r="A17" s="58"/>
      <c r="B17" s="288"/>
      <c r="C17" s="289" t="s">
        <v>233</v>
      </c>
      <c r="D17" s="439">
        <v>18.644835451287064190289996742</v>
      </c>
      <c r="E17" s="95"/>
      <c r="F17" s="440">
        <v>26.691774583871835127375551874</v>
      </c>
      <c r="G17" s="439">
        <v>13.029325513196480938416422287</v>
      </c>
      <c r="H17" s="95"/>
      <c r="I17" s="440">
        <v>5.0198197573055538689727554233</v>
      </c>
      <c r="J17" s="439">
        <v>16.081541218637992831541218638</v>
      </c>
      <c r="K17" s="95"/>
      <c r="L17" s="440">
        <v>4.3383323647529252573966293402</v>
      </c>
      <c r="M17" s="439">
        <v>47.755702183121537960247637667</v>
      </c>
      <c r="N17" s="95">
        <v>41.752654782116581777023203169</v>
      </c>
      <c r="O17" s="440">
        <v>36.049926705930314253744936637</v>
      </c>
      <c r="P17" s="5"/>
      <c r="Q17" s="420">
        <v>-23.413282651176486334555772680</v>
      </c>
      <c r="R17" s="91"/>
      <c r="S17" s="421">
        <v>-28.840452852399545077154655370</v>
      </c>
      <c r="T17" s="420">
        <v>159.13001215066828675577156742</v>
      </c>
      <c r="U17" s="91"/>
      <c r="V17" s="421">
        <v>-23.171613668043528876076132250</v>
      </c>
      <c r="W17" s="420">
        <v>-50.184583784383934271518583280</v>
      </c>
      <c r="X17" s="91"/>
      <c r="Y17" s="421">
        <v>-44.412408352039044874525890090</v>
      </c>
      <c r="Z17" s="420">
        <v>-22.543791733938626832858135660</v>
      </c>
      <c r="AA17" s="91">
        <v>13.737769810853941571243286580</v>
      </c>
      <c r="AB17" s="421">
        <v>-30.470063932820871532153799660</v>
      </c>
    </row>
    <row r="18" ht="18" customHeight="1">
      <c r="A18" s="58"/>
      <c r="B18" s="286"/>
      <c r="C18" s="287" t="s">
        <v>234</v>
      </c>
      <c r="D18" s="276">
        <v>15.064983164983164983164983165</v>
      </c>
      <c r="E18" s="94"/>
      <c r="F18" s="277">
        <v>34.09536688107988125413419466</v>
      </c>
      <c r="G18" s="276">
        <v>52.149579124579124579124579125</v>
      </c>
      <c r="H18" s="94"/>
      <c r="I18" s="277">
        <v>12.133229730926207883011300479</v>
      </c>
      <c r="J18" s="276">
        <v>16.227272727272727272727272727</v>
      </c>
      <c r="K18" s="94"/>
      <c r="L18" s="277">
        <v>5.0214082007766618494749688156</v>
      </c>
      <c r="M18" s="276">
        <v>83.44191919191919191919191919</v>
      </c>
      <c r="N18" s="94">
        <v>50.131928947368421052631578947</v>
      </c>
      <c r="O18" s="277">
        <v>51.250004812782750986620463952</v>
      </c>
      <c r="P18" s="5"/>
      <c r="Q18" s="271">
        <v>245.54581611769703054407846468</v>
      </c>
      <c r="R18" s="92"/>
      <c r="S18" s="272">
        <v>495.86131927761906349496352362</v>
      </c>
      <c r="T18" s="271">
        <v>0</v>
      </c>
      <c r="U18" s="92"/>
      <c r="V18" s="272">
        <v>622.15651714311032678767067117</v>
      </c>
      <c r="W18" s="271">
        <v>328.32385353714895129754710271</v>
      </c>
      <c r="X18" s="92"/>
      <c r="Y18" s="272">
        <v>215.58801468800592214793532300</v>
      </c>
      <c r="Z18" s="271">
        <v>924.0387595297617817813681536</v>
      </c>
      <c r="AA18" s="92">
        <v>504.58475857341169094774127656</v>
      </c>
      <c r="AB18" s="272">
        <v>469.86893970163237468068818863</v>
      </c>
    </row>
    <row r="19" ht="18" customHeight="1">
      <c r="A19" s="58"/>
      <c r="B19" s="288"/>
      <c r="C19" s="289" t="s">
        <v>235</v>
      </c>
      <c r="D19" s="439">
        <v>19.352802215705441511893124796</v>
      </c>
      <c r="E19" s="95"/>
      <c r="F19" s="440">
        <v>41.838979814257636023213137965</v>
      </c>
      <c r="G19" s="439">
        <v>41.527696318018898664059954383</v>
      </c>
      <c r="H19" s="95"/>
      <c r="I19" s="440">
        <v>15.466013991225210287556006819</v>
      </c>
      <c r="J19" s="439">
        <v>21.215949820788530465949820789</v>
      </c>
      <c r="K19" s="95"/>
      <c r="L19" s="440">
        <v>6.034856967201661807308598735</v>
      </c>
      <c r="M19" s="439">
        <v>82.09644835451287064190289997</v>
      </c>
      <c r="N19" s="95">
        <v>60.197290322580645161290322581</v>
      </c>
      <c r="O19" s="440">
        <v>63.339850772684508118077743519</v>
      </c>
      <c r="P19" s="5"/>
      <c r="Q19" s="420">
        <v>70.392604068049459219095160230</v>
      </c>
      <c r="R19" s="91"/>
      <c r="S19" s="421">
        <v>260.95588795478736797557520098</v>
      </c>
      <c r="T19" s="420">
        <v>0</v>
      </c>
      <c r="U19" s="91"/>
      <c r="V19" s="421">
        <v>153.95487575773680254853923882</v>
      </c>
      <c r="W19" s="420">
        <v>2473.3326746368935875901590752</v>
      </c>
      <c r="X19" s="91"/>
      <c r="Y19" s="421">
        <v>1335.6170936289948330860272120</v>
      </c>
      <c r="Z19" s="420">
        <v>573.90353663347799049141084195</v>
      </c>
      <c r="AA19" s="91">
        <v>239.85383750770169396907558747</v>
      </c>
      <c r="AB19" s="421">
        <v>249.91314928442936366292693465</v>
      </c>
    </row>
    <row r="20" ht="18" customHeight="1">
      <c r="A20" s="58"/>
      <c r="B20" s="286"/>
      <c r="C20" s="287" t="s">
        <v>237</v>
      </c>
      <c r="D20" s="276">
        <v>39.837289562289562289562289562</v>
      </c>
      <c r="E20" s="94"/>
      <c r="F20" s="277">
        <v>58.825183051211243145306442225</v>
      </c>
      <c r="G20" s="276">
        <v>10.623484848484848484848484848</v>
      </c>
      <c r="H20" s="94"/>
      <c r="I20" s="277">
        <v>14.346018108438848194352815384</v>
      </c>
      <c r="J20" s="276">
        <v>29.504208754208754208754208754</v>
      </c>
      <c r="K20" s="94"/>
      <c r="L20" s="277">
        <v>7.1022804073919723815843654543</v>
      </c>
      <c r="M20" s="276">
        <v>79.96498316498316498316498316</v>
      </c>
      <c r="N20" s="94">
        <v>71.413434210526315789473684211</v>
      </c>
      <c r="O20" s="277">
        <v>80.27348156704206372124362306</v>
      </c>
      <c r="P20" s="5"/>
      <c r="Q20" s="271">
        <v>131.24887006063804316490518282</v>
      </c>
      <c r="R20" s="92"/>
      <c r="S20" s="272">
        <v>294.21859278030354138748033635</v>
      </c>
      <c r="T20" s="271">
        <v>0</v>
      </c>
      <c r="U20" s="92"/>
      <c r="V20" s="272">
        <v>711.89692002343874497298029422</v>
      </c>
      <c r="W20" s="271">
        <v>394.89587010236498411577832685</v>
      </c>
      <c r="X20" s="92"/>
      <c r="Y20" s="272">
        <v>173.01818782732774264665829852</v>
      </c>
      <c r="Z20" s="271">
        <v>244.84430924706514400214896071</v>
      </c>
      <c r="AA20" s="92">
        <v>186.05062008179759259707897824</v>
      </c>
      <c r="AB20" s="272">
        <v>316.13304309372752154698063520</v>
      </c>
    </row>
    <row r="21" ht="18" customHeight="1">
      <c r="A21" s="58"/>
      <c r="B21" s="288"/>
      <c r="C21" s="289" t="s">
        <v>218</v>
      </c>
      <c r="D21" s="439">
        <v>48.384652981427174975562072336</v>
      </c>
      <c r="E21" s="95"/>
      <c r="F21" s="440">
        <v>61.299594930999488242590359878</v>
      </c>
      <c r="G21" s="439">
        <v>8.686950146627565982404692082</v>
      </c>
      <c r="H21" s="95"/>
      <c r="I21" s="440">
        <v>16.482214261551405598105630199</v>
      </c>
      <c r="J21" s="439">
        <v>31.493971977842945584881068752</v>
      </c>
      <c r="K21" s="95"/>
      <c r="L21" s="440">
        <v>9.218633174023540840843445602</v>
      </c>
      <c r="M21" s="439">
        <v>88.56557510589768654284783317</v>
      </c>
      <c r="N21" s="95">
        <v>78.691162705149971703452178834</v>
      </c>
      <c r="O21" s="440">
        <v>87.00044236657443468153943568</v>
      </c>
      <c r="P21" s="5"/>
      <c r="Q21" s="420">
        <v>111.30052436482131041401341861</v>
      </c>
      <c r="R21" s="91"/>
      <c r="S21" s="421">
        <v>176.89521824774634365997660266</v>
      </c>
      <c r="T21" s="420">
        <v>0</v>
      </c>
      <c r="U21" s="91"/>
      <c r="V21" s="421">
        <v>951.1388421289090617213825965</v>
      </c>
      <c r="W21" s="420">
        <v>240.98886948545624525938861549</v>
      </c>
      <c r="X21" s="91"/>
      <c r="Y21" s="421">
        <v>185.64048961370809551274563264</v>
      </c>
      <c r="Z21" s="420">
        <v>175.60838969387858569675829691</v>
      </c>
      <c r="AA21" s="91">
        <v>199.34031057859123750250126664</v>
      </c>
      <c r="AB21" s="421">
        <v>223.01847251758182557569753610</v>
      </c>
    </row>
    <row r="22" ht="18" customHeight="1">
      <c r="A22" s="58"/>
      <c r="B22" s="286"/>
      <c r="C22" s="287" t="s">
        <v>222</v>
      </c>
      <c r="D22" s="276">
        <v>41.017513848159009449332029977</v>
      </c>
      <c r="E22" s="94"/>
      <c r="F22" s="277">
        <v>57.961592172713788826340761044</v>
      </c>
      <c r="G22" s="276">
        <v>4.2206744868035190615835777126</v>
      </c>
      <c r="H22" s="94"/>
      <c r="I22" s="277">
        <v>16.421115631153015465482396412</v>
      </c>
      <c r="J22" s="276">
        <v>28.037960247637666992505702183</v>
      </c>
      <c r="K22" s="94"/>
      <c r="L22" s="277">
        <v>7.961366652499371145555950698</v>
      </c>
      <c r="M22" s="276">
        <v>73.276148582600195503421309873</v>
      </c>
      <c r="N22" s="94">
        <v>74.174607243916242218449349179</v>
      </c>
      <c r="O22" s="277">
        <v>82.34407445636617543737910815</v>
      </c>
      <c r="P22" s="5"/>
      <c r="Q22" s="271">
        <v>62.815911324952144446168968910</v>
      </c>
      <c r="R22" s="92"/>
      <c r="S22" s="272">
        <v>121.64607431972247260606330741</v>
      </c>
      <c r="T22" s="271">
        <v>0</v>
      </c>
      <c r="U22" s="92"/>
      <c r="V22" s="272">
        <v>12.666773839118595099318393130</v>
      </c>
      <c r="W22" s="271">
        <v>111.96039067407288805685219169</v>
      </c>
      <c r="X22" s="92"/>
      <c r="Y22" s="272">
        <v>80.22949479240419571856700285</v>
      </c>
      <c r="Z22" s="271">
        <v>90.72150959397858581575320683</v>
      </c>
      <c r="AA22" s="92">
        <v>84.50904719265591329757964806</v>
      </c>
      <c r="AB22" s="272">
        <v>82.40796515456235785053191785</v>
      </c>
    </row>
    <row r="23" ht="18" customHeight="1">
      <c r="A23" s="58"/>
      <c r="B23" s="288"/>
      <c r="C23" s="289" t="s">
        <v>224</v>
      </c>
      <c r="D23" s="439">
        <v>45.472643097643097643097643098</v>
      </c>
      <c r="E23" s="95"/>
      <c r="F23" s="440">
        <v>60.093722904039146365753061084</v>
      </c>
      <c r="G23" s="439">
        <v>7.937121212121212121212121212</v>
      </c>
      <c r="H23" s="95"/>
      <c r="I23" s="440">
        <v>21.407898509351787216604029436</v>
      </c>
      <c r="J23" s="439">
        <v>28.772053872053872053872053872</v>
      </c>
      <c r="K23" s="95"/>
      <c r="L23" s="440">
        <v>8.945989951671359148663793233</v>
      </c>
      <c r="M23" s="439">
        <v>82.18181818181818181818181818</v>
      </c>
      <c r="N23" s="95">
        <v>87.25415964912280701754385965</v>
      </c>
      <c r="O23" s="440">
        <v>90.44761136506229273102088375</v>
      </c>
      <c r="P23" s="5"/>
      <c r="Q23" s="420">
        <v>83.77910378706437873365357138</v>
      </c>
      <c r="R23" s="91"/>
      <c r="S23" s="421">
        <v>165.92547456161289421958553264</v>
      </c>
      <c r="T23" s="420">
        <v>1883.8628234799074268882810855</v>
      </c>
      <c r="U23" s="91"/>
      <c r="V23" s="421">
        <v>483.98025346904129578398815752</v>
      </c>
      <c r="W23" s="420">
        <v>127.54851379689112272409546318</v>
      </c>
      <c r="X23" s="91"/>
      <c r="Y23" s="421">
        <v>134.50647149398253842437001426</v>
      </c>
      <c r="Z23" s="420">
        <v>117.48389453706261305010291457</v>
      </c>
      <c r="AA23" s="91">
        <v>262.09306347271779764204167528</v>
      </c>
      <c r="AB23" s="421">
        <v>200.70387049807903934386074801</v>
      </c>
    </row>
    <row r="24" ht="18" customHeight="1">
      <c r="A24" s="59"/>
      <c r="B24" s="286"/>
      <c r="C24" s="287" t="s">
        <v>225</v>
      </c>
      <c r="D24" s="276">
        <v>58.708944281524926686217008798</v>
      </c>
      <c r="E24" s="94"/>
      <c r="F24" s="277">
        <v>65.210855879040460611246487877</v>
      </c>
      <c r="G24" s="276">
        <v>7.9220430107526881720430107527</v>
      </c>
      <c r="H24" s="94"/>
      <c r="I24" s="277">
        <v>21.931237659635531486946750638</v>
      </c>
      <c r="J24" s="276">
        <v>31.147034864776800260671228413</v>
      </c>
      <c r="K24" s="94"/>
      <c r="L24" s="277">
        <v>8.514361110076273946268939139</v>
      </c>
      <c r="M24" s="276">
        <v>97.77810361681329423264907136</v>
      </c>
      <c r="N24" s="94">
        <v>87.42386842105263157894736842</v>
      </c>
      <c r="O24" s="277">
        <v>95.65645464875226604446217766</v>
      </c>
      <c r="P24" s="93"/>
      <c r="Q24" s="271">
        <v>184.66123184112614640851245349</v>
      </c>
      <c r="R24" s="92"/>
      <c r="S24" s="272">
        <v>167.37067336301339338168076317</v>
      </c>
      <c r="T24" s="271">
        <v>240.37169256614867702645947080</v>
      </c>
      <c r="U24" s="92"/>
      <c r="V24" s="272">
        <v>595.80892138855214640283007715</v>
      </c>
      <c r="W24" s="271">
        <v>135.29762893766807588876376145</v>
      </c>
      <c r="X24" s="92"/>
      <c r="Y24" s="272">
        <v>116.51745132378917315697755543</v>
      </c>
      <c r="Z24" s="271">
        <v>170.18806766384171252996589797</v>
      </c>
      <c r="AA24" s="92">
        <v>216.79284051144315345251120439</v>
      </c>
      <c r="AB24" s="272">
        <v>203.92213979693579297394095695</v>
      </c>
    </row>
    <row r="25" ht="18" customHeight="1">
      <c r="A25" s="60"/>
      <c r="B25" s="288"/>
      <c r="C25" s="289" t="s">
        <v>226</v>
      </c>
      <c r="D25" s="439">
        <v>39.960016835016835016835016835</v>
      </c>
      <c r="E25" s="95"/>
      <c r="F25" s="440">
        <v>66.565635923635385856413014251</v>
      </c>
      <c r="G25" s="439">
        <v>12.188552188552188552188552189</v>
      </c>
      <c r="H25" s="95"/>
      <c r="I25" s="440">
        <v>16.231011920767231334588150937</v>
      </c>
      <c r="J25" s="439">
        <v>29.818350168350168350168350168</v>
      </c>
      <c r="K25" s="95"/>
      <c r="L25" s="440">
        <v>8.065384960114726180872994533</v>
      </c>
      <c r="M25" s="439">
        <v>81.96691919191919191919191919</v>
      </c>
      <c r="N25" s="95">
        <v>80.31626345029239766081871345</v>
      </c>
      <c r="O25" s="440">
        <v>90.86203280451734337187415972</v>
      </c>
      <c r="P25" s="93"/>
      <c r="Q25" s="420">
        <v>110.14550492910674050366750331</v>
      </c>
      <c r="R25" s="91"/>
      <c r="S25" s="421">
        <v>227.67389433674610274945424420</v>
      </c>
      <c r="T25" s="420">
        <v>348.97832625344950544169173050</v>
      </c>
      <c r="U25" s="91"/>
      <c r="V25" s="421">
        <v>630.51413302405925248641859887</v>
      </c>
      <c r="W25" s="420">
        <v>63.667529107373868046571798190</v>
      </c>
      <c r="X25" s="91"/>
      <c r="Y25" s="421">
        <v>79.024260061224190849374615190</v>
      </c>
      <c r="Z25" s="420">
        <v>105.17852063338214688313193354</v>
      </c>
      <c r="AA25" s="91">
        <v>253.42491185221536457777094509</v>
      </c>
      <c r="AB25" s="421">
        <v>236.00771220240255588512835607</v>
      </c>
    </row>
    <row r="26" ht="18" customHeight="1">
      <c r="A26" s="60"/>
      <c r="B26" s="290"/>
      <c r="C26" s="291" t="s">
        <v>227</v>
      </c>
      <c r="D26" s="443">
        <v>43.696969696969696969696969697</v>
      </c>
      <c r="E26" s="444"/>
      <c r="F26" s="445">
        <v>65.546062503794811300297513206</v>
      </c>
      <c r="G26" s="443">
        <v>8.013440860215053763440860215</v>
      </c>
      <c r="H26" s="444"/>
      <c r="I26" s="445">
        <v>12.36128338349712461726617457</v>
      </c>
      <c r="J26" s="443">
        <v>30.537715868361029651352231997</v>
      </c>
      <c r="K26" s="444"/>
      <c r="L26" s="445">
        <v>8.102047897024000555126681644</v>
      </c>
      <c r="M26" s="443">
        <v>82.24812642554578038449006191</v>
      </c>
      <c r="N26" s="444">
        <v>86.0531584606677985285795133</v>
      </c>
      <c r="O26" s="445">
        <v>86.00939378431593647269036942</v>
      </c>
      <c r="P26" s="184"/>
      <c r="Q26" s="273">
        <v>186.04398182710150800929974618</v>
      </c>
      <c r="R26" s="274"/>
      <c r="S26" s="275">
        <v>259.02362358852586204029545757</v>
      </c>
      <c r="T26" s="273">
        <v>101.56749446766658470617162527</v>
      </c>
      <c r="U26" s="274"/>
      <c r="V26" s="275">
        <v>166.66766463704441092927259187</v>
      </c>
      <c r="W26" s="273">
        <v>89.82662062120859200145833122</v>
      </c>
      <c r="X26" s="274"/>
      <c r="Y26" s="275">
        <v>84.47114074343246029457652158</v>
      </c>
      <c r="Z26" s="273">
        <v>132.74015610088930483009160439</v>
      </c>
      <c r="AA26" s="274">
        <v>184.05711176539774215816250968</v>
      </c>
      <c r="AB26" s="275">
        <v>215.23448018247856115336623670</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974" t="s">
        <v>59</v>
      </c>
      <c r="C28" s="974"/>
      <c r="D28" s="974"/>
      <c r="E28" s="974"/>
      <c r="F28" s="974"/>
      <c r="G28" s="974"/>
      <c r="H28" s="974"/>
      <c r="I28" s="974"/>
      <c r="J28" s="974"/>
      <c r="K28" s="974"/>
      <c r="L28" s="974"/>
      <c r="M28" s="974"/>
      <c r="N28" s="974"/>
      <c r="O28" s="974"/>
      <c r="P28" s="411"/>
      <c r="Q28" s="972"/>
      <c r="R28" s="972"/>
      <c r="S28" s="972"/>
      <c r="T28" s="972"/>
      <c r="U28" s="972"/>
      <c r="V28" s="972"/>
      <c r="W28" s="972"/>
      <c r="X28" s="972"/>
      <c r="Y28" s="972"/>
      <c r="Z28" s="972"/>
      <c r="AA28" s="972"/>
      <c r="AB28" s="972"/>
      <c r="AC28" s="9"/>
    </row>
    <row r="29" ht="18" customHeight="1">
      <c r="A29" s="58"/>
      <c r="B29" s="284">
        <v>2019</v>
      </c>
      <c r="C29" s="285"/>
      <c r="D29" s="454">
        <v>53.138065587380655873806558738</v>
      </c>
      <c r="E29" s="455"/>
      <c r="F29" s="456">
        <v>92.75046494976748425285648936</v>
      </c>
      <c r="G29" s="454">
        <v>25.575390895253908952539089525</v>
      </c>
      <c r="H29" s="455"/>
      <c r="I29" s="456">
        <v>28.352361337558612901235288718</v>
      </c>
      <c r="J29" s="454">
        <v>28.066846547668465476684654767</v>
      </c>
      <c r="K29" s="455"/>
      <c r="L29" s="456">
        <v>9.772476491111328635506892073</v>
      </c>
      <c r="M29" s="454">
        <v>106.78030303030303030303030303</v>
      </c>
      <c r="N29" s="455">
        <v>89.59846185899756161727808687</v>
      </c>
      <c r="O29" s="456">
        <v>130.87530277843742578959867015</v>
      </c>
      <c r="P29" s="5"/>
      <c r="Q29" s="427">
        <v>-2.768485071904149069040085500</v>
      </c>
      <c r="R29" s="428"/>
      <c r="S29" s="429">
        <v>1.5746779934090337159898347200</v>
      </c>
      <c r="T29" s="427">
        <v>56.788510697315778111336232430</v>
      </c>
      <c r="U29" s="428"/>
      <c r="V29" s="429">
        <v>-0.7360247197375150913589502900</v>
      </c>
      <c r="W29" s="427">
        <v>1.0770504146698910740954276400</v>
      </c>
      <c r="X29" s="428"/>
      <c r="Y29" s="429">
        <v>-13.712539336359262170600675140</v>
      </c>
      <c r="Z29" s="427">
        <v>8.152880863915460097825152380</v>
      </c>
      <c r="AA29" s="428">
        <v>-1.109577004106396184906401500</v>
      </c>
      <c r="AB29" s="429">
        <v>-0.2479870064268035327604300700</v>
      </c>
    </row>
    <row r="30" ht="18" customHeight="1">
      <c r="A30" s="58"/>
      <c r="B30" s="286">
        <v>2020</v>
      </c>
      <c r="C30" s="287"/>
      <c r="D30" s="276">
        <v>23.054948391013964784456587735</v>
      </c>
      <c r="E30" s="94"/>
      <c r="F30" s="277">
        <v>33.203056237123108402972116798</v>
      </c>
      <c r="G30" s="276">
        <v>2.64229728983827344483082188</v>
      </c>
      <c r="H30" s="94"/>
      <c r="I30" s="277">
        <v>7.0406807636984700817173452388</v>
      </c>
      <c r="J30" s="276">
        <v>15.151901528950709278578131037</v>
      </c>
      <c r="K30" s="94"/>
      <c r="L30" s="277">
        <v>4.830370735787412845189206454</v>
      </c>
      <c r="M30" s="276">
        <v>40.84915410940001103935530165</v>
      </c>
      <c r="N30" s="94">
        <v>30.815276823525889068590156227</v>
      </c>
      <c r="O30" s="277">
        <v>45.07410773660899132987866849</v>
      </c>
      <c r="P30" s="5"/>
      <c r="Q30" s="271">
        <v>-56.613120676923729809517473800</v>
      </c>
      <c r="R30" s="92"/>
      <c r="S30" s="272">
        <v>-64.201736072045054471925202890</v>
      </c>
      <c r="T30" s="271">
        <v>-89.66859470238395712365092678</v>
      </c>
      <c r="U30" s="92"/>
      <c r="V30" s="272">
        <v>-75.167215598470732256968560490</v>
      </c>
      <c r="W30" s="271">
        <v>-46.01494862197338878141139800</v>
      </c>
      <c r="X30" s="92"/>
      <c r="Y30" s="272">
        <v>-50.571682211966090945679637090</v>
      </c>
      <c r="Z30" s="271">
        <v>-61.744672987294775046506563900</v>
      </c>
      <c r="AA30" s="92">
        <v>-65.607359563805514085915462210</v>
      </c>
      <c r="AB30" s="272">
        <v>-65.559500700513183798522402820</v>
      </c>
    </row>
    <row r="31" ht="18" customHeight="1">
      <c r="A31" s="58"/>
      <c r="B31" s="425">
        <v>2021</v>
      </c>
      <c r="C31" s="426"/>
      <c r="D31" s="457">
        <v>34.107548083575480835754808358</v>
      </c>
      <c r="E31" s="458"/>
      <c r="F31" s="459">
        <v>48.70734460399257742119284837</v>
      </c>
      <c r="G31" s="457">
        <v>14.547509339975093399750933998</v>
      </c>
      <c r="H31" s="458"/>
      <c r="I31" s="459">
        <v>13.217811373492759333276724332</v>
      </c>
      <c r="J31" s="457">
        <v>24.868354780683547806835478068</v>
      </c>
      <c r="K31" s="458"/>
      <c r="L31" s="459">
        <v>6.8186121006534478849120809331</v>
      </c>
      <c r="M31" s="457">
        <v>73.523426041234260412342604123</v>
      </c>
      <c r="N31" s="458">
        <v>65.735353208363374188896899784</v>
      </c>
      <c r="O31" s="459">
        <v>68.743768078138784639381653636</v>
      </c>
      <c r="P31" s="93"/>
      <c r="Q31" s="430">
        <v>47.940249117492901087626692040</v>
      </c>
      <c r="R31" s="431"/>
      <c r="S31" s="432">
        <v>46.695365198143109418193706770</v>
      </c>
      <c r="T31" s="430">
        <v>450.56292855167330009773800408</v>
      </c>
      <c r="U31" s="431"/>
      <c r="V31" s="432">
        <v>87.73484861923269652886597348</v>
      </c>
      <c r="W31" s="430">
        <v>64.126956165651089267828636850</v>
      </c>
      <c r="X31" s="431"/>
      <c r="Y31" s="432">
        <v>41.161258081817316375099406600</v>
      </c>
      <c r="Z31" s="430">
        <v>79.98763412414310663828096773</v>
      </c>
      <c r="AA31" s="431">
        <v>113.32066424332034998508819970</v>
      </c>
      <c r="AB31" s="432">
        <v>52.512765155205500977125847310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973" t="s">
        <v>44</v>
      </c>
      <c r="C33" s="973"/>
      <c r="D33" s="973"/>
      <c r="E33" s="973"/>
      <c r="F33" s="973"/>
      <c r="G33" s="973"/>
      <c r="H33" s="973"/>
      <c r="I33" s="973"/>
      <c r="J33" s="973"/>
      <c r="K33" s="973"/>
      <c r="L33" s="973"/>
      <c r="M33" s="973"/>
      <c r="N33" s="973"/>
      <c r="O33" s="973"/>
      <c r="P33" s="411"/>
      <c r="Q33" s="972"/>
      <c r="R33" s="972"/>
      <c r="S33" s="972"/>
      <c r="T33" s="972"/>
      <c r="U33" s="972"/>
      <c r="V33" s="972"/>
      <c r="W33" s="972"/>
      <c r="X33" s="972"/>
      <c r="Y33" s="972"/>
      <c r="Z33" s="972"/>
      <c r="AA33" s="972"/>
      <c r="AB33" s="972"/>
      <c r="AC33" s="9"/>
    </row>
    <row r="34" ht="18" customHeight="1">
      <c r="A34" s="58"/>
      <c r="B34" s="284">
        <v>2019</v>
      </c>
      <c r="C34" s="285"/>
      <c r="D34" s="454">
        <v>58.632191480017566974088713219</v>
      </c>
      <c r="E34" s="455"/>
      <c r="F34" s="456">
        <v>91.90508070326080649859060913</v>
      </c>
      <c r="G34" s="454">
        <v>25.785984848484848484848484848</v>
      </c>
      <c r="H34" s="455"/>
      <c r="I34" s="456">
        <v>28.15227597313315351598559066</v>
      </c>
      <c r="J34" s="454">
        <v>22.900032938076416337285902503</v>
      </c>
      <c r="K34" s="455"/>
      <c r="L34" s="456">
        <v>7.958610376302826100938851181</v>
      </c>
      <c r="M34" s="454">
        <v>107.31820926657883179622310057</v>
      </c>
      <c r="N34" s="455">
        <v>84.53721724751615027816314233</v>
      </c>
      <c r="O34" s="456">
        <v>128.01596705269678611551505097</v>
      </c>
      <c r="P34" s="5"/>
      <c r="Q34" s="427">
        <v>-11.500888890546107338867614350</v>
      </c>
      <c r="R34" s="428"/>
      <c r="S34" s="429">
        <v>0.1821884510264699494283863400</v>
      </c>
      <c r="T34" s="427">
        <v>78.958748059320500242882587690</v>
      </c>
      <c r="U34" s="428"/>
      <c r="V34" s="429">
        <v>-2.3562393860776887968503908300</v>
      </c>
      <c r="W34" s="427">
        <v>18.967486549575846417759550760</v>
      </c>
      <c r="X34" s="428"/>
      <c r="Y34" s="429">
        <v>-19.486342020463020408803298880</v>
      </c>
      <c r="Z34" s="427">
        <v>7.4152698364903728335990909700</v>
      </c>
      <c r="AA34" s="428">
        <v>-3.7016999970850183226281932100</v>
      </c>
      <c r="AB34" s="429">
        <v>-1.8691526105050668481395478900</v>
      </c>
    </row>
    <row r="35" ht="18" customHeight="1">
      <c r="A35" s="58"/>
      <c r="B35" s="286">
        <v>2020</v>
      </c>
      <c r="C35" s="287"/>
      <c r="D35" s="276">
        <v>18.297568072024593763724198507</v>
      </c>
      <c r="E35" s="94"/>
      <c r="F35" s="277">
        <v>20.994320443882942809564760442</v>
      </c>
      <c r="G35" s="276">
        <v>3.0090854194115063680281071585</v>
      </c>
      <c r="H35" s="94"/>
      <c r="I35" s="277">
        <v>3.3485248552217627212197124899</v>
      </c>
      <c r="J35" s="276">
        <v>15.82199714536671058410188845</v>
      </c>
      <c r="K35" s="94"/>
      <c r="L35" s="277">
        <v>4.2740631732522861804048369574</v>
      </c>
      <c r="M35" s="276">
        <v>37.128678085199824330259112868</v>
      </c>
      <c r="N35" s="94">
        <v>26.586599430287166063592270383</v>
      </c>
      <c r="O35" s="277">
        <v>28.616908472356991711189309889</v>
      </c>
      <c r="P35" s="5"/>
      <c r="Q35" s="271">
        <v>-68.792624648422724157431716300</v>
      </c>
      <c r="R35" s="92"/>
      <c r="S35" s="272">
        <v>-77.156518134543065508247169830</v>
      </c>
      <c r="T35" s="271">
        <v>-88.33053910062963376923363511</v>
      </c>
      <c r="U35" s="92"/>
      <c r="V35" s="272">
        <v>-88.10566911741915879290390841</v>
      </c>
      <c r="W35" s="271">
        <v>-30.90840878635109445830846200</v>
      </c>
      <c r="X35" s="92"/>
      <c r="Y35" s="272">
        <v>-46.296363671998188638926170240</v>
      </c>
      <c r="Z35" s="271">
        <v>-65.403188947206480507911239840</v>
      </c>
      <c r="AA35" s="92">
        <v>-68.550420399521340573796068860</v>
      </c>
      <c r="AB35" s="272">
        <v>-77.645828773392726930689772590</v>
      </c>
    </row>
    <row r="36" ht="18" customHeight="1">
      <c r="A36" s="58"/>
      <c r="B36" s="425">
        <v>2021</v>
      </c>
      <c r="C36" s="426"/>
      <c r="D36" s="457">
        <v>47.536780851998243302591128678</v>
      </c>
      <c r="E36" s="458"/>
      <c r="F36" s="459">
        <v>65.765582038879945705981026752</v>
      </c>
      <c r="G36" s="457">
        <v>9.344093104962670180061484409</v>
      </c>
      <c r="H36" s="458"/>
      <c r="I36" s="459">
        <v>16.847809890870970426828752278</v>
      </c>
      <c r="J36" s="457">
        <v>30.508454106280193236714975845</v>
      </c>
      <c r="K36" s="458"/>
      <c r="L36" s="459">
        <v>8.229024217647285814885370437</v>
      </c>
      <c r="M36" s="457">
        <v>87.38935551163812033377250769</v>
      </c>
      <c r="N36" s="458">
        <v>84.64430148741418764302059497</v>
      </c>
      <c r="O36" s="459">
        <v>90.84241614739820194769514947</v>
      </c>
      <c r="P36" s="93"/>
      <c r="Q36" s="430">
        <v>159.79835497744581971356866086</v>
      </c>
      <c r="R36" s="431"/>
      <c r="S36" s="432">
        <v>213.25415945073793417781170470</v>
      </c>
      <c r="T36" s="430">
        <v>210.52934039971904731498627162</v>
      </c>
      <c r="U36" s="431"/>
      <c r="V36" s="432">
        <v>403.14125232184339554800445145</v>
      </c>
      <c r="W36" s="430">
        <v>92.82302876166452994047815247</v>
      </c>
      <c r="X36" s="431"/>
      <c r="Y36" s="432">
        <v>92.53398660894217845217866983</v>
      </c>
      <c r="Z36" s="430">
        <v>135.36888469636393745120768377</v>
      </c>
      <c r="AA36" s="431">
        <v>218.37204945807516971723451551</v>
      </c>
      <c r="AB36" s="432">
        <v>217.44315160790005901206571033</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973" t="s">
        <v>45</v>
      </c>
      <c r="C38" s="973"/>
      <c r="D38" s="973"/>
      <c r="E38" s="973"/>
      <c r="F38" s="973"/>
      <c r="G38" s="973"/>
      <c r="H38" s="973"/>
      <c r="I38" s="973"/>
      <c r="J38" s="973"/>
      <c r="K38" s="973"/>
      <c r="L38" s="973"/>
      <c r="M38" s="973"/>
      <c r="N38" s="973"/>
      <c r="O38" s="973"/>
      <c r="P38" s="467"/>
      <c r="Q38" s="972"/>
      <c r="R38" s="972"/>
      <c r="S38" s="972"/>
      <c r="T38" s="972"/>
      <c r="U38" s="972"/>
      <c r="V38" s="972"/>
      <c r="W38" s="972"/>
      <c r="X38" s="972"/>
      <c r="Y38" s="972"/>
      <c r="Z38" s="972"/>
      <c r="AA38" s="972"/>
      <c r="AB38" s="972"/>
      <c r="AC38" s="9"/>
    </row>
    <row r="39" ht="18" customHeight="1">
      <c r="A39" s="58"/>
      <c r="B39" s="284">
        <v>2019</v>
      </c>
      <c r="C39" s="285"/>
      <c r="D39" s="454">
        <v>53.138065587380655873806558738</v>
      </c>
      <c r="E39" s="455"/>
      <c r="F39" s="456">
        <v>92.75046494976748425285648936</v>
      </c>
      <c r="G39" s="454">
        <v>25.575390895253908952539089525</v>
      </c>
      <c r="H39" s="455"/>
      <c r="I39" s="456">
        <v>28.352361337558612901235288718</v>
      </c>
      <c r="J39" s="454">
        <v>28.066846547668465476684654767</v>
      </c>
      <c r="K39" s="455"/>
      <c r="L39" s="456">
        <v>9.772476491111328635506892073</v>
      </c>
      <c r="M39" s="454">
        <v>106.78030303030303030303030303</v>
      </c>
      <c r="N39" s="455">
        <v>89.59846185899756161727808687</v>
      </c>
      <c r="O39" s="456">
        <v>130.87530277843742578959867015</v>
      </c>
      <c r="P39" s="5"/>
      <c r="Q39" s="427">
        <v>-2.768485071904149069040085500</v>
      </c>
      <c r="R39" s="428"/>
      <c r="S39" s="429">
        <v>1.5746779934090337159898347200</v>
      </c>
      <c r="T39" s="427">
        <v>56.788510697315778111336232430</v>
      </c>
      <c r="U39" s="428"/>
      <c r="V39" s="429">
        <v>-0.7360247197375150913589502900</v>
      </c>
      <c r="W39" s="427">
        <v>1.0770504146698910740954276400</v>
      </c>
      <c r="X39" s="428"/>
      <c r="Y39" s="429">
        <v>-13.712539336359262170600675140</v>
      </c>
      <c r="Z39" s="427">
        <v>8.152880863915460097825152380</v>
      </c>
      <c r="AA39" s="428">
        <v>-1.109577004106396184906401500</v>
      </c>
      <c r="AB39" s="429">
        <v>-0.2479870064268035327604300700</v>
      </c>
    </row>
    <row r="40" ht="18" customHeight="1">
      <c r="A40" s="58"/>
      <c r="B40" s="286">
        <v>2020</v>
      </c>
      <c r="C40" s="287"/>
      <c r="D40" s="276">
        <v>23.054948391013964784456587735</v>
      </c>
      <c r="E40" s="94"/>
      <c r="F40" s="277">
        <v>33.203056237123108402972116798</v>
      </c>
      <c r="G40" s="276">
        <v>2.64229728983827344483082188</v>
      </c>
      <c r="H40" s="94"/>
      <c r="I40" s="277">
        <v>7.0406807636984700817173452388</v>
      </c>
      <c r="J40" s="276">
        <v>15.151901528950709278578131037</v>
      </c>
      <c r="K40" s="94"/>
      <c r="L40" s="277">
        <v>4.830370735787412845189206454</v>
      </c>
      <c r="M40" s="276">
        <v>40.84915410940001103935530165</v>
      </c>
      <c r="N40" s="94">
        <v>30.815276823525889068590156227</v>
      </c>
      <c r="O40" s="277">
        <v>45.07410773660899132987866849</v>
      </c>
      <c r="P40" s="5"/>
      <c r="Q40" s="271">
        <v>-56.613120676923729809517473800</v>
      </c>
      <c r="R40" s="92"/>
      <c r="S40" s="272">
        <v>-64.201736072045054471925202890</v>
      </c>
      <c r="T40" s="271">
        <v>-89.66859470238395712365092678</v>
      </c>
      <c r="U40" s="92"/>
      <c r="V40" s="272">
        <v>-75.167215598470732256968560490</v>
      </c>
      <c r="W40" s="271">
        <v>-46.01494862197338878141139800</v>
      </c>
      <c r="X40" s="92"/>
      <c r="Y40" s="272">
        <v>-50.571682211966090945679637090</v>
      </c>
      <c r="Z40" s="271">
        <v>-61.744672987294775046506563900</v>
      </c>
      <c r="AA40" s="92">
        <v>-65.607359563805514085915462210</v>
      </c>
      <c r="AB40" s="272">
        <v>-65.559500700513183798522402820</v>
      </c>
    </row>
    <row r="41" ht="18" customHeight="1">
      <c r="A41" s="58"/>
      <c r="B41" s="425">
        <v>2021</v>
      </c>
      <c r="C41" s="426"/>
      <c r="D41" s="457">
        <v>34.107548083575480835754808358</v>
      </c>
      <c r="E41" s="458"/>
      <c r="F41" s="459">
        <v>48.70734460399257742119284837</v>
      </c>
      <c r="G41" s="457">
        <v>14.547509339975093399750933998</v>
      </c>
      <c r="H41" s="458"/>
      <c r="I41" s="459">
        <v>13.217811373492759333276724332</v>
      </c>
      <c r="J41" s="457">
        <v>24.868354780683547806835478068</v>
      </c>
      <c r="K41" s="458"/>
      <c r="L41" s="459">
        <v>6.8186121006534478849120809331</v>
      </c>
      <c r="M41" s="457">
        <v>73.523426041234260412342604123</v>
      </c>
      <c r="N41" s="458">
        <v>65.735353208363374188896899784</v>
      </c>
      <c r="O41" s="459">
        <v>68.743768078138784639381653636</v>
      </c>
      <c r="P41" s="93"/>
      <c r="Q41" s="430">
        <v>47.940249117492901087626692040</v>
      </c>
      <c r="R41" s="431"/>
      <c r="S41" s="432">
        <v>46.695365198143109418193706770</v>
      </c>
      <c r="T41" s="430">
        <v>450.56292855167330009773800408</v>
      </c>
      <c r="U41" s="431"/>
      <c r="V41" s="432">
        <v>87.73484861923269652886597348</v>
      </c>
      <c r="W41" s="430">
        <v>64.126956165651089267828636850</v>
      </c>
      <c r="X41" s="431"/>
      <c r="Y41" s="432">
        <v>41.161258081817316375099406600</v>
      </c>
      <c r="Z41" s="430">
        <v>79.98763412414310663828096773</v>
      </c>
      <c r="AA41" s="431">
        <v>113.32066424332034998508819970</v>
      </c>
      <c r="AB41" s="432">
        <v>52.512765155205500977125847310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sheetData>
  <mergeCells count="22">
    <mergeCell ref="B4:AB4"/>
    <mergeCell ref="B2:AB2"/>
    <mergeCell ref="Q6:AB6"/>
    <mergeCell ref="D6:O6"/>
    <mergeCell ref="B3:Q3"/>
    <mergeCell ref="R3:AB3"/>
    <mergeCell ref="Q7:S7"/>
    <mergeCell ref="T7:V7"/>
    <mergeCell ref="W7:Y7"/>
    <mergeCell ref="Z7:AB7"/>
    <mergeCell ref="D7:F7"/>
    <mergeCell ref="M7:O7"/>
    <mergeCell ref="J7:L7"/>
    <mergeCell ref="G7:I7"/>
    <mergeCell ref="B43:AB43"/>
    <mergeCell ref="B33:O33"/>
    <mergeCell ref="B38:O38"/>
    <mergeCell ref="B8:C8"/>
    <mergeCell ref="Q28:AB28"/>
    <mergeCell ref="Q33:AB33"/>
    <mergeCell ref="Q38:AB38"/>
    <mergeCell ref="B28:O28"/>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47"/>
</worksheet>
</file>

<file path=xl/worksheets/sheet107.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2">
    <pageSetUpPr fitToPage="1"/>
  </sheetPr>
  <dimension ref="A1:AP81"/>
  <sheetViews>
    <sheetView showGridLines="0" zoomScale="85" workbookViewId="0"/>
  </sheetViews>
  <sheetFormatPr defaultRowHeight="12.75"/>
  <cols>
    <col min="1" max="1" width="2.7109375" customWidth="1"/>
    <col min="2" max="2" width="6.7109375" customWidth="1"/>
    <col min="3" max="3" width="6.140625" style="26" customWidth="1"/>
    <col min="4" max="5" width="7.42578125" customWidth="1"/>
    <col min="6" max="6" width="8.7109375" customWidth="1"/>
    <col min="7" max="8" width="7.42578125" customWidth="1"/>
    <col min="9" max="9" width="8.7109375" customWidth="1"/>
    <col min="10" max="11" width="7.42578125" customWidth="1"/>
    <col min="12" max="12" width="8.7109375" customWidth="1"/>
    <col min="13" max="14" width="7.42578125" customWidth="1"/>
    <col min="15" max="15" width="8.7109375" bestFit="1" customWidth="1"/>
    <col min="16" max="16" width="1.42578125" customWidth="1"/>
    <col min="17" max="18" width="7.42578125" customWidth="1"/>
    <col min="19" max="19" width="8.7109375" bestFit="1" customWidth="1"/>
    <col min="20" max="21" width="7.42578125" customWidth="1"/>
    <col min="22" max="22" width="8.7109375" bestFit="1" customWidth="1"/>
    <col min="23" max="24" width="7.42578125" customWidth="1"/>
    <col min="25" max="25" width="8.7109375" bestFit="1" customWidth="1"/>
    <col min="26" max="27" width="7.42578125" customWidth="1"/>
    <col min="28" max="28" width="8.7109375" bestFit="1" customWidth="1"/>
    <col min="29" max="29" width="2.7109375" customWidth="1"/>
    <col min="30" max="41" width="9.140625" style="236" customWidth="1"/>
  </cols>
  <sheetData>
    <row r="1" ht="30">
      <c r="A1" s="89"/>
      <c r="B1" s="656" t="s">
        <v>185</v>
      </c>
      <c r="Y1" s="21"/>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5" customHeight="1"/>
    <row r="6" ht="15.75" customHeight="1">
      <c r="D6" s="960" t="s">
        <v>54</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3" t="s">
        <v>42</v>
      </c>
      <c r="C8" s="943"/>
      <c r="D8" s="412" t="s">
        <v>53</v>
      </c>
      <c r="E8" s="413" t="s">
        <v>9</v>
      </c>
      <c r="F8" s="414" t="s">
        <v>10</v>
      </c>
      <c r="G8" s="412" t="s">
        <v>53</v>
      </c>
      <c r="H8" s="413" t="s">
        <v>9</v>
      </c>
      <c r="I8" s="414" t="s">
        <v>10</v>
      </c>
      <c r="J8" s="412" t="s">
        <v>53</v>
      </c>
      <c r="K8" s="413" t="s">
        <v>9</v>
      </c>
      <c r="L8" s="414" t="s">
        <v>10</v>
      </c>
      <c r="M8" s="412" t="s">
        <v>53</v>
      </c>
      <c r="N8" s="413" t="s">
        <v>9</v>
      </c>
      <c r="O8" s="414" t="s">
        <v>10</v>
      </c>
      <c r="P8" s="63"/>
      <c r="Q8" s="412" t="s">
        <v>53</v>
      </c>
      <c r="R8" s="413" t="s">
        <v>9</v>
      </c>
      <c r="S8" s="414" t="s">
        <v>10</v>
      </c>
      <c r="T8" s="412" t="s">
        <v>53</v>
      </c>
      <c r="U8" s="413" t="s">
        <v>9</v>
      </c>
      <c r="V8" s="414" t="s">
        <v>10</v>
      </c>
      <c r="W8" s="412" t="s">
        <v>53</v>
      </c>
      <c r="X8" s="413" t="s">
        <v>9</v>
      </c>
      <c r="Y8" s="414" t="s">
        <v>10</v>
      </c>
      <c r="Z8" s="412" t="s">
        <v>53</v>
      </c>
      <c r="AA8" s="413" t="s">
        <v>9</v>
      </c>
      <c r="AB8" s="414" t="s">
        <v>10</v>
      </c>
    </row>
    <row r="9" ht="18.95" customHeight="1">
      <c r="A9" s="57"/>
      <c r="B9" s="284">
        <v>2020</v>
      </c>
      <c r="C9" s="285" t="s">
        <v>218</v>
      </c>
      <c r="D9" s="415"/>
      <c r="E9" s="416"/>
      <c r="F9" s="417"/>
      <c r="G9" s="415"/>
      <c r="H9" s="416"/>
      <c r="I9" s="417"/>
      <c r="J9" s="415"/>
      <c r="K9" s="416"/>
      <c r="L9" s="417"/>
      <c r="M9" s="415">
        <v>105.76520466471698504552713999</v>
      </c>
      <c r="N9" s="416">
        <v>115.57634121694415901443278980</v>
      </c>
      <c r="O9" s="417">
        <v>122.23955383209264311090135518</v>
      </c>
      <c r="P9" s="5"/>
      <c r="Q9" s="415"/>
      <c r="R9" s="416"/>
      <c r="S9" s="417"/>
      <c r="T9" s="415"/>
      <c r="U9" s="416"/>
      <c r="V9" s="417"/>
      <c r="W9" s="415"/>
      <c r="X9" s="416"/>
      <c r="Y9" s="417"/>
      <c r="Z9" s="415">
        <v>7.8983176480273186028962822300</v>
      </c>
      <c r="AA9" s="416">
        <v>0.0022299951488955123189975300</v>
      </c>
      <c r="AB9" s="417">
        <v>7.900723775276609482545370500</v>
      </c>
    </row>
    <row r="10" ht="18.95" customHeight="1">
      <c r="A10" s="58"/>
      <c r="B10" s="286"/>
      <c r="C10" s="287" t="s">
        <v>222</v>
      </c>
      <c r="D10" s="271"/>
      <c r="E10" s="92"/>
      <c r="F10" s="272"/>
      <c r="G10" s="271"/>
      <c r="H10" s="92"/>
      <c r="I10" s="272"/>
      <c r="J10" s="271"/>
      <c r="K10" s="92"/>
      <c r="L10" s="272"/>
      <c r="M10" s="271">
        <v>99.30180306851891109255597905</v>
      </c>
      <c r="N10" s="92">
        <v>96.24279690658006704341309873</v>
      </c>
      <c r="O10" s="272">
        <v>95.57083265180674865812681199</v>
      </c>
      <c r="P10" s="5"/>
      <c r="Q10" s="271"/>
      <c r="R10" s="92"/>
      <c r="S10" s="272"/>
      <c r="T10" s="271"/>
      <c r="U10" s="92"/>
      <c r="V10" s="272"/>
      <c r="W10" s="271"/>
      <c r="X10" s="92"/>
      <c r="Y10" s="272"/>
      <c r="Z10" s="271">
        <v>7.5003882086507538221511379800</v>
      </c>
      <c r="AA10" s="92">
        <v>-15.387733543136615604217281510</v>
      </c>
      <c r="AB10" s="272">
        <v>-9.041485086733877356349538740</v>
      </c>
    </row>
    <row r="11" ht="18.95" customHeight="1">
      <c r="A11" s="58"/>
      <c r="B11" s="288"/>
      <c r="C11" s="289" t="s">
        <v>224</v>
      </c>
      <c r="D11" s="420"/>
      <c r="E11" s="91"/>
      <c r="F11" s="421"/>
      <c r="G11" s="420"/>
      <c r="H11" s="91"/>
      <c r="I11" s="421"/>
      <c r="J11" s="420"/>
      <c r="K11" s="91"/>
      <c r="L11" s="421"/>
      <c r="M11" s="420">
        <v>118.67689782278310956615196017</v>
      </c>
      <c r="N11" s="91">
        <v>132.13459061708010132116083622</v>
      </c>
      <c r="O11" s="421">
        <v>156.81323309518490974412620232</v>
      </c>
      <c r="P11" s="5"/>
      <c r="Q11" s="420"/>
      <c r="R11" s="91"/>
      <c r="S11" s="421"/>
      <c r="T11" s="420"/>
      <c r="U11" s="91"/>
      <c r="V11" s="421"/>
      <c r="W11" s="420"/>
      <c r="X11" s="91"/>
      <c r="Y11" s="421"/>
      <c r="Z11" s="420">
        <v>19.764278000900939067395059870</v>
      </c>
      <c r="AA11" s="91">
        <v>17.242531117023229529380837870</v>
      </c>
      <c r="AB11" s="421">
        <v>40.414670902284489704581830310</v>
      </c>
    </row>
    <row r="12" ht="18.95" customHeight="1">
      <c r="A12" s="58"/>
      <c r="B12" s="286"/>
      <c r="C12" s="287" t="s">
        <v>225</v>
      </c>
      <c r="D12" s="271"/>
      <c r="E12" s="92"/>
      <c r="F12" s="272"/>
      <c r="G12" s="271"/>
      <c r="H12" s="92"/>
      <c r="I12" s="272"/>
      <c r="J12" s="271"/>
      <c r="K12" s="92"/>
      <c r="L12" s="272"/>
      <c r="M12" s="271">
        <v>122.56450617626084032619820939</v>
      </c>
      <c r="N12" s="92">
        <v>106.99317202276616477355624001</v>
      </c>
      <c r="O12" s="272">
        <v>131.13565293202062148883766875</v>
      </c>
      <c r="P12" s="5"/>
      <c r="Q12" s="271"/>
      <c r="R12" s="92"/>
      <c r="S12" s="272"/>
      <c r="T12" s="271"/>
      <c r="U12" s="92"/>
      <c r="V12" s="272"/>
      <c r="W12" s="271"/>
      <c r="X12" s="92"/>
      <c r="Y12" s="272"/>
      <c r="Z12" s="271">
        <v>23.393807620772422287218205160</v>
      </c>
      <c r="AA12" s="92">
        <v>-3.4489521460774099281213066500</v>
      </c>
      <c r="AB12" s="272">
        <v>19.138014244709161229181627220</v>
      </c>
    </row>
    <row r="13" ht="18.95" customHeight="1">
      <c r="A13" s="58"/>
      <c r="B13" s="288"/>
      <c r="C13" s="289" t="s">
        <v>226</v>
      </c>
      <c r="D13" s="420"/>
      <c r="E13" s="91"/>
      <c r="F13" s="421"/>
      <c r="G13" s="420"/>
      <c r="H13" s="91"/>
      <c r="I13" s="421"/>
      <c r="J13" s="420"/>
      <c r="K13" s="91"/>
      <c r="L13" s="421"/>
      <c r="M13" s="420">
        <v>154.56446009796279723240663223</v>
      </c>
      <c r="N13" s="91">
        <v>113.73411153850574284974532584</v>
      </c>
      <c r="O13" s="421">
        <v>175.79251544670621057524305026</v>
      </c>
      <c r="P13" s="5"/>
      <c r="Q13" s="420"/>
      <c r="R13" s="91"/>
      <c r="S13" s="421"/>
      <c r="T13" s="420"/>
      <c r="U13" s="91"/>
      <c r="V13" s="421"/>
      <c r="W13" s="420"/>
      <c r="X13" s="91"/>
      <c r="Y13" s="421"/>
      <c r="Z13" s="420">
        <v>31.857591234248539518122236410</v>
      </c>
      <c r="AA13" s="91">
        <v>-2.3264283161087686663418638700</v>
      </c>
      <c r="AB13" s="421">
        <v>28.790018894836027861500192180</v>
      </c>
    </row>
    <row r="14" ht="18.95" customHeight="1">
      <c r="A14" s="58"/>
      <c r="B14" s="286"/>
      <c r="C14" s="287" t="s">
        <v>227</v>
      </c>
      <c r="D14" s="271"/>
      <c r="E14" s="92"/>
      <c r="F14" s="272"/>
      <c r="G14" s="271"/>
      <c r="H14" s="92"/>
      <c r="I14" s="272"/>
      <c r="J14" s="271"/>
      <c r="K14" s="92"/>
      <c r="L14" s="272"/>
      <c r="M14" s="271">
        <v>113.87044436026274221100858416</v>
      </c>
      <c r="N14" s="92">
        <v>102.44305677711677545872845730</v>
      </c>
      <c r="O14" s="272">
        <v>116.65236396833912816335849856</v>
      </c>
      <c r="P14" s="5"/>
      <c r="Q14" s="271"/>
      <c r="R14" s="92"/>
      <c r="S14" s="272"/>
      <c r="T14" s="271"/>
      <c r="U14" s="92"/>
      <c r="V14" s="272"/>
      <c r="W14" s="271"/>
      <c r="X14" s="92"/>
      <c r="Y14" s="272"/>
      <c r="Z14" s="271">
        <v>-7.8137743478994371180168002100</v>
      </c>
      <c r="AA14" s="92">
        <v>-9.866368964535380040028724410</v>
      </c>
      <c r="AB14" s="272">
        <v>-16.909207505214840320071280790</v>
      </c>
    </row>
    <row r="15" ht="18.95" customHeight="1">
      <c r="A15" s="58"/>
      <c r="B15" s="288">
        <v>2021</v>
      </c>
      <c r="C15" s="289" t="s">
        <v>230</v>
      </c>
      <c r="D15" s="420"/>
      <c r="E15" s="91"/>
      <c r="F15" s="421"/>
      <c r="G15" s="420"/>
      <c r="H15" s="91"/>
      <c r="I15" s="421"/>
      <c r="J15" s="420"/>
      <c r="K15" s="91"/>
      <c r="L15" s="421"/>
      <c r="M15" s="420">
        <v>118.18281221266295893161564802</v>
      </c>
      <c r="N15" s="91">
        <v>108.75175859227468590259943714</v>
      </c>
      <c r="O15" s="421">
        <v>128.52588663507654627635850297</v>
      </c>
      <c r="P15" s="5"/>
      <c r="Q15" s="420"/>
      <c r="R15" s="91"/>
      <c r="S15" s="421"/>
      <c r="T15" s="420"/>
      <c r="U15" s="91"/>
      <c r="V15" s="421"/>
      <c r="W15" s="420"/>
      <c r="X15" s="91"/>
      <c r="Y15" s="421"/>
      <c r="Z15" s="420">
        <v>-9.175094556149738096404348930</v>
      </c>
      <c r="AA15" s="91">
        <v>-8.332339689450044333341491160</v>
      </c>
      <c r="AB15" s="421">
        <v>-16.742934200353147418940911910</v>
      </c>
    </row>
    <row r="16" ht="18.95" customHeight="1">
      <c r="A16" s="58"/>
      <c r="B16" s="286"/>
      <c r="C16" s="287" t="s">
        <v>232</v>
      </c>
      <c r="D16" s="271"/>
      <c r="E16" s="92"/>
      <c r="F16" s="272"/>
      <c r="G16" s="271"/>
      <c r="H16" s="92"/>
      <c r="I16" s="272"/>
      <c r="J16" s="271"/>
      <c r="K16" s="92"/>
      <c r="L16" s="272"/>
      <c r="M16" s="271">
        <v>101.03557644541251098628147809</v>
      </c>
      <c r="N16" s="92">
        <v>106.47847531218406567402265396</v>
      </c>
      <c r="O16" s="272">
        <v>107.58114132195141948187393370</v>
      </c>
      <c r="P16" s="5"/>
      <c r="Q16" s="271"/>
      <c r="R16" s="92"/>
      <c r="S16" s="272"/>
      <c r="T16" s="271"/>
      <c r="U16" s="92"/>
      <c r="V16" s="272"/>
      <c r="W16" s="271"/>
      <c r="X16" s="92"/>
      <c r="Y16" s="272"/>
      <c r="Z16" s="271">
        <v>-13.482056135371531071775715460</v>
      </c>
      <c r="AA16" s="92">
        <v>-13.012342314507560914894502870</v>
      </c>
      <c r="AB16" s="272">
        <v>-24.740067154510479480440606990</v>
      </c>
    </row>
    <row r="17" ht="18.95" customHeight="1">
      <c r="A17" s="58"/>
      <c r="B17" s="288"/>
      <c r="C17" s="289" t="s">
        <v>233</v>
      </c>
      <c r="D17" s="420"/>
      <c r="E17" s="91"/>
      <c r="F17" s="421"/>
      <c r="G17" s="420"/>
      <c r="H17" s="91"/>
      <c r="I17" s="421"/>
      <c r="J17" s="420"/>
      <c r="K17" s="91"/>
      <c r="L17" s="421"/>
      <c r="M17" s="420">
        <v>108.07225290286037949589351459</v>
      </c>
      <c r="N17" s="91">
        <v>105.83442034118555320865255126</v>
      </c>
      <c r="O17" s="421">
        <v>114.37764240940235998095607645</v>
      </c>
      <c r="P17" s="5"/>
      <c r="Q17" s="420"/>
      <c r="R17" s="91"/>
      <c r="S17" s="421"/>
      <c r="T17" s="420"/>
      <c r="U17" s="91"/>
      <c r="V17" s="421"/>
      <c r="W17" s="420"/>
      <c r="X17" s="91"/>
      <c r="Y17" s="421"/>
      <c r="Z17" s="420">
        <v>-15.396112498986306000016095300</v>
      </c>
      <c r="AA17" s="91">
        <v>-19.506426978809651866838642880</v>
      </c>
      <c r="AB17" s="421">
        <v>-31.899308035605808184473345640</v>
      </c>
    </row>
    <row r="18" ht="18.95" customHeight="1">
      <c r="A18" s="58"/>
      <c r="B18" s="286"/>
      <c r="C18" s="287" t="s">
        <v>234</v>
      </c>
      <c r="D18" s="271"/>
      <c r="E18" s="92"/>
      <c r="F18" s="272"/>
      <c r="G18" s="271"/>
      <c r="H18" s="92"/>
      <c r="I18" s="272"/>
      <c r="J18" s="271"/>
      <c r="K18" s="92"/>
      <c r="L18" s="272"/>
      <c r="M18" s="271">
        <v>162.14064900686769959830436312</v>
      </c>
      <c r="N18" s="92">
        <v>102.65449288929245587818175418</v>
      </c>
      <c r="O18" s="272">
        <v>166.44466100540764166472186463</v>
      </c>
      <c r="P18" s="5"/>
      <c r="Q18" s="271"/>
      <c r="R18" s="92"/>
      <c r="S18" s="272"/>
      <c r="T18" s="271"/>
      <c r="U18" s="92"/>
      <c r="V18" s="272"/>
      <c r="W18" s="271"/>
      <c r="X18" s="92"/>
      <c r="Y18" s="272"/>
      <c r="Z18" s="271">
        <v>86.04285601433172474034386440</v>
      </c>
      <c r="AA18" s="92">
        <v>-8.957074945931927702993992440</v>
      </c>
      <c r="AB18" s="272">
        <v>69.378857969575807299801375470</v>
      </c>
    </row>
    <row r="19" ht="18.95" customHeight="1">
      <c r="A19" s="58"/>
      <c r="B19" s="288"/>
      <c r="C19" s="289" t="s">
        <v>235</v>
      </c>
      <c r="D19" s="420"/>
      <c r="E19" s="91"/>
      <c r="F19" s="421"/>
      <c r="G19" s="420"/>
      <c r="H19" s="91"/>
      <c r="I19" s="421"/>
      <c r="J19" s="420"/>
      <c r="K19" s="91"/>
      <c r="L19" s="421"/>
      <c r="M19" s="420">
        <v>138.54445715121227787090272013</v>
      </c>
      <c r="N19" s="91">
        <v>98.43697769729603271990155942</v>
      </c>
      <c r="O19" s="421">
        <v>136.37897638677868845768376130</v>
      </c>
      <c r="P19" s="5"/>
      <c r="Q19" s="420"/>
      <c r="R19" s="91"/>
      <c r="S19" s="421"/>
      <c r="T19" s="420"/>
      <c r="U19" s="91"/>
      <c r="V19" s="421"/>
      <c r="W19" s="420"/>
      <c r="X19" s="91"/>
      <c r="Y19" s="421"/>
      <c r="Z19" s="420">
        <v>125.76109840839568104052204814</v>
      </c>
      <c r="AA19" s="91">
        <v>-12.167256585052105949805698010</v>
      </c>
      <c r="AB19" s="421">
        <v>98.29216629581419238164606146</v>
      </c>
    </row>
    <row r="20" ht="18.95" customHeight="1">
      <c r="A20" s="58"/>
      <c r="B20" s="286"/>
      <c r="C20" s="287" t="s">
        <v>237</v>
      </c>
      <c r="D20" s="271"/>
      <c r="E20" s="92"/>
      <c r="F20" s="272"/>
      <c r="G20" s="271"/>
      <c r="H20" s="92"/>
      <c r="I20" s="272"/>
      <c r="J20" s="271"/>
      <c r="K20" s="92"/>
      <c r="L20" s="272"/>
      <c r="M20" s="271">
        <v>110.47304403776433176188178231</v>
      </c>
      <c r="N20" s="92">
        <v>101.35930190382989920106247192</v>
      </c>
      <c r="O20" s="272">
        <v>111.97470622858850527203507375</v>
      </c>
      <c r="P20" s="5"/>
      <c r="Q20" s="271"/>
      <c r="R20" s="92"/>
      <c r="S20" s="272"/>
      <c r="T20" s="271"/>
      <c r="U20" s="92"/>
      <c r="V20" s="272"/>
      <c r="W20" s="271"/>
      <c r="X20" s="92"/>
      <c r="Y20" s="272"/>
      <c r="Z20" s="271">
        <v>14.627257179962423199247615180</v>
      </c>
      <c r="AA20" s="92">
        <v>5.1700957442800511246008106500</v>
      </c>
      <c r="AB20" s="272">
        <v>20.553596125208609784702733010</v>
      </c>
    </row>
    <row r="21" ht="18.95" customHeight="1">
      <c r="A21" s="58"/>
      <c r="B21" s="288"/>
      <c r="C21" s="289" t="s">
        <v>218</v>
      </c>
      <c r="D21" s="420"/>
      <c r="E21" s="91"/>
      <c r="F21" s="421"/>
      <c r="G21" s="420"/>
      <c r="H21" s="91"/>
      <c r="I21" s="421"/>
      <c r="J21" s="420"/>
      <c r="K21" s="91"/>
      <c r="L21" s="421"/>
      <c r="M21" s="420">
        <v>106.30890535648768084952244742</v>
      </c>
      <c r="N21" s="91">
        <v>105.86912860524798303359729196</v>
      </c>
      <c r="O21" s="421">
        <v>112.54831173069130459804996854</v>
      </c>
      <c r="P21" s="5"/>
      <c r="Q21" s="420"/>
      <c r="R21" s="91"/>
      <c r="S21" s="421"/>
      <c r="T21" s="420"/>
      <c r="U21" s="91"/>
      <c r="V21" s="421"/>
      <c r="W21" s="420"/>
      <c r="X21" s="91"/>
      <c r="Y21" s="421"/>
      <c r="Z21" s="420">
        <v>0.5140638582360471070617349200</v>
      </c>
      <c r="AA21" s="91">
        <v>-8.398961681504624891136522780</v>
      </c>
      <c r="AB21" s="421">
        <v>-7.928073849740287637311007890</v>
      </c>
    </row>
    <row r="22" ht="18.95" customHeight="1">
      <c r="A22" s="58"/>
      <c r="B22" s="286"/>
      <c r="C22" s="287" t="s">
        <v>222</v>
      </c>
      <c r="D22" s="271"/>
      <c r="E22" s="92"/>
      <c r="F22" s="272"/>
      <c r="G22" s="271"/>
      <c r="H22" s="92"/>
      <c r="I22" s="272"/>
      <c r="J22" s="271"/>
      <c r="K22" s="92"/>
      <c r="L22" s="272"/>
      <c r="M22" s="271">
        <v>99.02822046765488748307606461</v>
      </c>
      <c r="N22" s="92">
        <v>99.75815407042451574629506918</v>
      </c>
      <c r="O22" s="272">
        <v>98.78872474732282756041315730</v>
      </c>
      <c r="P22" s="5"/>
      <c r="Q22" s="271"/>
      <c r="R22" s="92"/>
      <c r="S22" s="272"/>
      <c r="T22" s="271"/>
      <c r="U22" s="92"/>
      <c r="V22" s="272"/>
      <c r="W22" s="271"/>
      <c r="X22" s="92"/>
      <c r="Y22" s="272"/>
      <c r="Z22" s="271">
        <v>-0.275506176534629262799640700</v>
      </c>
      <c r="AA22" s="92">
        <v>3.6525924815513187447415375900</v>
      </c>
      <c r="AB22" s="272">
        <v>3.3670231871263761099334953800</v>
      </c>
    </row>
    <row r="23" ht="18.95" customHeight="1">
      <c r="A23" s="58"/>
      <c r="B23" s="288"/>
      <c r="C23" s="289" t="s">
        <v>224</v>
      </c>
      <c r="D23" s="420"/>
      <c r="E23" s="91"/>
      <c r="F23" s="421"/>
      <c r="G23" s="420"/>
      <c r="H23" s="91"/>
      <c r="I23" s="421"/>
      <c r="J23" s="420"/>
      <c r="K23" s="91"/>
      <c r="L23" s="421"/>
      <c r="M23" s="420">
        <v>95.40891075717226274219635309</v>
      </c>
      <c r="N23" s="91">
        <v>98.71898182194311574051576601</v>
      </c>
      <c r="O23" s="421">
        <v>94.18670526688681596532870541</v>
      </c>
      <c r="P23" s="5"/>
      <c r="Q23" s="420"/>
      <c r="R23" s="91"/>
      <c r="S23" s="421"/>
      <c r="T23" s="420"/>
      <c r="U23" s="91"/>
      <c r="V23" s="421"/>
      <c r="W23" s="420"/>
      <c r="X23" s="91"/>
      <c r="Y23" s="421"/>
      <c r="Z23" s="420">
        <v>-19.606163872227500226439786410</v>
      </c>
      <c r="AA23" s="91">
        <v>-25.289069757648749125393378050</v>
      </c>
      <c r="AB23" s="421">
        <v>-39.937017171429709653187205560</v>
      </c>
    </row>
    <row r="24" ht="18.95" customHeight="1">
      <c r="A24" s="59"/>
      <c r="B24" s="286"/>
      <c r="C24" s="287" t="s">
        <v>225</v>
      </c>
      <c r="D24" s="271"/>
      <c r="E24" s="92"/>
      <c r="F24" s="272"/>
      <c r="G24" s="271"/>
      <c r="H24" s="92"/>
      <c r="I24" s="272"/>
      <c r="J24" s="271"/>
      <c r="K24" s="92"/>
      <c r="L24" s="272"/>
      <c r="M24" s="271">
        <v>101.33112817800156682089362357</v>
      </c>
      <c r="N24" s="92">
        <v>110.37449063012098146865544747</v>
      </c>
      <c r="O24" s="272">
        <v>111.84371657622422097905530170</v>
      </c>
      <c r="P24" s="93"/>
      <c r="Q24" s="271"/>
      <c r="R24" s="92"/>
      <c r="S24" s="272"/>
      <c r="T24" s="271"/>
      <c r="U24" s="92"/>
      <c r="V24" s="272"/>
      <c r="W24" s="271"/>
      <c r="X24" s="92"/>
      <c r="Y24" s="272"/>
      <c r="Z24" s="271">
        <v>-17.324247174564069841908640260</v>
      </c>
      <c r="AA24" s="92">
        <v>3.1603125166111859364335725600</v>
      </c>
      <c r="AB24" s="272">
        <v>-14.71143500981929193545181400</v>
      </c>
    </row>
    <row r="25" ht="18.95" customHeight="1">
      <c r="A25" s="60"/>
      <c r="B25" s="288"/>
      <c r="C25" s="289" t="s">
        <v>226</v>
      </c>
      <c r="D25" s="420"/>
      <c r="E25" s="91"/>
      <c r="F25" s="421"/>
      <c r="G25" s="420"/>
      <c r="H25" s="91"/>
      <c r="I25" s="421"/>
      <c r="J25" s="420"/>
      <c r="K25" s="91"/>
      <c r="L25" s="421"/>
      <c r="M25" s="420">
        <v>101.81876115679437462207207697</v>
      </c>
      <c r="N25" s="91">
        <v>100.23221038020832361641206657</v>
      </c>
      <c r="O25" s="421">
        <v>102.05519488919997176062841264</v>
      </c>
      <c r="P25" s="93"/>
      <c r="Q25" s="420"/>
      <c r="R25" s="91"/>
      <c r="S25" s="421"/>
      <c r="T25" s="420"/>
      <c r="U25" s="91"/>
      <c r="V25" s="421"/>
      <c r="W25" s="420"/>
      <c r="X25" s="91"/>
      <c r="Y25" s="421"/>
      <c r="Z25" s="420">
        <v>-34.125373263516239370547560470</v>
      </c>
      <c r="AA25" s="91">
        <v>-11.871461407359941288422060470</v>
      </c>
      <c r="AB25" s="421">
        <v>-41.945654153780322582713789880</v>
      </c>
    </row>
    <row r="26" ht="18.95" customHeight="1">
      <c r="A26" s="60"/>
      <c r="B26" s="290"/>
      <c r="C26" s="291" t="s">
        <v>227</v>
      </c>
      <c r="D26" s="273"/>
      <c r="E26" s="274"/>
      <c r="F26" s="275"/>
      <c r="G26" s="273"/>
      <c r="H26" s="274"/>
      <c r="I26" s="275"/>
      <c r="J26" s="273"/>
      <c r="K26" s="274"/>
      <c r="L26" s="275"/>
      <c r="M26" s="273">
        <v>100.36340744556042006466935646</v>
      </c>
      <c r="N26" s="274">
        <v>95.23219641532600881082931081</v>
      </c>
      <c r="O26" s="275">
        <v>95.57827730767002698460603907</v>
      </c>
      <c r="P26" s="184"/>
      <c r="Q26" s="273"/>
      <c r="R26" s="274"/>
      <c r="S26" s="275"/>
      <c r="T26" s="273"/>
      <c r="U26" s="274"/>
      <c r="V26" s="275"/>
      <c r="W26" s="273"/>
      <c r="X26" s="274"/>
      <c r="Y26" s="275"/>
      <c r="Z26" s="273">
        <v>-11.861758325952278123040360340</v>
      </c>
      <c r="AA26" s="274">
        <v>-7.038896132784562765205496200</v>
      </c>
      <c r="AB26" s="275">
        <v>-18.065717610651135092153202050</v>
      </c>
    </row>
    <row r="27" ht="21.95"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95" customHeight="1">
      <c r="A28" s="112"/>
      <c r="B28" s="974" t="s">
        <v>59</v>
      </c>
      <c r="C28" s="974"/>
      <c r="D28" s="974"/>
      <c r="E28" s="974"/>
      <c r="F28" s="974"/>
      <c r="G28" s="974"/>
      <c r="H28" s="974"/>
      <c r="I28" s="974"/>
      <c r="J28" s="974"/>
      <c r="K28" s="974"/>
      <c r="L28" s="974"/>
      <c r="M28" s="974"/>
      <c r="N28" s="974"/>
      <c r="O28" s="974"/>
      <c r="P28" s="411"/>
      <c r="Q28" s="972"/>
      <c r="R28" s="972"/>
      <c r="S28" s="972"/>
      <c r="T28" s="972"/>
      <c r="U28" s="972"/>
      <c r="V28" s="972"/>
      <c r="W28" s="972"/>
      <c r="X28" s="972"/>
      <c r="Y28" s="972"/>
      <c r="Z28" s="972"/>
      <c r="AA28" s="972"/>
      <c r="AB28" s="972"/>
      <c r="AC28" s="9"/>
    </row>
    <row r="29" ht="18.95" customHeight="1">
      <c r="A29" s="58"/>
      <c r="B29" s="284">
        <v>2019</v>
      </c>
      <c r="C29" s="285"/>
      <c r="D29" s="427"/>
      <c r="E29" s="428"/>
      <c r="F29" s="429"/>
      <c r="G29" s="427"/>
      <c r="H29" s="428"/>
      <c r="I29" s="429"/>
      <c r="J29" s="427"/>
      <c r="K29" s="428"/>
      <c r="L29" s="429"/>
      <c r="M29" s="427">
        <v>103.81282814786308732652460100</v>
      </c>
      <c r="N29" s="428">
        <v>114.79938784624414033748561291</v>
      </c>
      <c r="O29" s="429">
        <v>119.17649121962025297004020142</v>
      </c>
      <c r="P29" s="5"/>
      <c r="Q29" s="427"/>
      <c r="R29" s="428"/>
      <c r="S29" s="429"/>
      <c r="T29" s="427"/>
      <c r="U29" s="428"/>
      <c r="V29" s="429"/>
      <c r="W29" s="427"/>
      <c r="X29" s="428"/>
      <c r="Y29" s="429"/>
      <c r="Z29" s="427">
        <v>4.2679286738634162373270889500</v>
      </c>
      <c r="AA29" s="428">
        <v>4.8897647766186994355454974600</v>
      </c>
      <c r="AB29" s="429">
        <v>9.366385123467898569010348360</v>
      </c>
    </row>
    <row r="30" ht="18.95" customHeight="1">
      <c r="A30" s="58"/>
      <c r="B30" s="286">
        <v>2020</v>
      </c>
      <c r="C30" s="287"/>
      <c r="D30" s="271"/>
      <c r="E30" s="92"/>
      <c r="F30" s="272"/>
      <c r="G30" s="271"/>
      <c r="H30" s="92"/>
      <c r="I30" s="272"/>
      <c r="J30" s="271"/>
      <c r="K30" s="92"/>
      <c r="L30" s="272"/>
      <c r="M30" s="271">
        <v>114.62848612069705091042219100</v>
      </c>
      <c r="N30" s="92">
        <v>115.64435479840751576659673041</v>
      </c>
      <c r="O30" s="272">
        <v>132.56137318946221321952431303</v>
      </c>
      <c r="P30" s="5"/>
      <c r="Q30" s="271"/>
      <c r="R30" s="92"/>
      <c r="S30" s="272"/>
      <c r="T30" s="271"/>
      <c r="U30" s="92"/>
      <c r="V30" s="272"/>
      <c r="W30" s="271"/>
      <c r="X30" s="92"/>
      <c r="Y30" s="272"/>
      <c r="Z30" s="271">
        <v>10.418421466592706589887168080</v>
      </c>
      <c r="AA30" s="92">
        <v>0.7360378552672047005326731500</v>
      </c>
      <c r="AB30" s="272">
        <v>11.231142847775318301470531180</v>
      </c>
    </row>
    <row r="31" ht="18.95" customHeight="1">
      <c r="A31" s="58"/>
      <c r="B31" s="425">
        <v>2021</v>
      </c>
      <c r="C31" s="426"/>
      <c r="D31" s="430"/>
      <c r="E31" s="431"/>
      <c r="F31" s="432"/>
      <c r="G31" s="430"/>
      <c r="H31" s="431"/>
      <c r="I31" s="432"/>
      <c r="J31" s="430"/>
      <c r="K31" s="431"/>
      <c r="L31" s="432"/>
      <c r="M31" s="430">
        <v>110.68260951015161204886210215</v>
      </c>
      <c r="N31" s="431">
        <v>101.05256590957363303566150103</v>
      </c>
      <c r="O31" s="432">
        <v>111.84761692568197182438480899</v>
      </c>
      <c r="P31" s="184"/>
      <c r="Q31" s="430"/>
      <c r="R31" s="431"/>
      <c r="S31" s="432"/>
      <c r="T31" s="430"/>
      <c r="U31" s="431"/>
      <c r="V31" s="432"/>
      <c r="W31" s="430"/>
      <c r="X31" s="431"/>
      <c r="Y31" s="432"/>
      <c r="Z31" s="430">
        <v>-3.4423176507719581798449377800</v>
      </c>
      <c r="AA31" s="431">
        <v>-12.617813393719430755845643170</v>
      </c>
      <c r="AB31" s="432">
        <v>-15.625785826897916736692190680</v>
      </c>
    </row>
    <row r="32" ht="21.95"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95" customHeight="1">
      <c r="A33" s="112"/>
      <c r="B33" s="973" t="s">
        <v>44</v>
      </c>
      <c r="C33" s="973"/>
      <c r="D33" s="973"/>
      <c r="E33" s="973"/>
      <c r="F33" s="973"/>
      <c r="G33" s="973"/>
      <c r="H33" s="973"/>
      <c r="I33" s="973"/>
      <c r="J33" s="973"/>
      <c r="K33" s="973"/>
      <c r="L33" s="973"/>
      <c r="M33" s="973"/>
      <c r="N33" s="973"/>
      <c r="O33" s="973"/>
      <c r="P33" s="411"/>
      <c r="Q33" s="972"/>
      <c r="R33" s="972"/>
      <c r="S33" s="972"/>
      <c r="T33" s="972"/>
      <c r="U33" s="972"/>
      <c r="V33" s="972"/>
      <c r="W33" s="972"/>
      <c r="X33" s="972"/>
      <c r="Y33" s="972"/>
      <c r="Z33" s="972"/>
      <c r="AA33" s="972"/>
      <c r="AB33" s="972"/>
      <c r="AC33" s="9"/>
    </row>
    <row r="34" ht="18.95" customHeight="1">
      <c r="A34" s="58"/>
      <c r="B34" s="284">
        <v>2019</v>
      </c>
      <c r="C34" s="285"/>
      <c r="D34" s="427"/>
      <c r="E34" s="428"/>
      <c r="F34" s="429"/>
      <c r="G34" s="427"/>
      <c r="H34" s="428"/>
      <c r="I34" s="429"/>
      <c r="J34" s="427"/>
      <c r="K34" s="428"/>
      <c r="L34" s="429"/>
      <c r="M34" s="427">
        <v>112.13332099093340056002232886</v>
      </c>
      <c r="N34" s="428">
        <v>113.21156262821432904237034991</v>
      </c>
      <c r="O34" s="429">
        <v>126.94788492074717124983771969</v>
      </c>
      <c r="P34" s="5"/>
      <c r="Q34" s="427"/>
      <c r="R34" s="428"/>
      <c r="S34" s="429"/>
      <c r="T34" s="427"/>
      <c r="U34" s="428"/>
      <c r="V34" s="429"/>
      <c r="W34" s="427"/>
      <c r="X34" s="428"/>
      <c r="Y34" s="429"/>
      <c r="Z34" s="427">
        <v>3.2575213277054027977720244900</v>
      </c>
      <c r="AA34" s="428">
        <v>8.025356362851724614814297180</v>
      </c>
      <c r="AB34" s="429">
        <v>11.544305385701384935615937270</v>
      </c>
    </row>
    <row r="35" ht="18.95" customHeight="1">
      <c r="A35" s="58"/>
      <c r="B35" s="286">
        <v>2020</v>
      </c>
      <c r="C35" s="287"/>
      <c r="D35" s="271"/>
      <c r="E35" s="92"/>
      <c r="F35" s="272"/>
      <c r="G35" s="271"/>
      <c r="H35" s="92"/>
      <c r="I35" s="272"/>
      <c r="J35" s="271"/>
      <c r="K35" s="92"/>
      <c r="L35" s="272"/>
      <c r="M35" s="271">
        <v>129.39997534361890046310223258</v>
      </c>
      <c r="N35" s="92">
        <v>107.92262526580074054277307778</v>
      </c>
      <c r="O35" s="272">
        <v>139.65185048413238010142189487</v>
      </c>
      <c r="P35" s="5"/>
      <c r="Q35" s="271"/>
      <c r="R35" s="92"/>
      <c r="S35" s="272"/>
      <c r="T35" s="271"/>
      <c r="U35" s="92"/>
      <c r="V35" s="272"/>
      <c r="W35" s="271"/>
      <c r="X35" s="92"/>
      <c r="Y35" s="272"/>
      <c r="Z35" s="271">
        <v>15.398326028426112916551469700</v>
      </c>
      <c r="AA35" s="92">
        <v>-4.6717289644542822674531479100</v>
      </c>
      <c r="AB35" s="272">
        <v>10.007229006860745194004679230</v>
      </c>
    </row>
    <row r="36" ht="18.95" customHeight="1">
      <c r="A36" s="58"/>
      <c r="B36" s="425">
        <v>2021</v>
      </c>
      <c r="C36" s="426"/>
      <c r="D36" s="430"/>
      <c r="E36" s="431"/>
      <c r="F36" s="432"/>
      <c r="G36" s="430"/>
      <c r="H36" s="431"/>
      <c r="I36" s="432"/>
      <c r="J36" s="430"/>
      <c r="K36" s="431"/>
      <c r="L36" s="432"/>
      <c r="M36" s="430">
        <v>101.16122616122616122616122617</v>
      </c>
      <c r="N36" s="431">
        <v>102.05792315815383628583606610</v>
      </c>
      <c r="O36" s="432">
        <v>103.24304646147041148782146794</v>
      </c>
      <c r="P36" s="184"/>
      <c r="Q36" s="430"/>
      <c r="R36" s="431"/>
      <c r="S36" s="432"/>
      <c r="T36" s="430"/>
      <c r="U36" s="431"/>
      <c r="V36" s="432"/>
      <c r="W36" s="430"/>
      <c r="X36" s="431"/>
      <c r="Y36" s="432"/>
      <c r="Z36" s="430">
        <v>-21.822839693288454988525141310</v>
      </c>
      <c r="AA36" s="431">
        <v>-5.4341729486313294520957865500</v>
      </c>
      <c r="AB36" s="432">
        <v>-26.071121790683923033759958310</v>
      </c>
    </row>
    <row r="37" ht="21.9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95" customHeight="1">
      <c r="A38" s="112"/>
      <c r="B38" s="973" t="s">
        <v>45</v>
      </c>
      <c r="C38" s="973"/>
      <c r="D38" s="973"/>
      <c r="E38" s="973"/>
      <c r="F38" s="973"/>
      <c r="G38" s="973"/>
      <c r="H38" s="973"/>
      <c r="I38" s="973"/>
      <c r="J38" s="973"/>
      <c r="K38" s="973"/>
      <c r="L38" s="973"/>
      <c r="M38" s="973"/>
      <c r="N38" s="973"/>
      <c r="O38" s="973"/>
      <c r="P38" s="411"/>
      <c r="Q38" s="972"/>
      <c r="R38" s="972"/>
      <c r="S38" s="972"/>
      <c r="T38" s="972"/>
      <c r="U38" s="972"/>
      <c r="V38" s="972"/>
      <c r="W38" s="972"/>
      <c r="X38" s="972"/>
      <c r="Y38" s="972"/>
      <c r="Z38" s="972"/>
      <c r="AA38" s="972"/>
      <c r="AB38" s="972"/>
      <c r="AC38" s="9"/>
    </row>
    <row r="39" ht="18.95" customHeight="1">
      <c r="A39" s="58"/>
      <c r="B39" s="284">
        <v>2019</v>
      </c>
      <c r="C39" s="285"/>
      <c r="D39" s="427"/>
      <c r="E39" s="428"/>
      <c r="F39" s="429"/>
      <c r="G39" s="427"/>
      <c r="H39" s="428"/>
      <c r="I39" s="429"/>
      <c r="J39" s="427"/>
      <c r="K39" s="428"/>
      <c r="L39" s="429"/>
      <c r="M39" s="427">
        <v>103.81282814786308732652460100</v>
      </c>
      <c r="N39" s="428">
        <v>114.79938784624414033748561291</v>
      </c>
      <c r="O39" s="429">
        <v>119.17649121962025297004020142</v>
      </c>
      <c r="P39" s="5"/>
      <c r="Q39" s="427"/>
      <c r="R39" s="428"/>
      <c r="S39" s="429"/>
      <c r="T39" s="427"/>
      <c r="U39" s="428"/>
      <c r="V39" s="429"/>
      <c r="W39" s="427"/>
      <c r="X39" s="428"/>
      <c r="Y39" s="429"/>
      <c r="Z39" s="427">
        <v>4.2679286738634162373270889500</v>
      </c>
      <c r="AA39" s="428">
        <v>4.8897647766186994355454974600</v>
      </c>
      <c r="AB39" s="429">
        <v>9.366385123467898569010348360</v>
      </c>
    </row>
    <row r="40" ht="18.95" customHeight="1">
      <c r="A40" s="58"/>
      <c r="B40" s="286">
        <v>2020</v>
      </c>
      <c r="C40" s="287"/>
      <c r="D40" s="271"/>
      <c r="E40" s="92"/>
      <c r="F40" s="272"/>
      <c r="G40" s="271"/>
      <c r="H40" s="92"/>
      <c r="I40" s="272"/>
      <c r="J40" s="271"/>
      <c r="K40" s="92"/>
      <c r="L40" s="272"/>
      <c r="M40" s="271">
        <v>114.62848612069705091042219100</v>
      </c>
      <c r="N40" s="92">
        <v>115.64435479840751576659673041</v>
      </c>
      <c r="O40" s="272">
        <v>132.56137318946221321952431303</v>
      </c>
      <c r="P40" s="5"/>
      <c r="Q40" s="271"/>
      <c r="R40" s="92"/>
      <c r="S40" s="272"/>
      <c r="T40" s="271"/>
      <c r="U40" s="92"/>
      <c r="V40" s="272"/>
      <c r="W40" s="271"/>
      <c r="X40" s="92"/>
      <c r="Y40" s="272"/>
      <c r="Z40" s="271">
        <v>10.418421466592706589887168080</v>
      </c>
      <c r="AA40" s="92">
        <v>0.7360378552672047005326731500</v>
      </c>
      <c r="AB40" s="272">
        <v>11.231142847775318301470531180</v>
      </c>
    </row>
    <row r="41" ht="18.95" customHeight="1">
      <c r="A41" s="58"/>
      <c r="B41" s="425">
        <v>2021</v>
      </c>
      <c r="C41" s="426"/>
      <c r="D41" s="430"/>
      <c r="E41" s="431"/>
      <c r="F41" s="432"/>
      <c r="G41" s="430"/>
      <c r="H41" s="431"/>
      <c r="I41" s="432"/>
      <c r="J41" s="430"/>
      <c r="K41" s="431"/>
      <c r="L41" s="432"/>
      <c r="M41" s="430">
        <v>110.68260951015161204886210215</v>
      </c>
      <c r="N41" s="431">
        <v>101.05256590957363303566150103</v>
      </c>
      <c r="O41" s="432">
        <v>111.84761692568197182438480899</v>
      </c>
      <c r="P41" s="184"/>
      <c r="Q41" s="430"/>
      <c r="R41" s="431"/>
      <c r="S41" s="432"/>
      <c r="T41" s="430"/>
      <c r="U41" s="431"/>
      <c r="V41" s="432"/>
      <c r="W41" s="430"/>
      <c r="X41" s="431"/>
      <c r="Y41" s="432"/>
      <c r="Z41" s="430">
        <v>-3.4423176507719581798449377800</v>
      </c>
      <c r="AA41" s="431">
        <v>-12.617813393719430755845643170</v>
      </c>
      <c r="AB41" s="432">
        <v>-15.625785826897916736692190680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c r="AP42" s="236"/>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P43" s="236"/>
    </row>
    <row r="44" ht="12" customHeight="1">
      <c r="Z44" s="55"/>
      <c r="AA44" s="233"/>
      <c r="AB44" s="233"/>
      <c r="AP44" s="236"/>
    </row>
    <row r="45" ht="12" customHeight="1">
      <c r="AP45" s="236"/>
    </row>
    <row r="46" s="466" customFormat="1">
      <c r="A46"/>
    </row>
    <row r="47" s="466" customFormat="1"/>
    <row r="48" s="466" customFormat="1"/>
    <row r="49" s="466" customFormat="1"/>
    <row r="50" s="466" customFormat="1"/>
    <row r="51" s="466" customFormat="1"/>
    <row r="52" s="466" customFormat="1"/>
    <row r="53" s="466" customFormat="1"/>
    <row r="54" s="466" customFormat="1"/>
    <row r="55" s="466" customFormat="1"/>
    <row r="56" s="466" customFormat="1"/>
    <row r="57" s="466" customFormat="1"/>
    <row r="58" s="466" customFormat="1"/>
    <row r="59" s="466" customFormat="1"/>
    <row r="60" s="466" customFormat="1"/>
    <row r="61" s="466" customFormat="1"/>
    <row r="62" s="466" customFormat="1"/>
    <row r="63" s="466" customFormat="1"/>
    <row r="64" s="466" customFormat="1"/>
    <row r="65" s="466" customFormat="1"/>
    <row r="66" s="466" customFormat="1"/>
    <row r="67" s="466" customFormat="1"/>
    <row r="68" s="466" customFormat="1"/>
    <row r="69" s="466" customFormat="1"/>
    <row r="70" s="466" customFormat="1"/>
    <row r="71" s="466" customFormat="1"/>
    <row r="72" s="466" customFormat="1"/>
    <row r="73" s="466" customFormat="1"/>
    <row r="74" s="466" customFormat="1"/>
    <row r="75" s="466" customFormat="1"/>
    <row r="76" s="466" customFormat="1"/>
    <row r="77" s="466" customFormat="1"/>
    <row r="78" s="466" customFormat="1"/>
    <row r="79" s="466" customFormat="1"/>
    <row r="80" s="466" customFormat="1"/>
    <row r="81" s="466" customFormat="1"/>
  </sheetData>
  <mergeCells count="21">
    <mergeCell ref="B43:AB43"/>
    <mergeCell ref="B33:O33"/>
    <mergeCell ref="W7:Y7"/>
    <mergeCell ref="Q38:AB38"/>
    <mergeCell ref="B28:O28"/>
    <mergeCell ref="Z7:AB7"/>
    <mergeCell ref="B38:O38"/>
    <mergeCell ref="Q28:AB28"/>
    <mergeCell ref="B3:AB3"/>
    <mergeCell ref="Q33:AB33"/>
    <mergeCell ref="B8:C8"/>
    <mergeCell ref="B2:AB2"/>
    <mergeCell ref="Q6:AB6"/>
    <mergeCell ref="D6:O6"/>
    <mergeCell ref="B4:AB4"/>
    <mergeCell ref="T7:V7"/>
    <mergeCell ref="M7:O7"/>
    <mergeCell ref="G7:I7"/>
    <mergeCell ref="D7:F7"/>
    <mergeCell ref="Q7:S7"/>
    <mergeCell ref="J7:L7"/>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30" max="1048575" man="1"/>
  </colBreaks>
  <drawing r:id="rId51"/>
</worksheet>
</file>

<file path=xl/worksheets/sheet110.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4">
    <pageSetUpPr fitToPage="1"/>
  </sheetPr>
  <dimension ref="A1:AP78"/>
  <sheetViews>
    <sheetView showGridLines="0" zoomScale="85" workbookViewId="0"/>
  </sheetViews>
  <sheetFormatPr defaultRowHeight="12.75"/>
  <cols>
    <col min="1" max="1" width="2.7109375" customWidth="1"/>
    <col min="2" max="2" width="6.7109375" customWidth="1"/>
    <col min="3" max="3" width="6.140625" style="26" customWidth="1"/>
    <col min="4" max="5" width="7.42578125" customWidth="1"/>
    <col min="6" max="6" width="8.7109375" customWidth="1"/>
    <col min="7" max="8" width="7.42578125" customWidth="1"/>
    <col min="9" max="9" width="8.7109375" customWidth="1"/>
    <col min="10" max="11" width="7.42578125" customWidth="1"/>
    <col min="12" max="12" width="8.7109375" customWidth="1"/>
    <col min="13" max="14" width="7.42578125" customWidth="1"/>
    <col min="15" max="15" width="8.7109375" bestFit="1" customWidth="1"/>
    <col min="16" max="16" width="1.42578125" customWidth="1"/>
    <col min="17" max="18" width="7.42578125" customWidth="1"/>
    <col min="19" max="19" width="8.7109375" bestFit="1" customWidth="1"/>
    <col min="20" max="21" width="7.42578125" customWidth="1"/>
    <col min="22" max="22" width="8.7109375" bestFit="1" customWidth="1"/>
    <col min="23" max="24" width="7.42578125" customWidth="1"/>
    <col min="25" max="25" width="8.7109375" bestFit="1" customWidth="1"/>
    <col min="26" max="27" width="7.42578125" customWidth="1"/>
    <col min="28" max="28" width="8.7109375" bestFit="1" customWidth="1"/>
    <col min="29" max="29" width="2.7109375" customWidth="1"/>
    <col min="30" max="41" width="9.140625" style="236" customWidth="1"/>
  </cols>
  <sheetData>
    <row r="1" ht="30">
      <c r="A1" s="89"/>
      <c r="B1" s="656" t="s">
        <v>187</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5" customHeight="1"/>
    <row r="6" ht="15.75" customHeight="1">
      <c r="D6" s="960" t="s">
        <v>77</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3" t="s">
        <v>42</v>
      </c>
      <c r="C8" s="943"/>
      <c r="D8" s="412" t="s">
        <v>53</v>
      </c>
      <c r="E8" s="413" t="s">
        <v>9</v>
      </c>
      <c r="F8" s="414" t="s">
        <v>10</v>
      </c>
      <c r="G8" s="412" t="s">
        <v>53</v>
      </c>
      <c r="H8" s="413" t="s">
        <v>9</v>
      </c>
      <c r="I8" s="414" t="s">
        <v>10</v>
      </c>
      <c r="J8" s="412" t="s">
        <v>53</v>
      </c>
      <c r="K8" s="413" t="s">
        <v>9</v>
      </c>
      <c r="L8" s="414" t="s">
        <v>10</v>
      </c>
      <c r="M8" s="412" t="s">
        <v>53</v>
      </c>
      <c r="N8" s="413" t="s">
        <v>9</v>
      </c>
      <c r="O8" s="414" t="s">
        <v>10</v>
      </c>
      <c r="P8" s="63"/>
      <c r="Q8" s="412" t="s">
        <v>53</v>
      </c>
      <c r="R8" s="413" t="s">
        <v>9</v>
      </c>
      <c r="S8" s="414" t="s">
        <v>10</v>
      </c>
      <c r="T8" s="412" t="s">
        <v>53</v>
      </c>
      <c r="U8" s="413" t="s">
        <v>9</v>
      </c>
      <c r="V8" s="414" t="s">
        <v>10</v>
      </c>
      <c r="W8" s="412" t="s">
        <v>53</v>
      </c>
      <c r="X8" s="413" t="s">
        <v>9</v>
      </c>
      <c r="Y8" s="414" t="s">
        <v>10</v>
      </c>
      <c r="Z8" s="412" t="s">
        <v>53</v>
      </c>
      <c r="AA8" s="413" t="s">
        <v>9</v>
      </c>
      <c r="AB8" s="414" t="s">
        <v>10</v>
      </c>
    </row>
    <row r="9" ht="18.95" customHeight="1">
      <c r="A9" s="57"/>
      <c r="B9" s="284">
        <v>2020</v>
      </c>
      <c r="C9" s="285" t="s">
        <v>218</v>
      </c>
      <c r="D9" s="415"/>
      <c r="E9" s="416"/>
      <c r="F9" s="417"/>
      <c r="G9" s="415"/>
      <c r="H9" s="416"/>
      <c r="I9" s="417"/>
      <c r="J9" s="415"/>
      <c r="K9" s="416"/>
      <c r="L9" s="417"/>
      <c r="M9" s="415" t="s">
        <v>228</v>
      </c>
      <c r="N9" s="416" t="s">
        <v>229</v>
      </c>
      <c r="O9" s="417" t="s">
        <v>228</v>
      </c>
      <c r="P9" s="5"/>
      <c r="Q9" s="415"/>
      <c r="R9" s="416"/>
      <c r="S9" s="417"/>
      <c r="T9" s="415"/>
      <c r="U9" s="416"/>
      <c r="V9" s="417"/>
      <c r="W9" s="415"/>
      <c r="X9" s="416"/>
      <c r="Y9" s="417"/>
      <c r="Z9" s="415" t="s">
        <v>228</v>
      </c>
      <c r="AA9" s="416" t="s">
        <v>228</v>
      </c>
      <c r="AB9" s="417" t="s">
        <v>229</v>
      </c>
    </row>
    <row r="10" ht="18.95" customHeight="1">
      <c r="A10" s="58"/>
      <c r="B10" s="286"/>
      <c r="C10" s="287" t="s">
        <v>222</v>
      </c>
      <c r="D10" s="271"/>
      <c r="E10" s="92"/>
      <c r="F10" s="272"/>
      <c r="G10" s="271"/>
      <c r="H10" s="92"/>
      <c r="I10" s="272"/>
      <c r="J10" s="271"/>
      <c r="K10" s="92"/>
      <c r="L10" s="272"/>
      <c r="M10" s="271" t="s">
        <v>236</v>
      </c>
      <c r="N10" s="92" t="s">
        <v>229</v>
      </c>
      <c r="O10" s="272" t="s">
        <v>236</v>
      </c>
      <c r="P10" s="5"/>
      <c r="Q10" s="271"/>
      <c r="R10" s="92"/>
      <c r="S10" s="272"/>
      <c r="T10" s="271"/>
      <c r="U10" s="92"/>
      <c r="V10" s="272"/>
      <c r="W10" s="271"/>
      <c r="X10" s="92"/>
      <c r="Y10" s="272"/>
      <c r="Z10" s="271" t="s">
        <v>229</v>
      </c>
      <c r="AA10" s="92" t="s">
        <v>236</v>
      </c>
      <c r="AB10" s="272" t="s">
        <v>236</v>
      </c>
    </row>
    <row r="11" ht="18.95" customHeight="1">
      <c r="A11" s="58"/>
      <c r="B11" s="288"/>
      <c r="C11" s="289" t="s">
        <v>224</v>
      </c>
      <c r="D11" s="420"/>
      <c r="E11" s="91"/>
      <c r="F11" s="421"/>
      <c r="G11" s="420"/>
      <c r="H11" s="91"/>
      <c r="I11" s="421"/>
      <c r="J11" s="420"/>
      <c r="K11" s="91"/>
      <c r="L11" s="421"/>
      <c r="M11" s="420" t="s">
        <v>228</v>
      </c>
      <c r="N11" s="91" t="s">
        <v>231</v>
      </c>
      <c r="O11" s="421" t="s">
        <v>231</v>
      </c>
      <c r="P11" s="5"/>
      <c r="Q11" s="420"/>
      <c r="R11" s="91"/>
      <c r="S11" s="421"/>
      <c r="T11" s="420"/>
      <c r="U11" s="91"/>
      <c r="V11" s="421"/>
      <c r="W11" s="420"/>
      <c r="X11" s="91"/>
      <c r="Y11" s="421"/>
      <c r="Z11" s="420" t="s">
        <v>228</v>
      </c>
      <c r="AA11" s="91" t="s">
        <v>231</v>
      </c>
      <c r="AB11" s="421" t="s">
        <v>231</v>
      </c>
    </row>
    <row r="12" ht="18.95" customHeight="1">
      <c r="A12" s="58"/>
      <c r="B12" s="286"/>
      <c r="C12" s="287" t="s">
        <v>225</v>
      </c>
      <c r="D12" s="271"/>
      <c r="E12" s="92"/>
      <c r="F12" s="272"/>
      <c r="G12" s="271"/>
      <c r="H12" s="92"/>
      <c r="I12" s="272"/>
      <c r="J12" s="271"/>
      <c r="K12" s="92"/>
      <c r="L12" s="272"/>
      <c r="M12" s="271" t="s">
        <v>229</v>
      </c>
      <c r="N12" s="92" t="s">
        <v>229</v>
      </c>
      <c r="O12" s="272" t="s">
        <v>228</v>
      </c>
      <c r="P12" s="5"/>
      <c r="Q12" s="271"/>
      <c r="R12" s="92"/>
      <c r="S12" s="272"/>
      <c r="T12" s="271"/>
      <c r="U12" s="92"/>
      <c r="V12" s="272"/>
      <c r="W12" s="271"/>
      <c r="X12" s="92"/>
      <c r="Y12" s="272"/>
      <c r="Z12" s="271" t="s">
        <v>228</v>
      </c>
      <c r="AA12" s="92" t="s">
        <v>228</v>
      </c>
      <c r="AB12" s="272" t="s">
        <v>228</v>
      </c>
    </row>
    <row r="13" ht="18.95" customHeight="1">
      <c r="A13" s="58"/>
      <c r="B13" s="288"/>
      <c r="C13" s="289" t="s">
        <v>226</v>
      </c>
      <c r="D13" s="420"/>
      <c r="E13" s="91"/>
      <c r="F13" s="421"/>
      <c r="G13" s="420"/>
      <c r="H13" s="91"/>
      <c r="I13" s="421"/>
      <c r="J13" s="420"/>
      <c r="K13" s="91"/>
      <c r="L13" s="421"/>
      <c r="M13" s="420" t="s">
        <v>228</v>
      </c>
      <c r="N13" s="91" t="s">
        <v>231</v>
      </c>
      <c r="O13" s="421" t="s">
        <v>231</v>
      </c>
      <c r="P13" s="5"/>
      <c r="Q13" s="420"/>
      <c r="R13" s="91"/>
      <c r="S13" s="421"/>
      <c r="T13" s="420"/>
      <c r="U13" s="91"/>
      <c r="V13" s="421"/>
      <c r="W13" s="420"/>
      <c r="X13" s="91"/>
      <c r="Y13" s="421"/>
      <c r="Z13" s="420" t="s">
        <v>229</v>
      </c>
      <c r="AA13" s="91" t="s">
        <v>229</v>
      </c>
      <c r="AB13" s="421" t="s">
        <v>228</v>
      </c>
    </row>
    <row r="14" ht="18.95" customHeight="1">
      <c r="A14" s="58"/>
      <c r="B14" s="286"/>
      <c r="C14" s="287" t="s">
        <v>227</v>
      </c>
      <c r="D14" s="271"/>
      <c r="E14" s="92"/>
      <c r="F14" s="272"/>
      <c r="G14" s="271"/>
      <c r="H14" s="92"/>
      <c r="I14" s="272"/>
      <c r="J14" s="271"/>
      <c r="K14" s="92"/>
      <c r="L14" s="272"/>
      <c r="M14" s="271" t="s">
        <v>304</v>
      </c>
      <c r="N14" s="92" t="s">
        <v>304</v>
      </c>
      <c r="O14" s="272" t="s">
        <v>306</v>
      </c>
      <c r="P14" s="5"/>
      <c r="Q14" s="271"/>
      <c r="R14" s="92"/>
      <c r="S14" s="272"/>
      <c r="T14" s="271"/>
      <c r="U14" s="92"/>
      <c r="V14" s="272"/>
      <c r="W14" s="271"/>
      <c r="X14" s="92"/>
      <c r="Y14" s="272"/>
      <c r="Z14" s="271" t="s">
        <v>304</v>
      </c>
      <c r="AA14" s="92" t="s">
        <v>307</v>
      </c>
      <c r="AB14" s="272" t="s">
        <v>304</v>
      </c>
    </row>
    <row r="15" ht="18.95" customHeight="1">
      <c r="A15" s="58"/>
      <c r="B15" s="288">
        <v>2021</v>
      </c>
      <c r="C15" s="289" t="s">
        <v>230</v>
      </c>
      <c r="D15" s="420"/>
      <c r="E15" s="91"/>
      <c r="F15" s="421"/>
      <c r="G15" s="420"/>
      <c r="H15" s="91"/>
      <c r="I15" s="421"/>
      <c r="J15" s="420"/>
      <c r="K15" s="91"/>
      <c r="L15" s="421"/>
      <c r="M15" s="420" t="s">
        <v>304</v>
      </c>
      <c r="N15" s="91" t="s">
        <v>306</v>
      </c>
      <c r="O15" s="421" t="s">
        <v>306</v>
      </c>
      <c r="P15" s="5"/>
      <c r="Q15" s="420"/>
      <c r="R15" s="91"/>
      <c r="S15" s="421"/>
      <c r="T15" s="420"/>
      <c r="U15" s="91"/>
      <c r="V15" s="421"/>
      <c r="W15" s="420"/>
      <c r="X15" s="91"/>
      <c r="Y15" s="421"/>
      <c r="Z15" s="420" t="s">
        <v>304</v>
      </c>
      <c r="AA15" s="91" t="s">
        <v>305</v>
      </c>
      <c r="AB15" s="421" t="s">
        <v>304</v>
      </c>
    </row>
    <row r="16" ht="18.95" customHeight="1">
      <c r="A16" s="58"/>
      <c r="B16" s="286"/>
      <c r="C16" s="287" t="s">
        <v>232</v>
      </c>
      <c r="D16" s="271"/>
      <c r="E16" s="92"/>
      <c r="F16" s="272"/>
      <c r="G16" s="271"/>
      <c r="H16" s="92"/>
      <c r="I16" s="272"/>
      <c r="J16" s="271"/>
      <c r="K16" s="92"/>
      <c r="L16" s="272"/>
      <c r="M16" s="271" t="s">
        <v>304</v>
      </c>
      <c r="N16" s="92" t="s">
        <v>306</v>
      </c>
      <c r="O16" s="272" t="s">
        <v>304</v>
      </c>
      <c r="P16" s="5"/>
      <c r="Q16" s="271"/>
      <c r="R16" s="92"/>
      <c r="S16" s="272"/>
      <c r="T16" s="271"/>
      <c r="U16" s="92"/>
      <c r="V16" s="272"/>
      <c r="W16" s="271"/>
      <c r="X16" s="92"/>
      <c r="Y16" s="272"/>
      <c r="Z16" s="271" t="s">
        <v>304</v>
      </c>
      <c r="AA16" s="92" t="s">
        <v>305</v>
      </c>
      <c r="AB16" s="272" t="s">
        <v>305</v>
      </c>
    </row>
    <row r="17" ht="18.95" customHeight="1">
      <c r="A17" s="58"/>
      <c r="B17" s="288"/>
      <c r="C17" s="289" t="s">
        <v>233</v>
      </c>
      <c r="D17" s="420"/>
      <c r="E17" s="91"/>
      <c r="F17" s="421"/>
      <c r="G17" s="420"/>
      <c r="H17" s="91"/>
      <c r="I17" s="421"/>
      <c r="J17" s="420"/>
      <c r="K17" s="91"/>
      <c r="L17" s="421"/>
      <c r="M17" s="420" t="s">
        <v>304</v>
      </c>
      <c r="N17" s="91" t="s">
        <v>306</v>
      </c>
      <c r="O17" s="421" t="s">
        <v>304</v>
      </c>
      <c r="P17" s="5"/>
      <c r="Q17" s="420"/>
      <c r="R17" s="91"/>
      <c r="S17" s="421"/>
      <c r="T17" s="420"/>
      <c r="U17" s="91"/>
      <c r="V17" s="421"/>
      <c r="W17" s="420"/>
      <c r="X17" s="91"/>
      <c r="Y17" s="421"/>
      <c r="Z17" s="420" t="s">
        <v>304</v>
      </c>
      <c r="AA17" s="91" t="s">
        <v>305</v>
      </c>
      <c r="AB17" s="421" t="s">
        <v>305</v>
      </c>
    </row>
    <row r="18" ht="18.95" customHeight="1">
      <c r="A18" s="58"/>
      <c r="B18" s="286"/>
      <c r="C18" s="287" t="s">
        <v>234</v>
      </c>
      <c r="D18" s="271"/>
      <c r="E18" s="92"/>
      <c r="F18" s="272"/>
      <c r="G18" s="271"/>
      <c r="H18" s="92"/>
      <c r="I18" s="272"/>
      <c r="J18" s="271"/>
      <c r="K18" s="92"/>
      <c r="L18" s="272"/>
      <c r="M18" s="271" t="s">
        <v>306</v>
      </c>
      <c r="N18" s="92" t="s">
        <v>304</v>
      </c>
      <c r="O18" s="272" t="s">
        <v>306</v>
      </c>
      <c r="P18" s="5"/>
      <c r="Q18" s="271"/>
      <c r="R18" s="92"/>
      <c r="S18" s="272"/>
      <c r="T18" s="271"/>
      <c r="U18" s="92"/>
      <c r="V18" s="272"/>
      <c r="W18" s="271"/>
      <c r="X18" s="92"/>
      <c r="Y18" s="272"/>
      <c r="Z18" s="271" t="s">
        <v>306</v>
      </c>
      <c r="AA18" s="92" t="s">
        <v>305</v>
      </c>
      <c r="AB18" s="272" t="s">
        <v>306</v>
      </c>
    </row>
    <row r="19" ht="18.95" customHeight="1">
      <c r="A19" s="58"/>
      <c r="B19" s="288"/>
      <c r="C19" s="289" t="s">
        <v>235</v>
      </c>
      <c r="D19" s="420"/>
      <c r="E19" s="91"/>
      <c r="F19" s="421"/>
      <c r="G19" s="420"/>
      <c r="H19" s="91"/>
      <c r="I19" s="421"/>
      <c r="J19" s="420"/>
      <c r="K19" s="91"/>
      <c r="L19" s="421"/>
      <c r="M19" s="420" t="s">
        <v>306</v>
      </c>
      <c r="N19" s="91" t="s">
        <v>307</v>
      </c>
      <c r="O19" s="421" t="s">
        <v>306</v>
      </c>
      <c r="P19" s="5"/>
      <c r="Q19" s="420"/>
      <c r="R19" s="91"/>
      <c r="S19" s="421"/>
      <c r="T19" s="420"/>
      <c r="U19" s="91"/>
      <c r="V19" s="421"/>
      <c r="W19" s="420"/>
      <c r="X19" s="91"/>
      <c r="Y19" s="421"/>
      <c r="Z19" s="420" t="s">
        <v>306</v>
      </c>
      <c r="AA19" s="91" t="s">
        <v>305</v>
      </c>
      <c r="AB19" s="421" t="s">
        <v>306</v>
      </c>
    </row>
    <row r="20" ht="18.95" customHeight="1">
      <c r="A20" s="58"/>
      <c r="B20" s="286"/>
      <c r="C20" s="287" t="s">
        <v>237</v>
      </c>
      <c r="D20" s="271"/>
      <c r="E20" s="92"/>
      <c r="F20" s="272"/>
      <c r="G20" s="271"/>
      <c r="H20" s="92"/>
      <c r="I20" s="272"/>
      <c r="J20" s="271"/>
      <c r="K20" s="92"/>
      <c r="L20" s="272"/>
      <c r="M20" s="271" t="s">
        <v>304</v>
      </c>
      <c r="N20" s="92" t="s">
        <v>304</v>
      </c>
      <c r="O20" s="272" t="s">
        <v>304</v>
      </c>
      <c r="P20" s="5"/>
      <c r="Q20" s="271"/>
      <c r="R20" s="92"/>
      <c r="S20" s="272"/>
      <c r="T20" s="271"/>
      <c r="U20" s="92"/>
      <c r="V20" s="272"/>
      <c r="W20" s="271"/>
      <c r="X20" s="92"/>
      <c r="Y20" s="272"/>
      <c r="Z20" s="271" t="s">
        <v>304</v>
      </c>
      <c r="AA20" s="92" t="s">
        <v>304</v>
      </c>
      <c r="AB20" s="272" t="s">
        <v>306</v>
      </c>
    </row>
    <row r="21" ht="18.95" customHeight="1">
      <c r="A21" s="58"/>
      <c r="B21" s="288"/>
      <c r="C21" s="289" t="s">
        <v>218</v>
      </c>
      <c r="D21" s="420"/>
      <c r="E21" s="91"/>
      <c r="F21" s="421"/>
      <c r="G21" s="420"/>
      <c r="H21" s="91"/>
      <c r="I21" s="421"/>
      <c r="J21" s="420"/>
      <c r="K21" s="91"/>
      <c r="L21" s="421"/>
      <c r="M21" s="420" t="s">
        <v>304</v>
      </c>
      <c r="N21" s="91" t="s">
        <v>306</v>
      </c>
      <c r="O21" s="421" t="s">
        <v>304</v>
      </c>
      <c r="P21" s="5"/>
      <c r="Q21" s="420"/>
      <c r="R21" s="91"/>
      <c r="S21" s="421"/>
      <c r="T21" s="420"/>
      <c r="U21" s="91"/>
      <c r="V21" s="421"/>
      <c r="W21" s="420"/>
      <c r="X21" s="91"/>
      <c r="Y21" s="421"/>
      <c r="Z21" s="420" t="s">
        <v>304</v>
      </c>
      <c r="AA21" s="91" t="s">
        <v>304</v>
      </c>
      <c r="AB21" s="421" t="s">
        <v>304</v>
      </c>
    </row>
    <row r="22" ht="18.95" customHeight="1">
      <c r="A22" s="58"/>
      <c r="B22" s="286"/>
      <c r="C22" s="287" t="s">
        <v>222</v>
      </c>
      <c r="D22" s="271"/>
      <c r="E22" s="92"/>
      <c r="F22" s="272"/>
      <c r="G22" s="271"/>
      <c r="H22" s="92"/>
      <c r="I22" s="272"/>
      <c r="J22" s="271"/>
      <c r="K22" s="92"/>
      <c r="L22" s="272"/>
      <c r="M22" s="271" t="s">
        <v>304</v>
      </c>
      <c r="N22" s="92" t="s">
        <v>304</v>
      </c>
      <c r="O22" s="272" t="s">
        <v>304</v>
      </c>
      <c r="P22" s="5"/>
      <c r="Q22" s="271"/>
      <c r="R22" s="92"/>
      <c r="S22" s="272"/>
      <c r="T22" s="271"/>
      <c r="U22" s="92"/>
      <c r="V22" s="272"/>
      <c r="W22" s="271"/>
      <c r="X22" s="92"/>
      <c r="Y22" s="272"/>
      <c r="Z22" s="271" t="s">
        <v>304</v>
      </c>
      <c r="AA22" s="92" t="s">
        <v>304</v>
      </c>
      <c r="AB22" s="272" t="s">
        <v>306</v>
      </c>
    </row>
    <row r="23" ht="18.95" customHeight="1">
      <c r="A23" s="58"/>
      <c r="B23" s="288"/>
      <c r="C23" s="289" t="s">
        <v>224</v>
      </c>
      <c r="D23" s="420"/>
      <c r="E23" s="91"/>
      <c r="F23" s="421"/>
      <c r="G23" s="420"/>
      <c r="H23" s="91"/>
      <c r="I23" s="421"/>
      <c r="J23" s="420"/>
      <c r="K23" s="91"/>
      <c r="L23" s="421"/>
      <c r="M23" s="420" t="s">
        <v>304</v>
      </c>
      <c r="N23" s="91" t="s">
        <v>304</v>
      </c>
      <c r="O23" s="421" t="s">
        <v>304</v>
      </c>
      <c r="P23" s="5"/>
      <c r="Q23" s="420"/>
      <c r="R23" s="91"/>
      <c r="S23" s="421"/>
      <c r="T23" s="420"/>
      <c r="U23" s="91"/>
      <c r="V23" s="421"/>
      <c r="W23" s="420"/>
      <c r="X23" s="91"/>
      <c r="Y23" s="421"/>
      <c r="Z23" s="420" t="s">
        <v>307</v>
      </c>
      <c r="AA23" s="91" t="s">
        <v>305</v>
      </c>
      <c r="AB23" s="421" t="s">
        <v>305</v>
      </c>
    </row>
    <row r="24" ht="18.95" customHeight="1">
      <c r="A24" s="59"/>
      <c r="B24" s="286"/>
      <c r="C24" s="287" t="s">
        <v>225</v>
      </c>
      <c r="D24" s="271"/>
      <c r="E24" s="92"/>
      <c r="F24" s="272"/>
      <c r="G24" s="271"/>
      <c r="H24" s="92"/>
      <c r="I24" s="272"/>
      <c r="J24" s="271"/>
      <c r="K24" s="92"/>
      <c r="L24" s="272"/>
      <c r="M24" s="271" t="s">
        <v>304</v>
      </c>
      <c r="N24" s="92" t="s">
        <v>306</v>
      </c>
      <c r="O24" s="272" t="s">
        <v>304</v>
      </c>
      <c r="P24" s="93"/>
      <c r="Q24" s="271"/>
      <c r="R24" s="92"/>
      <c r="S24" s="272"/>
      <c r="T24" s="271"/>
      <c r="U24" s="92"/>
      <c r="V24" s="272"/>
      <c r="W24" s="271"/>
      <c r="X24" s="92"/>
      <c r="Y24" s="272"/>
      <c r="Z24" s="271" t="s">
        <v>307</v>
      </c>
      <c r="AA24" s="92" t="s">
        <v>304</v>
      </c>
      <c r="AB24" s="272" t="s">
        <v>304</v>
      </c>
    </row>
    <row r="25" ht="18.95" customHeight="1">
      <c r="A25" s="60"/>
      <c r="B25" s="288"/>
      <c r="C25" s="289" t="s">
        <v>226</v>
      </c>
      <c r="D25" s="420"/>
      <c r="E25" s="91"/>
      <c r="F25" s="421"/>
      <c r="G25" s="420"/>
      <c r="H25" s="91"/>
      <c r="I25" s="421"/>
      <c r="J25" s="420"/>
      <c r="K25" s="91"/>
      <c r="L25" s="421"/>
      <c r="M25" s="420" t="s">
        <v>304</v>
      </c>
      <c r="N25" s="91" t="s">
        <v>304</v>
      </c>
      <c r="O25" s="421" t="s">
        <v>304</v>
      </c>
      <c r="P25" s="93"/>
      <c r="Q25" s="420"/>
      <c r="R25" s="91"/>
      <c r="S25" s="421"/>
      <c r="T25" s="420"/>
      <c r="U25" s="91"/>
      <c r="V25" s="421"/>
      <c r="W25" s="420"/>
      <c r="X25" s="91"/>
      <c r="Y25" s="421"/>
      <c r="Z25" s="420" t="s">
        <v>307</v>
      </c>
      <c r="AA25" s="91" t="s">
        <v>305</v>
      </c>
      <c r="AB25" s="421" t="s">
        <v>307</v>
      </c>
    </row>
    <row r="26" ht="18.95" customHeight="1">
      <c r="A26" s="60"/>
      <c r="B26" s="290"/>
      <c r="C26" s="291" t="s">
        <v>227</v>
      </c>
      <c r="D26" s="273"/>
      <c r="E26" s="274"/>
      <c r="F26" s="275"/>
      <c r="G26" s="273"/>
      <c r="H26" s="274"/>
      <c r="I26" s="275"/>
      <c r="J26" s="273"/>
      <c r="K26" s="274"/>
      <c r="L26" s="275"/>
      <c r="M26" s="273" t="s">
        <v>304</v>
      </c>
      <c r="N26" s="274" t="s">
        <v>305</v>
      </c>
      <c r="O26" s="275" t="s">
        <v>304</v>
      </c>
      <c r="P26" s="184"/>
      <c r="Q26" s="273"/>
      <c r="R26" s="274"/>
      <c r="S26" s="275"/>
      <c r="T26" s="273"/>
      <c r="U26" s="274"/>
      <c r="V26" s="275"/>
      <c r="W26" s="273"/>
      <c r="X26" s="274"/>
      <c r="Y26" s="275"/>
      <c r="Z26" s="273" t="s">
        <v>307</v>
      </c>
      <c r="AA26" s="274" t="s">
        <v>305</v>
      </c>
      <c r="AB26" s="275" t="s">
        <v>305</v>
      </c>
    </row>
    <row r="27" ht="21.95"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95" customHeight="1">
      <c r="A28" s="112"/>
      <c r="B28" s="974" t="s">
        <v>59</v>
      </c>
      <c r="C28" s="974"/>
      <c r="D28" s="974"/>
      <c r="E28" s="974"/>
      <c r="F28" s="974"/>
      <c r="G28" s="974"/>
      <c r="H28" s="974"/>
      <c r="I28" s="974"/>
      <c r="J28" s="974"/>
      <c r="K28" s="974"/>
      <c r="L28" s="974"/>
      <c r="M28" s="974"/>
      <c r="N28" s="974"/>
      <c r="O28" s="974"/>
      <c r="P28" s="411"/>
      <c r="Q28" s="972"/>
      <c r="R28" s="972"/>
      <c r="S28" s="972"/>
      <c r="T28" s="972"/>
      <c r="U28" s="972"/>
      <c r="V28" s="972"/>
      <c r="W28" s="972"/>
      <c r="X28" s="972"/>
      <c r="Y28" s="972"/>
      <c r="Z28" s="972"/>
      <c r="AA28" s="972"/>
      <c r="AB28" s="972"/>
      <c r="AC28" s="9"/>
    </row>
    <row r="29" ht="18.95" customHeight="1">
      <c r="A29" s="58"/>
      <c r="B29" s="284">
        <v>2019</v>
      </c>
      <c r="C29" s="285"/>
      <c r="D29" s="427"/>
      <c r="E29" s="428"/>
      <c r="F29" s="429"/>
      <c r="G29" s="427"/>
      <c r="H29" s="428"/>
      <c r="I29" s="429"/>
      <c r="J29" s="427"/>
      <c r="K29" s="428"/>
      <c r="L29" s="429"/>
      <c r="M29" s="427" t="s">
        <v>236</v>
      </c>
      <c r="N29" s="428" t="s">
        <v>228</v>
      </c>
      <c r="O29" s="429" t="s">
        <v>228</v>
      </c>
      <c r="P29" s="5"/>
      <c r="Q29" s="427"/>
      <c r="R29" s="428"/>
      <c r="S29" s="429"/>
      <c r="T29" s="427"/>
      <c r="U29" s="428"/>
      <c r="V29" s="429"/>
      <c r="W29" s="427"/>
      <c r="X29" s="428"/>
      <c r="Y29" s="429"/>
      <c r="Z29" s="427" t="s">
        <v>231</v>
      </c>
      <c r="AA29" s="428" t="s">
        <v>231</v>
      </c>
      <c r="AB29" s="429" t="s">
        <v>231</v>
      </c>
    </row>
    <row r="30" ht="18.95" customHeight="1">
      <c r="A30" s="58"/>
      <c r="B30" s="286">
        <v>2020</v>
      </c>
      <c r="C30" s="287"/>
      <c r="D30" s="271"/>
      <c r="E30" s="92"/>
      <c r="F30" s="272"/>
      <c r="G30" s="271"/>
      <c r="H30" s="92"/>
      <c r="I30" s="272"/>
      <c r="J30" s="271"/>
      <c r="K30" s="92"/>
      <c r="L30" s="272"/>
      <c r="M30" s="271" t="s">
        <v>229</v>
      </c>
      <c r="N30" s="92" t="s">
        <v>231</v>
      </c>
      <c r="O30" s="272" t="s">
        <v>228</v>
      </c>
      <c r="P30" s="5"/>
      <c r="Q30" s="271"/>
      <c r="R30" s="92"/>
      <c r="S30" s="272"/>
      <c r="T30" s="271"/>
      <c r="U30" s="92"/>
      <c r="V30" s="272"/>
      <c r="W30" s="271"/>
      <c r="X30" s="92"/>
      <c r="Y30" s="272"/>
      <c r="Z30" s="271" t="s">
        <v>229</v>
      </c>
      <c r="AA30" s="92" t="s">
        <v>229</v>
      </c>
      <c r="AB30" s="272" t="s">
        <v>228</v>
      </c>
    </row>
    <row r="31" ht="18.95" customHeight="1">
      <c r="A31" s="58"/>
      <c r="B31" s="425">
        <v>2021</v>
      </c>
      <c r="C31" s="426"/>
      <c r="D31" s="430"/>
      <c r="E31" s="431"/>
      <c r="F31" s="432"/>
      <c r="G31" s="430"/>
      <c r="H31" s="431"/>
      <c r="I31" s="432"/>
      <c r="J31" s="430"/>
      <c r="K31" s="431"/>
      <c r="L31" s="432"/>
      <c r="M31" s="430" t="s">
        <v>304</v>
      </c>
      <c r="N31" s="431" t="s">
        <v>304</v>
      </c>
      <c r="O31" s="432" t="s">
        <v>304</v>
      </c>
      <c r="P31" s="184"/>
      <c r="Q31" s="430"/>
      <c r="R31" s="431"/>
      <c r="S31" s="432"/>
      <c r="T31" s="430"/>
      <c r="U31" s="431"/>
      <c r="V31" s="432"/>
      <c r="W31" s="430"/>
      <c r="X31" s="431"/>
      <c r="Y31" s="432"/>
      <c r="Z31" s="430" t="s">
        <v>306</v>
      </c>
      <c r="AA31" s="431" t="s">
        <v>305</v>
      </c>
      <c r="AB31" s="432" t="s">
        <v>304</v>
      </c>
    </row>
    <row r="32" ht="21.95"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95" customHeight="1">
      <c r="A33" s="112"/>
      <c r="B33" s="973" t="s">
        <v>44</v>
      </c>
      <c r="C33" s="973"/>
      <c r="D33" s="973"/>
      <c r="E33" s="973"/>
      <c r="F33" s="973"/>
      <c r="G33" s="973"/>
      <c r="H33" s="973"/>
      <c r="I33" s="973"/>
      <c r="J33" s="973"/>
      <c r="K33" s="973"/>
      <c r="L33" s="973"/>
      <c r="M33" s="973"/>
      <c r="N33" s="973"/>
      <c r="O33" s="973"/>
      <c r="P33" s="411"/>
      <c r="Q33" s="972"/>
      <c r="R33" s="972"/>
      <c r="S33" s="972"/>
      <c r="T33" s="972"/>
      <c r="U33" s="972"/>
      <c r="V33" s="972"/>
      <c r="W33" s="972"/>
      <c r="X33" s="972"/>
      <c r="Y33" s="972"/>
      <c r="Z33" s="972"/>
      <c r="AA33" s="972"/>
      <c r="AB33" s="972"/>
      <c r="AC33" s="9"/>
    </row>
    <row r="34" ht="18.95" customHeight="1">
      <c r="A34" s="58"/>
      <c r="B34" s="284">
        <v>2019</v>
      </c>
      <c r="C34" s="285"/>
      <c r="D34" s="427"/>
      <c r="E34" s="428"/>
      <c r="F34" s="429"/>
      <c r="G34" s="427"/>
      <c r="H34" s="428"/>
      <c r="I34" s="429"/>
      <c r="J34" s="427"/>
      <c r="K34" s="428"/>
      <c r="L34" s="429"/>
      <c r="M34" s="427" t="s">
        <v>228</v>
      </c>
      <c r="N34" s="428" t="s">
        <v>228</v>
      </c>
      <c r="O34" s="429" t="s">
        <v>228</v>
      </c>
      <c r="P34" s="5"/>
      <c r="Q34" s="427"/>
      <c r="R34" s="428"/>
      <c r="S34" s="429"/>
      <c r="T34" s="427"/>
      <c r="U34" s="428"/>
      <c r="V34" s="429"/>
      <c r="W34" s="427"/>
      <c r="X34" s="428"/>
      <c r="Y34" s="429"/>
      <c r="Z34" s="427" t="s">
        <v>231</v>
      </c>
      <c r="AA34" s="428" t="s">
        <v>231</v>
      </c>
      <c r="AB34" s="429" t="s">
        <v>231</v>
      </c>
    </row>
    <row r="35" ht="18.95" customHeight="1">
      <c r="A35" s="58"/>
      <c r="B35" s="286">
        <v>2020</v>
      </c>
      <c r="C35" s="287"/>
      <c r="D35" s="271"/>
      <c r="E35" s="92"/>
      <c r="F35" s="272"/>
      <c r="G35" s="271"/>
      <c r="H35" s="92"/>
      <c r="I35" s="272"/>
      <c r="J35" s="271"/>
      <c r="K35" s="92"/>
      <c r="L35" s="272"/>
      <c r="M35" s="271" t="s">
        <v>228</v>
      </c>
      <c r="N35" s="92" t="s">
        <v>228</v>
      </c>
      <c r="O35" s="272" t="s">
        <v>231</v>
      </c>
      <c r="P35" s="5"/>
      <c r="Q35" s="271"/>
      <c r="R35" s="92"/>
      <c r="S35" s="272"/>
      <c r="T35" s="271"/>
      <c r="U35" s="92"/>
      <c r="V35" s="272"/>
      <c r="W35" s="271"/>
      <c r="X35" s="92"/>
      <c r="Y35" s="272"/>
      <c r="Z35" s="271" t="s">
        <v>228</v>
      </c>
      <c r="AA35" s="92" t="s">
        <v>228</v>
      </c>
      <c r="AB35" s="272" t="s">
        <v>228</v>
      </c>
    </row>
    <row r="36" ht="18.95" customHeight="1">
      <c r="A36" s="58"/>
      <c r="B36" s="425">
        <v>2021</v>
      </c>
      <c r="C36" s="426"/>
      <c r="D36" s="430"/>
      <c r="E36" s="431"/>
      <c r="F36" s="432"/>
      <c r="G36" s="430"/>
      <c r="H36" s="431"/>
      <c r="I36" s="432"/>
      <c r="J36" s="430"/>
      <c r="K36" s="431"/>
      <c r="L36" s="432"/>
      <c r="M36" s="430" t="s">
        <v>304</v>
      </c>
      <c r="N36" s="431" t="s">
        <v>306</v>
      </c>
      <c r="O36" s="432" t="s">
        <v>304</v>
      </c>
      <c r="P36" s="184"/>
      <c r="Q36" s="430"/>
      <c r="R36" s="431"/>
      <c r="S36" s="432"/>
      <c r="T36" s="430"/>
      <c r="U36" s="431"/>
      <c r="V36" s="432"/>
      <c r="W36" s="430"/>
      <c r="X36" s="431"/>
      <c r="Y36" s="432"/>
      <c r="Z36" s="430" t="s">
        <v>307</v>
      </c>
      <c r="AA36" s="431" t="s">
        <v>307</v>
      </c>
      <c r="AB36" s="432" t="s">
        <v>307</v>
      </c>
    </row>
    <row r="37" ht="21.9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95" customHeight="1">
      <c r="A38" s="112"/>
      <c r="B38" s="973" t="s">
        <v>45</v>
      </c>
      <c r="C38" s="973"/>
      <c r="D38" s="973"/>
      <c r="E38" s="973"/>
      <c r="F38" s="973"/>
      <c r="G38" s="973"/>
      <c r="H38" s="973"/>
      <c r="I38" s="973"/>
      <c r="J38" s="973"/>
      <c r="K38" s="973"/>
      <c r="L38" s="973"/>
      <c r="M38" s="973"/>
      <c r="N38" s="973"/>
      <c r="O38" s="973"/>
      <c r="P38" s="411"/>
      <c r="Q38" s="972"/>
      <c r="R38" s="972"/>
      <c r="S38" s="972"/>
      <c r="T38" s="972"/>
      <c r="U38" s="972"/>
      <c r="V38" s="972"/>
      <c r="W38" s="972"/>
      <c r="X38" s="972"/>
      <c r="Y38" s="972"/>
      <c r="Z38" s="972"/>
      <c r="AA38" s="972"/>
      <c r="AB38" s="972"/>
      <c r="AC38" s="9"/>
    </row>
    <row r="39" ht="18.95" customHeight="1">
      <c r="A39" s="58"/>
      <c r="B39" s="284">
        <v>2019</v>
      </c>
      <c r="C39" s="285"/>
      <c r="D39" s="427"/>
      <c r="E39" s="428"/>
      <c r="F39" s="429"/>
      <c r="G39" s="427"/>
      <c r="H39" s="428"/>
      <c r="I39" s="429"/>
      <c r="J39" s="427"/>
      <c r="K39" s="428"/>
      <c r="L39" s="429"/>
      <c r="M39" s="427" t="s">
        <v>236</v>
      </c>
      <c r="N39" s="428" t="s">
        <v>228</v>
      </c>
      <c r="O39" s="429" t="s">
        <v>228</v>
      </c>
      <c r="P39" s="5"/>
      <c r="Q39" s="427"/>
      <c r="R39" s="428"/>
      <c r="S39" s="429"/>
      <c r="T39" s="427"/>
      <c r="U39" s="428"/>
      <c r="V39" s="429"/>
      <c r="W39" s="427"/>
      <c r="X39" s="428"/>
      <c r="Y39" s="429"/>
      <c r="Z39" s="427" t="s">
        <v>231</v>
      </c>
      <c r="AA39" s="428" t="s">
        <v>231</v>
      </c>
      <c r="AB39" s="429" t="s">
        <v>231</v>
      </c>
    </row>
    <row r="40" ht="18.95" customHeight="1">
      <c r="A40" s="58"/>
      <c r="B40" s="286">
        <v>2020</v>
      </c>
      <c r="C40" s="287"/>
      <c r="D40" s="271"/>
      <c r="E40" s="92"/>
      <c r="F40" s="272"/>
      <c r="G40" s="271"/>
      <c r="H40" s="92"/>
      <c r="I40" s="272"/>
      <c r="J40" s="271"/>
      <c r="K40" s="92"/>
      <c r="L40" s="272"/>
      <c r="M40" s="271" t="s">
        <v>229</v>
      </c>
      <c r="N40" s="92" t="s">
        <v>231</v>
      </c>
      <c r="O40" s="272" t="s">
        <v>228</v>
      </c>
      <c r="P40" s="5"/>
      <c r="Q40" s="271"/>
      <c r="R40" s="92"/>
      <c r="S40" s="272"/>
      <c r="T40" s="271"/>
      <c r="U40" s="92"/>
      <c r="V40" s="272"/>
      <c r="W40" s="271"/>
      <c r="X40" s="92"/>
      <c r="Y40" s="272"/>
      <c r="Z40" s="271" t="s">
        <v>229</v>
      </c>
      <c r="AA40" s="92" t="s">
        <v>229</v>
      </c>
      <c r="AB40" s="272" t="s">
        <v>228</v>
      </c>
    </row>
    <row r="41" ht="18.95" customHeight="1">
      <c r="A41" s="58"/>
      <c r="B41" s="425">
        <v>2021</v>
      </c>
      <c r="C41" s="426"/>
      <c r="D41" s="430"/>
      <c r="E41" s="431"/>
      <c r="F41" s="432"/>
      <c r="G41" s="430"/>
      <c r="H41" s="431"/>
      <c r="I41" s="432"/>
      <c r="J41" s="430"/>
      <c r="K41" s="431"/>
      <c r="L41" s="432"/>
      <c r="M41" s="430" t="s">
        <v>304</v>
      </c>
      <c r="N41" s="431" t="s">
        <v>304</v>
      </c>
      <c r="O41" s="432" t="s">
        <v>304</v>
      </c>
      <c r="P41" s="184"/>
      <c r="Q41" s="430"/>
      <c r="R41" s="431"/>
      <c r="S41" s="432"/>
      <c r="T41" s="430"/>
      <c r="U41" s="431"/>
      <c r="V41" s="432"/>
      <c r="W41" s="430"/>
      <c r="X41" s="431"/>
      <c r="Y41" s="432"/>
      <c r="Z41" s="430" t="s">
        <v>306</v>
      </c>
      <c r="AA41" s="431" t="s">
        <v>305</v>
      </c>
      <c r="AB41" s="432" t="s">
        <v>304</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c r="AP42" s="236"/>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P43" s="236"/>
    </row>
    <row r="44" ht="12" customHeight="1">
      <c r="Z44" s="55"/>
      <c r="AA44" s="233"/>
      <c r="AB44" s="233"/>
      <c r="AP44" s="236"/>
    </row>
    <row r="45" ht="12" customHeight="1">
      <c r="AP45" s="236"/>
    </row>
    <row r="46" s="236" customFormat="1">
      <c r="A46"/>
    </row>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sheetData>
  <mergeCells count="21">
    <mergeCell ref="B2:AB2"/>
    <mergeCell ref="Q6:AB6"/>
    <mergeCell ref="D6:O6"/>
    <mergeCell ref="B4:AB4"/>
    <mergeCell ref="B3:AB3"/>
    <mergeCell ref="B43:AB43"/>
    <mergeCell ref="T7:V7"/>
    <mergeCell ref="W7:Y7"/>
    <mergeCell ref="Z7:AB7"/>
    <mergeCell ref="B38:O38"/>
    <mergeCell ref="Q28:AB28"/>
    <mergeCell ref="Q7:S7"/>
    <mergeCell ref="Q33:AB33"/>
    <mergeCell ref="G7:I7"/>
    <mergeCell ref="B33:O33"/>
    <mergeCell ref="B8:C8"/>
    <mergeCell ref="Q38:AB38"/>
    <mergeCell ref="M7:O7"/>
    <mergeCell ref="B28:O28"/>
    <mergeCell ref="J7:L7"/>
    <mergeCell ref="D7:F7"/>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30" max="1048575" man="1"/>
  </colBreaks>
  <drawing r:id="rId55"/>
</worksheet>
</file>

<file path=xl/worksheets/sheet11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189</v>
      </c>
      <c r="Y1" s="5"/>
      <c r="AB1" s="685"/>
      <c r="AD1" s="236"/>
    </row>
    <row r="2" ht="15" customHeight="1">
      <c r="A2" s="11"/>
      <c r="B2" s="11" t="s">
        <v>208</v>
      </c>
    </row>
    <row r="3" ht="17.1" customHeight="1">
      <c r="A3" s="11"/>
      <c r="B3" s="11" t="s">
        <v>209</v>
      </c>
      <c r="R3" s="1040" t="s">
        <v>303</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85" t="s">
        <v>42</v>
      </c>
      <c r="E6" s="985"/>
      <c r="F6" s="985"/>
      <c r="G6" s="985"/>
      <c r="H6" s="985"/>
      <c r="I6" s="985"/>
      <c r="J6" s="985"/>
      <c r="K6" s="985"/>
      <c r="L6" s="985"/>
      <c r="M6" s="985"/>
      <c r="N6" s="985"/>
      <c r="O6" s="985"/>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4" t="s">
        <v>22</v>
      </c>
      <c r="C10" s="974"/>
      <c r="D10" s="974"/>
      <c r="E10" s="974"/>
      <c r="F10" s="974"/>
      <c r="G10" s="974"/>
      <c r="H10" s="974"/>
      <c r="I10" s="974"/>
      <c r="J10" s="974"/>
      <c r="K10" s="974"/>
      <c r="L10" s="974"/>
      <c r="M10" s="974"/>
      <c r="N10" s="974"/>
      <c r="O10" s="974"/>
      <c r="P10" s="411"/>
      <c r="Q10" s="972"/>
      <c r="R10" s="972"/>
      <c r="S10" s="972"/>
      <c r="T10" s="972"/>
      <c r="U10" s="972"/>
      <c r="V10" s="972"/>
      <c r="W10" s="972"/>
      <c r="X10" s="972"/>
      <c r="Y10" s="972"/>
      <c r="Z10" s="972"/>
      <c r="AA10" s="972"/>
      <c r="AB10" s="972"/>
      <c r="AC10" s="9"/>
    </row>
    <row r="11" ht="18" customHeight="1">
      <c r="A11" s="58"/>
      <c r="B11" s="1042" t="s">
        <v>43</v>
      </c>
      <c r="C11" s="1042"/>
      <c r="D11" s="427">
        <v>35.598346988078357229137125170</v>
      </c>
      <c r="E11" s="428"/>
      <c r="F11" s="429">
        <v>33.951102119861742775660599790</v>
      </c>
      <c r="G11" s="427">
        <v>2.0197643681179209775396950500</v>
      </c>
      <c r="H11" s="428"/>
      <c r="I11" s="429">
        <v>3.6849284931044236563798789200</v>
      </c>
      <c r="J11" s="427">
        <v>30.422700794776184724191656610</v>
      </c>
      <c r="K11" s="428"/>
      <c r="L11" s="429">
        <v>9.165250978287097524901049220</v>
      </c>
      <c r="M11" s="427">
        <v>68.040812150972462930868476830</v>
      </c>
      <c r="N11" s="428">
        <v>75.328947368421052631578947420</v>
      </c>
      <c r="O11" s="429">
        <v>46.801281591253263956941527940</v>
      </c>
      <c r="P11" s="5"/>
      <c r="Q11" s="427">
        <v>110.24499116667732968303572024</v>
      </c>
      <c r="R11" s="428"/>
      <c r="S11" s="429">
        <v>132.69634856811166749131336636</v>
      </c>
      <c r="T11" s="427">
        <v>167.40379491175509070797451019</v>
      </c>
      <c r="U11" s="428"/>
      <c r="V11" s="429">
        <v>69.074961833439909455352949880</v>
      </c>
      <c r="W11" s="427">
        <v>41.325251258186352764521615660</v>
      </c>
      <c r="X11" s="428"/>
      <c r="Y11" s="429">
        <v>67.590370092720179596154925730</v>
      </c>
      <c r="Z11" s="427">
        <v>73.512012990492769532421661990</v>
      </c>
      <c r="AA11" s="428">
        <v>127.27322290249872010132968066</v>
      </c>
      <c r="AB11" s="429">
        <v>110.45058637738966831937900861</v>
      </c>
    </row>
    <row r="12" ht="18" customHeight="1">
      <c r="A12" s="58"/>
      <c r="B12" s="1043" t="s">
        <v>46</v>
      </c>
      <c r="C12" s="1043"/>
      <c r="D12" s="420">
        <v>37.807464265707333298321166670</v>
      </c>
      <c r="E12" s="91"/>
      <c r="F12" s="421">
        <v>39.034689603049597308914593370</v>
      </c>
      <c r="G12" s="420">
        <v>4.7969403742800623216567757300</v>
      </c>
      <c r="H12" s="91"/>
      <c r="I12" s="421">
        <v>5.3054901114222450089119059700</v>
      </c>
      <c r="J12" s="420">
        <v>30.422700794776184724191656650</v>
      </c>
      <c r="K12" s="91"/>
      <c r="L12" s="421">
        <v>9.057661825203756688218425020</v>
      </c>
      <c r="M12" s="420">
        <v>73.027105434763580344169599060</v>
      </c>
      <c r="N12" s="91">
        <v>69.692982456140350877192982530</v>
      </c>
      <c r="O12" s="421">
        <v>53.397841539675599006044924370</v>
      </c>
      <c r="P12" s="5"/>
      <c r="Q12" s="420">
        <v>170.56566410834678941567015392</v>
      </c>
      <c r="R12" s="91"/>
      <c r="S12" s="421">
        <v>167.78550328212036764289233704</v>
      </c>
      <c r="T12" s="420">
        <v>0</v>
      </c>
      <c r="U12" s="91"/>
      <c r="V12" s="421">
        <v>432.91634128098792529996802926</v>
      </c>
      <c r="W12" s="420">
        <v>61.649618495985727911258837940</v>
      </c>
      <c r="X12" s="91"/>
      <c r="Y12" s="421">
        <v>73.296713550725025138284007940</v>
      </c>
      <c r="Z12" s="420">
        <v>122.68679753807627635493750523</v>
      </c>
      <c r="AA12" s="91">
        <v>121.74633245689474225426373197</v>
      </c>
      <c r="AB12" s="421">
        <v>156.73167870338111065944037413</v>
      </c>
    </row>
    <row r="13" ht="18" customHeight="1">
      <c r="A13" s="58"/>
      <c r="B13" s="1043" t="s">
        <v>47</v>
      </c>
      <c r="C13" s="1043"/>
      <c r="D13" s="420">
        <v>40.142816816343679428601439030</v>
      </c>
      <c r="E13" s="91"/>
      <c r="F13" s="421">
        <v>41.650450887388321400760894270</v>
      </c>
      <c r="G13" s="420">
        <v>6.8798223789016683297445862500</v>
      </c>
      <c r="H13" s="91"/>
      <c r="I13" s="421">
        <v>5.6148089265368499143744505500</v>
      </c>
      <c r="J13" s="420">
        <v>28.529171699665633807748192520</v>
      </c>
      <c r="K13" s="91"/>
      <c r="L13" s="421">
        <v>8.970245638323542258413792860</v>
      </c>
      <c r="M13" s="420">
        <v>75.551810894910981566094217790</v>
      </c>
      <c r="N13" s="91">
        <v>69.100877192982456140350877180</v>
      </c>
      <c r="O13" s="421">
        <v>56.235505452248713573549137690</v>
      </c>
      <c r="P13" s="184"/>
      <c r="Q13" s="420">
        <v>153.88457438874836438635318661</v>
      </c>
      <c r="R13" s="91"/>
      <c r="S13" s="421">
        <v>167.90290442637461606345662442</v>
      </c>
      <c r="T13" s="420">
        <v>1607.8328307840608332325715668</v>
      </c>
      <c r="U13" s="91"/>
      <c r="V13" s="421">
        <v>126.32853530892672775806317601</v>
      </c>
      <c r="W13" s="420">
        <v>47.158906615397687905849608230</v>
      </c>
      <c r="X13" s="91"/>
      <c r="Y13" s="421">
        <v>82.17488259294120673575752573</v>
      </c>
      <c r="Z13" s="420">
        <v>112.21866768213236623327803723</v>
      </c>
      <c r="AA13" s="91">
        <v>124.16050476025332970018248277</v>
      </c>
      <c r="AB13" s="421">
        <v>145.01734190803111171559471238</v>
      </c>
    </row>
    <row r="14" ht="18" customHeight="1">
      <c r="A14" s="58"/>
      <c r="B14" s="1043" t="s">
        <v>48</v>
      </c>
      <c r="C14" s="1043"/>
      <c r="D14" s="420">
        <v>40.395287362358419550793900930</v>
      </c>
      <c r="E14" s="91"/>
      <c r="F14" s="421">
        <v>41.073999530341789970535044580</v>
      </c>
      <c r="G14" s="420">
        <v>5.2008932479036465171647147400</v>
      </c>
      <c r="H14" s="91"/>
      <c r="I14" s="421">
        <v>6.0371145535614767973674750500</v>
      </c>
      <c r="J14" s="420">
        <v>31.508324142639567249619242720</v>
      </c>
      <c r="K14" s="91"/>
      <c r="L14" s="421">
        <v>8.813727688817300139725540650</v>
      </c>
      <c r="M14" s="420">
        <v>77.104504752901633317577858400</v>
      </c>
      <c r="N14" s="91">
        <v>69.894736842105263157894736860</v>
      </c>
      <c r="O14" s="421">
        <v>55.924841772720566907628060270</v>
      </c>
      <c r="P14" s="5"/>
      <c r="Q14" s="420">
        <v>96.62043743511403728527537469</v>
      </c>
      <c r="R14" s="91"/>
      <c r="S14" s="421">
        <v>139.71719724911656146038624241</v>
      </c>
      <c r="T14" s="420">
        <v>6.4790884377993853463455199300</v>
      </c>
      <c r="U14" s="91"/>
      <c r="V14" s="421">
        <v>18.714253165205097038737773900</v>
      </c>
      <c r="W14" s="420">
        <v>56.041117230300975625102332230</v>
      </c>
      <c r="X14" s="91"/>
      <c r="Y14" s="421">
        <v>83.40595219247701314271947343</v>
      </c>
      <c r="Z14" s="420">
        <v>69.008938257553817678425942110</v>
      </c>
      <c r="AA14" s="91">
        <v>83.22926243650360082498537062</v>
      </c>
      <c r="AB14" s="421">
        <v>106.93469545802228616645270443</v>
      </c>
    </row>
    <row r="15" ht="18" customHeight="1">
      <c r="A15" s="58"/>
      <c r="B15" s="1043" t="s">
        <v>49</v>
      </c>
      <c r="C15" s="1043"/>
      <c r="D15" s="420">
        <v>34.790441240831188838121247150</v>
      </c>
      <c r="E15" s="91"/>
      <c r="F15" s="421">
        <v>38.561847068967358120824365080</v>
      </c>
      <c r="G15" s="420">
        <v>2.6256936785532972708016035600</v>
      </c>
      <c r="H15" s="91"/>
      <c r="I15" s="421">
        <v>7.703223574896288053748146400</v>
      </c>
      <c r="J15" s="420">
        <v>33.679570838366332300474414870</v>
      </c>
      <c r="K15" s="91"/>
      <c r="L15" s="421">
        <v>9.799637027865263820742960270</v>
      </c>
      <c r="M15" s="420">
        <v>71.095705757750818409397265570</v>
      </c>
      <c r="N15" s="91">
        <v>75.017543859649122807017543960</v>
      </c>
      <c r="O15" s="421">
        <v>56.064707671728909995315471760</v>
      </c>
      <c r="P15" s="184"/>
      <c r="Q15" s="420">
        <v>103.80665342278678926747172235</v>
      </c>
      <c r="R15" s="91"/>
      <c r="S15" s="421">
        <v>116.88176848216356841801304658</v>
      </c>
      <c r="T15" s="420">
        <v>-43.931462357212642270908570570</v>
      </c>
      <c r="U15" s="91"/>
      <c r="V15" s="421">
        <v>81.19686028522819790948297595</v>
      </c>
      <c r="W15" s="420">
        <v>72.827840316027757269592052090</v>
      </c>
      <c r="X15" s="91"/>
      <c r="Y15" s="421">
        <v>96.23084336373919949360253901</v>
      </c>
      <c r="Z15" s="420">
        <v>72.392190126259692178034848540</v>
      </c>
      <c r="AA15" s="91">
        <v>112.54042730680511339634685069</v>
      </c>
      <c r="AB15" s="421">
        <v>107.45223124889460046429108190</v>
      </c>
    </row>
    <row r="16" ht="18" customHeight="1">
      <c r="A16" s="58"/>
      <c r="B16" s="1044" t="s">
        <v>75</v>
      </c>
      <c r="C16" s="1044"/>
      <c r="D16" s="430">
        <v>37.732870695293887353127939260</v>
      </c>
      <c r="E16" s="431"/>
      <c r="F16" s="432">
        <v>38.942009247170199381733699910</v>
      </c>
      <c r="G16" s="430">
        <v>4.2690474144310602479816281700</v>
      </c>
      <c r="H16" s="431"/>
      <c r="I16" s="432">
        <v>5.7783000348428590261019567700</v>
      </c>
      <c r="J16" s="430">
        <v>31.065353093722795944317923230</v>
      </c>
      <c r="K16" s="431"/>
      <c r="L16" s="432">
        <v>9.174520788666836622203435140</v>
      </c>
      <c r="M16" s="430">
        <v>73.067271203447743545427490660</v>
      </c>
      <c r="N16" s="431">
        <v>71.866028708133971291866028760</v>
      </c>
      <c r="O16" s="432">
        <v>53.894830070679895030039091820</v>
      </c>
      <c r="P16" s="5"/>
      <c r="Q16" s="430">
        <v>122.09771028299152464232219750</v>
      </c>
      <c r="R16" s="431"/>
      <c r="S16" s="432">
        <v>142.74425920288272313190536353</v>
      </c>
      <c r="T16" s="430">
        <v>85.70672640137796721570047916</v>
      </c>
      <c r="U16" s="431"/>
      <c r="V16" s="432">
        <v>85.13023465203840668307291129</v>
      </c>
      <c r="W16" s="430">
        <v>56.442577381108897676241614430</v>
      </c>
      <c r="X16" s="431"/>
      <c r="Y16" s="432">
        <v>81.28420327828010933938297008</v>
      </c>
      <c r="Z16" s="629">
        <v>86.65573106063304243425152117</v>
      </c>
      <c r="AA16" s="214">
        <v>112.01147609279042306989822902</v>
      </c>
      <c r="AB16" s="630">
        <v>122.48104292667257470132938165</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33.023147418728007982774014010</v>
      </c>
      <c r="E18" s="480"/>
      <c r="F18" s="481">
        <v>41.472750806472083083622158320</v>
      </c>
      <c r="G18" s="479">
        <v>12.674021409939954134061586420</v>
      </c>
      <c r="H18" s="480"/>
      <c r="I18" s="481">
        <v>17.452499766650809415274001870</v>
      </c>
      <c r="J18" s="479">
        <v>31.154865378218931078549796100</v>
      </c>
      <c r="K18" s="480"/>
      <c r="L18" s="481">
        <v>8.312590646310963385909834970</v>
      </c>
      <c r="M18" s="479">
        <v>76.852034206886893195385396520</v>
      </c>
      <c r="N18" s="480">
        <v>79.192982456140350877192982520</v>
      </c>
      <c r="O18" s="481">
        <v>67.237841219433855884805995150</v>
      </c>
      <c r="P18" s="184"/>
      <c r="Q18" s="479">
        <v>67.084791597727225467849040670</v>
      </c>
      <c r="R18" s="480"/>
      <c r="S18" s="481">
        <v>130.62526918463502026339227706</v>
      </c>
      <c r="T18" s="479">
        <v>62.383110942380309115407101310</v>
      </c>
      <c r="U18" s="480"/>
      <c r="V18" s="481">
        <v>203.20430477259601444559009721</v>
      </c>
      <c r="W18" s="479">
        <v>65.539941264768786923231042580</v>
      </c>
      <c r="X18" s="480"/>
      <c r="Y18" s="481">
        <v>53.512274896452589982528634240</v>
      </c>
      <c r="Z18" s="479">
        <v>65.666991528775270579730204950</v>
      </c>
      <c r="AA18" s="480">
        <v>99.92753455844498336943523482</v>
      </c>
      <c r="AB18" s="481">
        <v>130.63228289565701809946675764</v>
      </c>
    </row>
    <row r="19" ht="18" customHeight="1">
      <c r="A19" s="58"/>
      <c r="B19" s="1046" t="s">
        <v>51</v>
      </c>
      <c r="C19" s="1046"/>
      <c r="D19" s="271">
        <v>41.405169546417380039563748450</v>
      </c>
      <c r="E19" s="92"/>
      <c r="F19" s="272">
        <v>48.247010835810656449864290660</v>
      </c>
      <c r="G19" s="271">
        <v>11.045586388144880345920207290</v>
      </c>
      <c r="H19" s="92"/>
      <c r="I19" s="272">
        <v>18.001010175256463737461561820</v>
      </c>
      <c r="J19" s="271">
        <v>32.316229889886735640635120730</v>
      </c>
      <c r="K19" s="92"/>
      <c r="L19" s="272">
        <v>8.580234958396431725439280120</v>
      </c>
      <c r="M19" s="271">
        <v>84.76698582444899602611907647</v>
      </c>
      <c r="N19" s="92">
        <v>86.33771929824561403508771942</v>
      </c>
      <c r="O19" s="272">
        <v>74.828255969463551912765132610</v>
      </c>
      <c r="P19" s="5"/>
      <c r="Q19" s="271">
        <v>83.74674175500489473229533345</v>
      </c>
      <c r="R19" s="92"/>
      <c r="S19" s="272">
        <v>139.56865976169540510322707043</v>
      </c>
      <c r="T19" s="271">
        <v>1362.3645034236606523092356007</v>
      </c>
      <c r="U19" s="92"/>
      <c r="V19" s="272">
        <v>193.28672362862462162174259136</v>
      </c>
      <c r="W19" s="271">
        <v>41.436717969853932275292302590</v>
      </c>
      <c r="X19" s="92"/>
      <c r="Y19" s="272">
        <v>41.934798448992220874818478590</v>
      </c>
      <c r="Z19" s="271">
        <v>83.72610670181808670914551490</v>
      </c>
      <c r="AA19" s="92">
        <v>94.43026915347519579795075962</v>
      </c>
      <c r="AB19" s="272">
        <v>131.50878448982441390272082488</v>
      </c>
    </row>
    <row r="20" ht="18" customHeight="1">
      <c r="A20" s="58"/>
      <c r="B20" s="1047" t="s">
        <v>76</v>
      </c>
      <c r="C20" s="1047"/>
      <c r="D20" s="273">
        <v>36.748490586589951119125007090</v>
      </c>
      <c r="E20" s="274"/>
      <c r="F20" s="275">
        <v>44.483533041733671246396439350</v>
      </c>
      <c r="G20" s="273">
        <v>11.950272511364365783776529030</v>
      </c>
      <c r="H20" s="274"/>
      <c r="I20" s="275">
        <v>17.696282170475544669579584070</v>
      </c>
      <c r="J20" s="273">
        <v>31.671027383404621995032162600</v>
      </c>
      <c r="K20" s="274"/>
      <c r="L20" s="275">
        <v>8.431543673904504870145143930</v>
      </c>
      <c r="M20" s="273">
        <v>80.36979048135893889793369873</v>
      </c>
      <c r="N20" s="274">
        <v>82.36842105263157894736842114</v>
      </c>
      <c r="O20" s="275">
        <v>70.611358886113720786121167350</v>
      </c>
      <c r="P20" s="184"/>
      <c r="Q20" s="273">
        <v>73.759410384126571839011214050</v>
      </c>
      <c r="R20" s="274"/>
      <c r="S20" s="275">
        <v>133.37546098875671896865601770</v>
      </c>
      <c r="T20" s="273">
        <v>179.20102115786193294509103233</v>
      </c>
      <c r="U20" s="274"/>
      <c r="V20" s="275">
        <v>197.57396982390572060673150959</v>
      </c>
      <c r="W20" s="273">
        <v>52.013536986591891948289638100</v>
      </c>
      <c r="X20" s="274"/>
      <c r="Y20" s="275">
        <v>47.145687088037754612459685140</v>
      </c>
      <c r="Z20" s="273">
        <v>73.721513020902116752459630400</v>
      </c>
      <c r="AA20" s="274">
        <v>96.07715546144635000034989085</v>
      </c>
      <c r="AB20" s="275">
        <v>129.72122912167178070602762012</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79" t="s">
        <v>12</v>
      </c>
      <c r="C22" s="979"/>
      <c r="D22" s="468">
        <v>37.447051156728576083414793090</v>
      </c>
      <c r="E22" s="469"/>
      <c r="F22" s="470">
        <v>40.767983068636209872581078850</v>
      </c>
      <c r="G22" s="468">
        <v>6.5004887585532746823069403700</v>
      </c>
      <c r="H22" s="469"/>
      <c r="I22" s="470">
        <v>9.077188630311651588616433480</v>
      </c>
      <c r="J22" s="468">
        <v>31.239817530140110785272075590</v>
      </c>
      <c r="K22" s="469"/>
      <c r="L22" s="470">
        <v>8.902844156857982981897665870</v>
      </c>
      <c r="M22" s="468">
        <v>75.187357445421961550993809060</v>
      </c>
      <c r="N22" s="469">
        <v>74.915110356536502546689303900</v>
      </c>
      <c r="O22" s="470">
        <v>58.748015855805844443095178200</v>
      </c>
      <c r="P22" s="184"/>
      <c r="Q22" s="468">
        <v>107.35227785295444294091114114</v>
      </c>
      <c r="R22" s="469"/>
      <c r="S22" s="470">
        <v>142.78630094529676119634278631</v>
      </c>
      <c r="T22" s="468">
        <v>131.30434782608695652173913078</v>
      </c>
      <c r="U22" s="469"/>
      <c r="V22" s="470">
        <v>137.08654281830539193475305842</v>
      </c>
      <c r="W22" s="468">
        <v>55.326042932361279870392871620</v>
      </c>
      <c r="X22" s="469"/>
      <c r="Y22" s="470">
        <v>68.455604792384703758411291840</v>
      </c>
      <c r="Z22" s="468">
        <v>83.46253229974160206718346253</v>
      </c>
      <c r="AA22" s="469">
        <v>108.15315669470870351442723483</v>
      </c>
      <c r="AB22" s="470">
        <v>126.77961561642000937520926802</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108.25269853250151038532767724</v>
      </c>
      <c r="E25" s="455"/>
      <c r="F25" s="456">
        <v>144.75122997528691288445859196</v>
      </c>
      <c r="G25" s="454">
        <v>134.54575727500815129589419437</v>
      </c>
      <c r="H25" s="455"/>
      <c r="I25" s="456">
        <v>133.91826215003941057159818503</v>
      </c>
      <c r="J25" s="454">
        <v>98.34365482887820602057990157</v>
      </c>
      <c r="K25" s="455"/>
      <c r="L25" s="456">
        <v>88.85434790280415993781168735</v>
      </c>
      <c r="M25" s="454">
        <v>104.60262322138256771865764075</v>
      </c>
      <c r="N25" s="455">
        <v>105.83034689308029647455481761</v>
      </c>
      <c r="O25" s="456">
        <v>132.95181666594357616984261006</v>
      </c>
      <c r="P25" s="5"/>
      <c r="Q25" s="427">
        <v>35.565187091389525988832584900</v>
      </c>
      <c r="R25" s="428"/>
      <c r="S25" s="429">
        <v>38.408342349214600283974936570</v>
      </c>
      <c r="T25" s="427">
        <v>53.309842681189574223527834710</v>
      </c>
      <c r="U25" s="428"/>
      <c r="V25" s="429">
        <v>4.091741339930905760635650300</v>
      </c>
      <c r="W25" s="427">
        <v>23.540232568169556947533540630</v>
      </c>
      <c r="X25" s="428"/>
      <c r="Y25" s="429">
        <v>6.0395619590634966263471507400</v>
      </c>
      <c r="Z25" s="427">
        <v>30.967941823808687105115920480</v>
      </c>
      <c r="AA25" s="428">
        <v>27.845748344447697288247568060</v>
      </c>
      <c r="AB25" s="429">
        <v>30.563269558412038354312962020</v>
      </c>
    </row>
    <row r="26" ht="18" customHeight="1">
      <c r="A26" s="58"/>
      <c r="B26" s="1043" t="s">
        <v>46</v>
      </c>
      <c r="C26" s="1043"/>
      <c r="D26" s="439">
        <v>112.88662539956861853927018039</v>
      </c>
      <c r="E26" s="95"/>
      <c r="F26" s="440">
        <v>157.87333893520078643839062199</v>
      </c>
      <c r="G26" s="439">
        <v>127.68434020431485634807385636</v>
      </c>
      <c r="H26" s="95"/>
      <c r="I26" s="440">
        <v>155.70806227190730529306082712</v>
      </c>
      <c r="J26" s="439">
        <v>98.80814474610976943086282232</v>
      </c>
      <c r="K26" s="95"/>
      <c r="L26" s="440">
        <v>91.93616689621967772977618294</v>
      </c>
      <c r="M26" s="439">
        <v>107.99362509722942130782396844</v>
      </c>
      <c r="N26" s="95">
        <v>111.85103386729989588743306482</v>
      </c>
      <c r="O26" s="440">
        <v>146.47354369230365634719696155</v>
      </c>
      <c r="P26" s="5"/>
      <c r="Q26" s="420">
        <v>36.290114723324358235151778540</v>
      </c>
      <c r="R26" s="91"/>
      <c r="S26" s="421">
        <v>45.711347124680218186161597890</v>
      </c>
      <c r="T26" s="420">
        <v>0</v>
      </c>
      <c r="U26" s="91"/>
      <c r="V26" s="421">
        <v>38.460560381947453441049728990</v>
      </c>
      <c r="W26" s="420">
        <v>24.127211657952101013091353220</v>
      </c>
      <c r="X26" s="91"/>
      <c r="Y26" s="421">
        <v>10.205599403352454238197033040</v>
      </c>
      <c r="Z26" s="420">
        <v>33.363539192178186591892879750</v>
      </c>
      <c r="AA26" s="91">
        <v>35.727643277192509277898799290</v>
      </c>
      <c r="AB26" s="421">
        <v>43.208308031827846491254136270</v>
      </c>
    </row>
    <row r="27" ht="18" customHeight="1">
      <c r="A27" s="58"/>
      <c r="B27" s="1043" t="s">
        <v>47</v>
      </c>
      <c r="C27" s="1043"/>
      <c r="D27" s="439">
        <v>118.33416327005703964985009967</v>
      </c>
      <c r="E27" s="95"/>
      <c r="F27" s="440">
        <v>166.55481547289150573057438722</v>
      </c>
      <c r="G27" s="439">
        <v>128.13693551563345109838701424</v>
      </c>
      <c r="H27" s="95"/>
      <c r="I27" s="440">
        <v>143.79170003049261320696258146</v>
      </c>
      <c r="J27" s="439">
        <v>97.37386728695478007206945009</v>
      </c>
      <c r="K27" s="95"/>
      <c r="L27" s="440">
        <v>90.86996794400892835048627261</v>
      </c>
      <c r="M27" s="439">
        <v>111.31198147423883373400521252</v>
      </c>
      <c r="N27" s="95">
        <v>111.43034200137855221910678879</v>
      </c>
      <c r="O27" s="440">
        <v>152.20939062559598576378574646</v>
      </c>
      <c r="P27" s="93"/>
      <c r="Q27" s="420">
        <v>40.836339657245337240615272800</v>
      </c>
      <c r="R27" s="91"/>
      <c r="S27" s="421">
        <v>56.411757981124072836643979390</v>
      </c>
      <c r="T27" s="420">
        <v>35.248803198098078633283053910</v>
      </c>
      <c r="U27" s="91"/>
      <c r="V27" s="421">
        <v>2.7288003503091695091670120400</v>
      </c>
      <c r="W27" s="420">
        <v>19.640899700248408308619456040</v>
      </c>
      <c r="X27" s="91"/>
      <c r="Y27" s="421">
        <v>9.722038958276018004610205360</v>
      </c>
      <c r="Z27" s="420">
        <v>34.582038050405865431569255800</v>
      </c>
      <c r="AA27" s="91">
        <v>40.146709229372861791776693750</v>
      </c>
      <c r="AB27" s="421">
        <v>44.923898972154703463054193830</v>
      </c>
    </row>
    <row r="28" ht="18" customHeight="1">
      <c r="A28" s="58"/>
      <c r="B28" s="1043" t="s">
        <v>48</v>
      </c>
      <c r="C28" s="1043"/>
      <c r="D28" s="439">
        <v>120.28580647337175796184182241</v>
      </c>
      <c r="E28" s="95"/>
      <c r="F28" s="440">
        <v>165.90043129670044314279933747</v>
      </c>
      <c r="G28" s="439">
        <v>128.41151575885826509700565922</v>
      </c>
      <c r="H28" s="95"/>
      <c r="I28" s="440">
        <v>141.11472244592313169683208262</v>
      </c>
      <c r="J28" s="439">
        <v>99.14906169893572025270407529</v>
      </c>
      <c r="K28" s="95"/>
      <c r="L28" s="440">
        <v>92.73184921606475923027124319</v>
      </c>
      <c r="M28" s="439">
        <v>112.19649364898211991627530047</v>
      </c>
      <c r="N28" s="95">
        <v>114.96793869878956745806994008</v>
      </c>
      <c r="O28" s="440">
        <v>151.69346894734028527691538838</v>
      </c>
      <c r="P28" s="5"/>
      <c r="Q28" s="420">
        <v>38.812558816569154161046013100</v>
      </c>
      <c r="R28" s="91"/>
      <c r="S28" s="421">
        <v>53.523104274305809001814064910</v>
      </c>
      <c r="T28" s="420">
        <v>-17.650925498820799023587111320</v>
      </c>
      <c r="U28" s="91"/>
      <c r="V28" s="421">
        <v>14.402654584999491645486055060</v>
      </c>
      <c r="W28" s="420">
        <v>24.932453785665028780316845200</v>
      </c>
      <c r="X28" s="91"/>
      <c r="Y28" s="421">
        <v>13.735017295142353912266912770</v>
      </c>
      <c r="Z28" s="420">
        <v>23.504733307861920273859065170</v>
      </c>
      <c r="AA28" s="91">
        <v>33.707707972559693342108073510</v>
      </c>
      <c r="AB28" s="421">
        <v>42.808684630844597447581140230</v>
      </c>
    </row>
    <row r="29" ht="18" customHeight="1">
      <c r="A29" s="58"/>
      <c r="B29" s="1043" t="s">
        <v>49</v>
      </c>
      <c r="C29" s="1043"/>
      <c r="D29" s="439">
        <v>113.33225751361533532328209149</v>
      </c>
      <c r="E29" s="95"/>
      <c r="F29" s="440">
        <v>160.05990509678652940979555557</v>
      </c>
      <c r="G29" s="439">
        <v>126.63130096471355416084159474</v>
      </c>
      <c r="H29" s="95"/>
      <c r="I29" s="440">
        <v>135.7083556754461046716398081</v>
      </c>
      <c r="J29" s="439">
        <v>96.42052786139580536547967384</v>
      </c>
      <c r="K29" s="95"/>
      <c r="L29" s="440">
        <v>90.71959086671394878672421886</v>
      </c>
      <c r="M29" s="439">
        <v>105.81196389246951209721595627</v>
      </c>
      <c r="N29" s="95">
        <v>113.26895038999955307928340883</v>
      </c>
      <c r="O29" s="440">
        <v>144.5939305746756524761231414</v>
      </c>
      <c r="P29" s="93"/>
      <c r="Q29" s="420">
        <v>25.744704353270550593645499690</v>
      </c>
      <c r="R29" s="91"/>
      <c r="S29" s="421">
        <v>38.144226529458731050885511060</v>
      </c>
      <c r="T29" s="420">
        <v>-14.478375536578592090153922520</v>
      </c>
      <c r="U29" s="91"/>
      <c r="V29" s="421">
        <v>5.0898805134589572901792890900</v>
      </c>
      <c r="W29" s="420">
        <v>20.519554971806793869848476260</v>
      </c>
      <c r="X29" s="91"/>
      <c r="Y29" s="421">
        <v>12.488615427150514726529341420</v>
      </c>
      <c r="Z29" s="420">
        <v>15.108183701713931725188508470</v>
      </c>
      <c r="AA29" s="91">
        <v>28.917564441657079371557454680</v>
      </c>
      <c r="AB29" s="421">
        <v>29.745298992159453686727821970</v>
      </c>
    </row>
    <row r="30" ht="18" customHeight="1">
      <c r="A30" s="58"/>
      <c r="B30" s="1044" t="s">
        <v>75</v>
      </c>
      <c r="C30" s="1044"/>
      <c r="D30" s="457">
        <v>115.03914508272722140719803236</v>
      </c>
      <c r="E30" s="458"/>
      <c r="F30" s="459">
        <v>159.89782182650498108981634456</v>
      </c>
      <c r="G30" s="457">
        <v>128.4613275076874790725853701</v>
      </c>
      <c r="H30" s="458"/>
      <c r="I30" s="459">
        <v>141.55143570222165240944784845</v>
      </c>
      <c r="J30" s="457">
        <v>97.97623272720157235930294413</v>
      </c>
      <c r="K30" s="458"/>
      <c r="L30" s="459">
        <v>91.06525578920745297537377108</v>
      </c>
      <c r="M30" s="457">
        <v>108.56886836145775130807318327</v>
      </c>
      <c r="N30" s="458">
        <v>111.65541136806310648483855233</v>
      </c>
      <c r="O30" s="459">
        <v>146.21345301672403951687091313</v>
      </c>
      <c r="P30" s="5"/>
      <c r="Q30" s="430">
        <v>35.094801655657030777128511110</v>
      </c>
      <c r="R30" s="431"/>
      <c r="S30" s="432">
        <v>46.554977266694430981471416220</v>
      </c>
      <c r="T30" s="430">
        <v>-12.148211084720932450438990550</v>
      </c>
      <c r="U30" s="431"/>
      <c r="V30" s="432">
        <v>10.608865513301896072566310060</v>
      </c>
      <c r="W30" s="430">
        <v>22.448193788430360369577125560</v>
      </c>
      <c r="X30" s="431"/>
      <c r="Y30" s="432">
        <v>10.543961236835678198369661280</v>
      </c>
      <c r="Z30" s="430">
        <v>26.047344264472106532882721990</v>
      </c>
      <c r="AA30" s="431">
        <v>32.910874875083548216009639440</v>
      </c>
      <c r="AB30" s="432">
        <v>37.999159037504243209710415310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116.57111322180741631486666251</v>
      </c>
      <c r="E32" s="494"/>
      <c r="F32" s="495">
        <v>166.58950620896448089419205644</v>
      </c>
      <c r="G32" s="493">
        <v>116.60289129585193739818668069</v>
      </c>
      <c r="H32" s="494"/>
      <c r="I32" s="495">
        <v>134.00951861782918761369184604</v>
      </c>
      <c r="J32" s="493">
        <v>97.31245634434476395502510974</v>
      </c>
      <c r="K32" s="494"/>
      <c r="L32" s="495">
        <v>91.71401182094433572506457682</v>
      </c>
      <c r="M32" s="493">
        <v>108.76913227778029298102374957</v>
      </c>
      <c r="N32" s="494">
        <v>122.60704849081534922693948269</v>
      </c>
      <c r="O32" s="495">
        <v>148.87609455684706619201357612</v>
      </c>
      <c r="P32" s="93"/>
      <c r="Q32" s="479">
        <v>40.873364122268736509365498940</v>
      </c>
      <c r="R32" s="480"/>
      <c r="S32" s="481">
        <v>53.847349610405877172147648250</v>
      </c>
      <c r="T32" s="479">
        <v>-15.884269315897082116495522910</v>
      </c>
      <c r="U32" s="480"/>
      <c r="V32" s="481">
        <v>19.041715950898921825318804800</v>
      </c>
      <c r="W32" s="479">
        <v>21.454375009795833868434863950</v>
      </c>
      <c r="X32" s="480"/>
      <c r="Y32" s="481">
        <v>9.408137286979785817410918050</v>
      </c>
      <c r="Z32" s="479">
        <v>19.416230973661681320621359410</v>
      </c>
      <c r="AA32" s="480">
        <v>42.456298128942016602091740180</v>
      </c>
      <c r="AB32" s="481">
        <v>42.346122108827691034761444490</v>
      </c>
    </row>
    <row r="33" ht="18" customHeight="1">
      <c r="A33" s="58"/>
      <c r="B33" s="1046" t="s">
        <v>51</v>
      </c>
      <c r="C33" s="1046"/>
      <c r="D33" s="276">
        <v>125.07929538581675999094347534</v>
      </c>
      <c r="E33" s="94"/>
      <c r="F33" s="277">
        <v>157.76204877080153165629362355</v>
      </c>
      <c r="G33" s="276">
        <v>121.94232479184873226962871748</v>
      </c>
      <c r="H33" s="94"/>
      <c r="I33" s="277">
        <v>134.35734293820506812812207843</v>
      </c>
      <c r="J33" s="276">
        <v>97.07080664576323386142013511</v>
      </c>
      <c r="K33" s="94"/>
      <c r="L33" s="277">
        <v>90.17356513337527775285336102</v>
      </c>
      <c r="M33" s="276">
        <v>113.992686235517571435808678</v>
      </c>
      <c r="N33" s="94">
        <v>120.69933162674373439341252402</v>
      </c>
      <c r="O33" s="277">
        <v>144.38162977051247406771481323</v>
      </c>
      <c r="P33" s="5"/>
      <c r="Q33" s="271">
        <v>49.523786164494269818142033890</v>
      </c>
      <c r="R33" s="92"/>
      <c r="S33" s="272">
        <v>47.317060216661892097491409010</v>
      </c>
      <c r="T33" s="271">
        <v>38.948704207779856393405906640</v>
      </c>
      <c r="U33" s="92"/>
      <c r="V33" s="272">
        <v>21.769828010327558681976922070</v>
      </c>
      <c r="W33" s="271">
        <v>21.619140776308072025193196950</v>
      </c>
      <c r="X33" s="92"/>
      <c r="Y33" s="272">
        <v>8.137574438727992782788299120</v>
      </c>
      <c r="Z33" s="271">
        <v>39.322707693869544089876317730</v>
      </c>
      <c r="AA33" s="92">
        <v>45.05080645681465671609950500</v>
      </c>
      <c r="AB33" s="272">
        <v>39.804885302497759227519051500</v>
      </c>
    </row>
    <row r="34" ht="18" customHeight="1">
      <c r="A34" s="58"/>
      <c r="B34" s="1047" t="s">
        <v>76</v>
      </c>
      <c r="C34" s="1047"/>
      <c r="D34" s="443">
        <v>120.83169909935713345342115811</v>
      </c>
      <c r="E34" s="444"/>
      <c r="F34" s="445">
        <v>162.33426431957054128371091175</v>
      </c>
      <c r="G34" s="443">
        <v>118.79632054890226392988235309</v>
      </c>
      <c r="H34" s="444"/>
      <c r="I34" s="445">
        <v>134.16676920288230872147431102</v>
      </c>
      <c r="J34" s="443">
        <v>97.20286852709609840327511239</v>
      </c>
      <c r="K34" s="444"/>
      <c r="L34" s="445">
        <v>91.01729508771717298759677931</v>
      </c>
      <c r="M34" s="633">
        <v>111.21773017140722665110268809</v>
      </c>
      <c r="N34" s="634">
        <v>121.71831564335943305138681006</v>
      </c>
      <c r="O34" s="635">
        <v>146.75926194405952053834630421</v>
      </c>
      <c r="P34" s="93"/>
      <c r="Q34" s="273">
        <v>45.178271482587266947270379150</v>
      </c>
      <c r="R34" s="274"/>
      <c r="S34" s="275">
        <v>50.794670190350289092945308320</v>
      </c>
      <c r="T34" s="273">
        <v>-11.434738771009363657852266870</v>
      </c>
      <c r="U34" s="274"/>
      <c r="V34" s="275">
        <v>20.415905471193461603835764420</v>
      </c>
      <c r="W34" s="273">
        <v>21.573229494232016718678910430</v>
      </c>
      <c r="X34" s="274"/>
      <c r="Y34" s="275">
        <v>8.878186047454787558094705630</v>
      </c>
      <c r="Z34" s="273">
        <v>28.628626611242675788102972920</v>
      </c>
      <c r="AA34" s="274">
        <v>43.947152923679271037039111150</v>
      </c>
      <c r="AB34" s="275">
        <v>41.255013039511328268965596540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79" t="s">
        <v>12</v>
      </c>
      <c r="C36" s="979"/>
      <c r="D36" s="482">
        <v>116.6900152273221666304111377</v>
      </c>
      <c r="E36" s="483"/>
      <c r="F36" s="484">
        <v>160.77828131316354971170826153</v>
      </c>
      <c r="G36" s="482">
        <v>123.27443609022556390977443609</v>
      </c>
      <c r="H36" s="483"/>
      <c r="I36" s="484">
        <v>136.17964644051600573339703774</v>
      </c>
      <c r="J36" s="482">
        <v>97.75254237288135593220338983</v>
      </c>
      <c r="K36" s="483"/>
      <c r="L36" s="484">
        <v>91.00516367887763055339049104</v>
      </c>
      <c r="M36" s="482">
        <v>109.39089924160346695557963164</v>
      </c>
      <c r="N36" s="483">
        <v>114.86755882908404154863078377</v>
      </c>
      <c r="O36" s="484">
        <v>146.40391259412372656134652296</v>
      </c>
      <c r="P36" s="93"/>
      <c r="Q36" s="468">
        <v>37.950730413461832337745820600</v>
      </c>
      <c r="R36" s="469"/>
      <c r="S36" s="470">
        <v>47.876392609737498419992761080</v>
      </c>
      <c r="T36" s="468">
        <v>-12.856158406835875033046101860</v>
      </c>
      <c r="U36" s="469"/>
      <c r="V36" s="470">
        <v>12.476929929088774949050092730</v>
      </c>
      <c r="W36" s="468">
        <v>22.211714814540811903937580130</v>
      </c>
      <c r="X36" s="469"/>
      <c r="Y36" s="470">
        <v>9.507274020823653602382574620</v>
      </c>
      <c r="Z36" s="468">
        <v>26.859775226822761928514719580</v>
      </c>
      <c r="AA36" s="469">
        <v>36.465435487973328895549346960</v>
      </c>
      <c r="AB36" s="470">
        <v>39.004768715929495163242817440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38.536171247558295438346035923</v>
      </c>
      <c r="E39" s="455"/>
      <c r="F39" s="456">
        <v>49.144637908665581523637000616</v>
      </c>
      <c r="G39" s="454">
        <v>2.7175072642550400811868761599</v>
      </c>
      <c r="H39" s="455"/>
      <c r="I39" s="456">
        <v>4.9347921994370789967795382971</v>
      </c>
      <c r="J39" s="454">
        <v>29.918795859237077750309440613</v>
      </c>
      <c r="K39" s="455"/>
      <c r="L39" s="456">
        <v>8.143723990412379391720887945</v>
      </c>
      <c r="M39" s="454">
        <v>71.172474371050413269842352694</v>
      </c>
      <c r="N39" s="455">
        <v>79.72088631090588122589820148</v>
      </c>
      <c r="O39" s="456">
        <v>62.223154098515039912137426856</v>
      </c>
      <c r="P39" s="5"/>
      <c r="Q39" s="427">
        <v>185.01901562538150451390323202</v>
      </c>
      <c r="R39" s="428"/>
      <c r="S39" s="429">
        <v>222.07115876027372321081601990</v>
      </c>
      <c r="T39" s="427">
        <v>309.95633730274254100829249327</v>
      </c>
      <c r="U39" s="428"/>
      <c r="V39" s="429">
        <v>75.993071942251171115761816010</v>
      </c>
      <c r="W39" s="427">
        <v>74.593544081913393126254388920</v>
      </c>
      <c r="X39" s="428"/>
      <c r="Y39" s="429">
        <v>77.712094331893834822452360020</v>
      </c>
      <c r="Z39" s="427">
        <v>127.24511223070794219712464726</v>
      </c>
      <c r="AA39" s="428">
        <v>190.55915260624418224441422288</v>
      </c>
      <c r="AB39" s="429">
        <v>174.77116637917003694462431828</v>
      </c>
    </row>
    <row r="40" ht="18" customHeight="1">
      <c r="A40" s="58"/>
      <c r="B40" s="1043" t="s">
        <v>46</v>
      </c>
      <c r="C40" s="1043"/>
      <c r="D40" s="439">
        <v>42.679570558704803609190967043</v>
      </c>
      <c r="E40" s="95"/>
      <c r="F40" s="440">
        <v>61.625367819326073218646172667</v>
      </c>
      <c r="G40" s="439">
        <v>6.1249416668938891618091968789</v>
      </c>
      <c r="H40" s="95"/>
      <c r="I40" s="440">
        <v>8.261075846523233534826492853</v>
      </c>
      <c r="J40" s="439">
        <v>30.060106236978339834531158128</v>
      </c>
      <c r="K40" s="95"/>
      <c r="L40" s="440">
        <v>8.327267092514503206810665188</v>
      </c>
      <c r="M40" s="439">
        <v>78.864618462577032605531322044</v>
      </c>
      <c r="N40" s="95">
        <v>77.952321410148918668917166746</v>
      </c>
      <c r="O40" s="440">
        <v>78.213710758363809960283330708</v>
      </c>
      <c r="P40" s="5"/>
      <c r="Q40" s="420">
        <v>268.75425401519027632633259674</v>
      </c>
      <c r="R40" s="91"/>
      <c r="S40" s="421">
        <v>290.19386423698234761686917529</v>
      </c>
      <c r="T40" s="420">
        <v>0</v>
      </c>
      <c r="U40" s="91"/>
      <c r="V40" s="421">
        <v>637.87895250462744939666444346</v>
      </c>
      <c r="W40" s="420">
        <v>100.65116409478429218827897059</v>
      </c>
      <c r="X40" s="91"/>
      <c r="Y40" s="421">
        <v>90.98268191488723001753402320</v>
      </c>
      <c r="Z40" s="420">
        <v>196.98299451049884395459980415</v>
      </c>
      <c r="AA40" s="91">
        <v>200.97107109735144782161550533</v>
      </c>
      <c r="AB40" s="421">
        <v>267.66109325282059195912412951</v>
      </c>
    </row>
    <row r="41" ht="18" customHeight="1">
      <c r="A41" s="58"/>
      <c r="B41" s="1043" t="s">
        <v>47</v>
      </c>
      <c r="C41" s="1043"/>
      <c r="D41" s="439">
        <v>47.502666392652042981518639298</v>
      </c>
      <c r="E41" s="95"/>
      <c r="F41" s="440">
        <v>69.37083161911692138558673066</v>
      </c>
      <c r="G41" s="439">
        <v>8.815593565243350023370226275</v>
      </c>
      <c r="H41" s="95"/>
      <c r="I41" s="440">
        <v>8.073629208931189586606456256</v>
      </c>
      <c r="J41" s="439">
        <v>27.779957788899875615822358066</v>
      </c>
      <c r="K41" s="95"/>
      <c r="L41" s="440">
        <v>8.151259336043461924195976324</v>
      </c>
      <c r="M41" s="439">
        <v>84.09821774679526862071122364</v>
      </c>
      <c r="N41" s="95">
        <v>76.999343782092942553159098997</v>
      </c>
      <c r="O41" s="440">
        <v>85.59572016409157289638916325</v>
      </c>
      <c r="P41" s="93"/>
      <c r="Q41" s="420">
        <v>257.56174152348935146734958243</v>
      </c>
      <c r="R41" s="91"/>
      <c r="S41" s="421">
        <v>319.03164249578319554256513675</v>
      </c>
      <c r="T41" s="420">
        <v>2209.8234642596418157905120043</v>
      </c>
      <c r="U41" s="91"/>
      <c r="V41" s="421">
        <v>132.50458917328633270808824729</v>
      </c>
      <c r="W41" s="420">
        <v>76.062239863710167494462754420</v>
      </c>
      <c r="X41" s="91"/>
      <c r="Y41" s="421">
        <v>99.88599565082054688847721329</v>
      </c>
      <c r="Z41" s="420">
        <v>185.60820809003175638689421115</v>
      </c>
      <c r="AA41" s="91">
        <v>214.15357081344674641321020310</v>
      </c>
      <c r="AB41" s="421">
        <v>255.08868505105387581005199563</v>
      </c>
    </row>
    <row r="42" ht="18" customHeight="1">
      <c r="A42" s="58"/>
      <c r="B42" s="1043" t="s">
        <v>48</v>
      </c>
      <c r="C42" s="1043"/>
      <c r="D42" s="439">
        <v>48.589797181048847486467798537</v>
      </c>
      <c r="E42" s="95"/>
      <c r="F42" s="440">
        <v>68.141942371641743957227821419</v>
      </c>
      <c r="G42" s="439">
        <v>6.6785458526331865035248668589</v>
      </c>
      <c r="H42" s="95"/>
      <c r="I42" s="440">
        <v>8.51925744600070936306617615</v>
      </c>
      <c r="J42" s="439">
        <v>31.240207744486363828375510758</v>
      </c>
      <c r="K42" s="95"/>
      <c r="L42" s="440">
        <v>8.173132670708608161501927184</v>
      </c>
      <c r="M42" s="439">
        <v>86.50855077816839781836817615</v>
      </c>
      <c r="N42" s="95">
        <v>80.35653820631186609700888446</v>
      </c>
      <c r="O42" s="440">
        <v>84.83433248835106148179592476</v>
      </c>
      <c r="P42" s="5"/>
      <c r="Q42" s="420">
        <v>172.93386036001322824442387362</v>
      </c>
      <c r="R42" s="91"/>
      <c r="S42" s="421">
        <v>268.02128269620455496271624455</v>
      </c>
      <c r="T42" s="420">
        <v>-12.315456134180095550061771130</v>
      </c>
      <c r="U42" s="91"/>
      <c r="V42" s="421">
        <v>35.812256991751413082776577840</v>
      </c>
      <c r="W42" s="420">
        <v>94.94599667038115672794453520</v>
      </c>
      <c r="X42" s="91"/>
      <c r="Y42" s="421">
        <v>108.59679144643424813504779079</v>
      </c>
      <c r="Z42" s="420">
        <v>108.73403846144085760921278487</v>
      </c>
      <c r="AA42" s="91">
        <v>144.99164713887524850098686207</v>
      </c>
      <c r="AB42" s="421">
        <v>195.52071662844574584256382154</v>
      </c>
    </row>
    <row r="43" ht="18" customHeight="1">
      <c r="A43" s="58"/>
      <c r="B43" s="1043" t="s">
        <v>49</v>
      </c>
      <c r="C43" s="1043"/>
      <c r="D43" s="439">
        <v>39.428792457181833309719419205</v>
      </c>
      <c r="E43" s="95"/>
      <c r="F43" s="440">
        <v>61.722055822157111343567741467</v>
      </c>
      <c r="G43" s="439">
        <v>3.3249500645002843346286484813</v>
      </c>
      <c r="H43" s="95"/>
      <c r="I43" s="440">
        <v>10.453918047495069044587541063</v>
      </c>
      <c r="J43" s="439">
        <v>32.474019983805546261471556937</v>
      </c>
      <c r="K43" s="95"/>
      <c r="L43" s="440">
        <v>8.890190618102374141573354551</v>
      </c>
      <c r="M43" s="439">
        <v>75.227762505487663905819624623</v>
      </c>
      <c r="N43" s="95">
        <v>84.97158453818212087140629067</v>
      </c>
      <c r="O43" s="440">
        <v>81.06616448775455452972863708</v>
      </c>
      <c r="P43" s="93"/>
      <c r="Q43" s="420">
        <v>156.27607379877800340864782742</v>
      </c>
      <c r="R43" s="91"/>
      <c r="S43" s="421">
        <v>199.60964155309626893142715479</v>
      </c>
      <c r="T43" s="420">
        <v>-52.049275795003326264724291440</v>
      </c>
      <c r="U43" s="91"/>
      <c r="V43" s="421">
        <v>90.41956396788548037231385906</v>
      </c>
      <c r="W43" s="420">
        <v>108.29134401626153746720566726</v>
      </c>
      <c r="X43" s="91"/>
      <c r="Y43" s="421">
        <v>120.73735874089069520286204373</v>
      </c>
      <c r="Z43" s="420">
        <v>98.43751889794295284966814082</v>
      </c>
      <c r="AA43" s="91">
        <v>174.00194233782380214507165884</v>
      </c>
      <c r="AB43" s="421">
        <v>169.15951769978434529826377353</v>
      </c>
    </row>
    <row r="44" ht="18" customHeight="1">
      <c r="A44" s="58"/>
      <c r="B44" s="1044" t="s">
        <v>75</v>
      </c>
      <c r="C44" s="1044"/>
      <c r="D44" s="457">
        <v>43.407571863036998731689029898</v>
      </c>
      <c r="E44" s="458"/>
      <c r="F44" s="459">
        <v>62.267424561701299137066246825</v>
      </c>
      <c r="G44" s="457">
        <v>5.4840749805107486934651260885</v>
      </c>
      <c r="H44" s="458"/>
      <c r="I44" s="459">
        <v>8.179266658502040932323569804</v>
      </c>
      <c r="J44" s="457">
        <v>30.436662644632760147813052982</v>
      </c>
      <c r="K44" s="458"/>
      <c r="L44" s="459">
        <v>8.354800823633467709376660296</v>
      </c>
      <c r="M44" s="457">
        <v>79.32830948818050757296720897</v>
      </c>
      <c r="N44" s="458">
        <v>80.24230998795731384699880656</v>
      </c>
      <c r="O44" s="459">
        <v>78.801492043836807778766476929</v>
      </c>
      <c r="P44" s="5"/>
      <c r="Q44" s="430">
        <v>200.04246118856318972786258932</v>
      </c>
      <c r="R44" s="431"/>
      <c r="S44" s="432">
        <v>255.75379389099057904425372574</v>
      </c>
      <c r="T44" s="430">
        <v>63.146681279613394620393381460</v>
      </c>
      <c r="U44" s="431"/>
      <c r="V44" s="432">
        <v>104.77045227073338566873541895</v>
      </c>
      <c r="W44" s="430">
        <v>91.56111031923534518410828178</v>
      </c>
      <c r="X44" s="431"/>
      <c r="Y44" s="432">
        <v>100.39873940044835783951065173</v>
      </c>
      <c r="Z44" s="430">
        <v>135.27459191936332347517547342</v>
      </c>
      <c r="AA44" s="431">
        <v>181.78630771050634990842679853</v>
      </c>
      <c r="AB44" s="432">
        <v>207.02196825667697120620082181</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38.495450566889799423578693115</v>
      </c>
      <c r="E46" s="494"/>
      <c r="F46" s="495">
        <v>69.089250779776177672201958505</v>
      </c>
      <c r="G46" s="493">
        <v>14.778275407445285771958155487</v>
      </c>
      <c r="H46" s="494"/>
      <c r="I46" s="495">
        <v>23.388010924066511967087469218</v>
      </c>
      <c r="J46" s="493">
        <v>30.317564770318678536617914876</v>
      </c>
      <c r="K46" s="494"/>
      <c r="L46" s="495">
        <v>7.6238103679843501168607090859</v>
      </c>
      <c r="M46" s="493">
        <v>83.59129074465376373215476348</v>
      </c>
      <c r="N46" s="494">
        <v>97.09617840132289235270260093</v>
      </c>
      <c r="O46" s="495">
        <v>100.1010720718270397561501368</v>
      </c>
      <c r="P46" s="93"/>
      <c r="Q46" s="479">
        <v>135.37796686040015364627124770</v>
      </c>
      <c r="R46" s="480"/>
      <c r="S46" s="481">
        <v>254.81086417242509134793995762</v>
      </c>
      <c r="T46" s="479">
        <v>36.589740276760676495513164870</v>
      </c>
      <c r="U46" s="480"/>
      <c r="V46" s="481">
        <v>260.93960723829161062824734272</v>
      </c>
      <c r="W46" s="479">
        <v>101.05550105470804298489339444</v>
      </c>
      <c r="X46" s="480"/>
      <c r="Y46" s="481">
        <v>67.954920471076655489407915170</v>
      </c>
      <c r="Z46" s="479">
        <v>97.83327725111880841097761349</v>
      </c>
      <c r="AA46" s="480">
        <v>184.80936467242196447731593073</v>
      </c>
      <c r="AB46" s="481">
        <v>228.29611103302885994153161733</v>
      </c>
    </row>
    <row r="47" ht="18" customHeight="1">
      <c r="A47" s="58"/>
      <c r="B47" s="1046" t="s">
        <v>51</v>
      </c>
      <c r="C47" s="1046"/>
      <c r="D47" s="276">
        <v>51.789294321961640323701419986</v>
      </c>
      <c r="E47" s="94"/>
      <c r="F47" s="277">
        <v>76.11547276524550751835649001</v>
      </c>
      <c r="G47" s="276">
        <v>13.46924482859586336710624621</v>
      </c>
      <c r="H47" s="94"/>
      <c r="I47" s="277">
        <v>24.185678973510516139362305896</v>
      </c>
      <c r="J47" s="276">
        <v>31.369625031612297972477210505</v>
      </c>
      <c r="K47" s="94"/>
      <c r="L47" s="277">
        <v>7.7371037588062415272282736368</v>
      </c>
      <c r="M47" s="276">
        <v>96.6281641821698016632848767</v>
      </c>
      <c r="N47" s="94">
        <v>104.20905013475659699711954117</v>
      </c>
      <c r="O47" s="277">
        <v>108.03825549756226518494706955</v>
      </c>
      <c r="P47" s="5"/>
      <c r="Q47" s="271">
        <v>174.74508522597902425356494995</v>
      </c>
      <c r="R47" s="92"/>
      <c r="S47" s="272">
        <v>252.92550676138666806545490315</v>
      </c>
      <c r="T47" s="271">
        <v>1931.9365283017109709034544466</v>
      </c>
      <c r="U47" s="92"/>
      <c r="V47" s="272">
        <v>257.13473893970091900364044745</v>
      </c>
      <c r="W47" s="271">
        <v>72.014121137146470096875964690</v>
      </c>
      <c r="X47" s="92"/>
      <c r="Y47" s="272">
        <v>53.484848327237507398309989180</v>
      </c>
      <c r="Z47" s="271">
        <v>155.97218659750087556477360530</v>
      </c>
      <c r="AA47" s="92">
        <v>182.02267340327111510064173097</v>
      </c>
      <c r="AB47" s="272">
        <v>223.66059062120574405520788677</v>
      </c>
    </row>
    <row r="48" ht="18" customHeight="1">
      <c r="A48" s="58"/>
      <c r="B48" s="1047" t="s">
        <v>76</v>
      </c>
      <c r="C48" s="1047"/>
      <c r="D48" s="443">
        <v>44.403825569143950934744349505</v>
      </c>
      <c r="E48" s="444"/>
      <c r="F48" s="445">
        <v>72.212016106651435381603972499</v>
      </c>
      <c r="G48" s="443">
        <v>14.196484039067764703135084698</v>
      </c>
      <c r="H48" s="444"/>
      <c r="I48" s="445">
        <v>23.742530057152736043654063296</v>
      </c>
      <c r="J48" s="443">
        <v>30.785147108671398285888712934</v>
      </c>
      <c r="K48" s="444"/>
      <c r="L48" s="445">
        <v>7.6741629861274129659129599972</v>
      </c>
      <c r="M48" s="443">
        <v>89.38545671688311392376814714</v>
      </c>
      <c r="N48" s="444">
        <v>100.25745472729342775022124103</v>
      </c>
      <c r="O48" s="445">
        <v>103.62870914993158439117099579</v>
      </c>
      <c r="P48" s="93"/>
      <c r="Q48" s="273">
        <v>152.26090853401020508389733062</v>
      </c>
      <c r="R48" s="274"/>
      <c r="S48" s="275">
        <v>251.91775670320529613570445910</v>
      </c>
      <c r="T48" s="273">
        <v>147.27511374246983795562742821</v>
      </c>
      <c r="U48" s="274"/>
      <c r="V48" s="275">
        <v>258.32639021003206906058226367</v>
      </c>
      <c r="W48" s="273">
        <v>84.80776618300862962795471192</v>
      </c>
      <c r="X48" s="274"/>
      <c r="Y48" s="275">
        <v>60.209554948519403425704543220</v>
      </c>
      <c r="Z48" s="273">
        <v>123.45559632705751019214446007</v>
      </c>
      <c r="AA48" s="274">
        <v>182.24748282048851906990522524</v>
      </c>
      <c r="AB48" s="275">
        <v>224.49275215034316859539713726</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79" t="s">
        <v>12</v>
      </c>
      <c r="C50" s="979"/>
      <c r="D50" s="482">
        <v>43.696969696969696969696969697</v>
      </c>
      <c r="E50" s="483"/>
      <c r="F50" s="484">
        <v>65.546062503794811300297513206</v>
      </c>
      <c r="G50" s="482">
        <v>8.013440860215053763440860215</v>
      </c>
      <c r="H50" s="483"/>
      <c r="I50" s="484">
        <v>12.36128338349712461726617457</v>
      </c>
      <c r="J50" s="482">
        <v>30.537715868361029651352231997</v>
      </c>
      <c r="K50" s="483"/>
      <c r="L50" s="484">
        <v>8.102047897024000555126681644</v>
      </c>
      <c r="M50" s="482">
        <v>82.24812642554578038449006191</v>
      </c>
      <c r="N50" s="483">
        <v>86.0531584606677985285795133</v>
      </c>
      <c r="O50" s="484">
        <v>86.00939378431593647269036942</v>
      </c>
      <c r="P50" s="93"/>
      <c r="Q50" s="468">
        <v>186.04398182710150800929974618</v>
      </c>
      <c r="R50" s="469"/>
      <c r="S50" s="470">
        <v>259.02362358852586204029545757</v>
      </c>
      <c r="T50" s="468">
        <v>101.56749446766658470617162527</v>
      </c>
      <c r="U50" s="469"/>
      <c r="V50" s="470">
        <v>166.66766463704441092927259187</v>
      </c>
      <c r="W50" s="468">
        <v>89.82662062120859200145833122</v>
      </c>
      <c r="X50" s="469"/>
      <c r="Y50" s="470">
        <v>84.47114074343246029457652158</v>
      </c>
      <c r="Z50" s="468">
        <v>132.74015610088930483009160439</v>
      </c>
      <c r="AA50" s="469">
        <v>184.05711176539774215816250968</v>
      </c>
      <c r="AB50" s="470">
        <v>215.23448018247856115336623670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43:C43"/>
    <mergeCell ref="B41:C41"/>
    <mergeCell ref="B27:C27"/>
    <mergeCell ref="Q24:AB24"/>
    <mergeCell ref="B36:C36"/>
    <mergeCell ref="B39:C39"/>
    <mergeCell ref="B40:C40"/>
    <mergeCell ref="B42:C42"/>
    <mergeCell ref="Q38:AB38"/>
    <mergeCell ref="B28:C28"/>
    <mergeCell ref="B29:C29"/>
    <mergeCell ref="B30:C30"/>
    <mergeCell ref="B38:O38"/>
    <mergeCell ref="Q10:AB10"/>
    <mergeCell ref="B11:C11"/>
    <mergeCell ref="B12:C12"/>
    <mergeCell ref="B13:C13"/>
    <mergeCell ref="B20:C20"/>
    <mergeCell ref="B16:C16"/>
    <mergeCell ref="B14:C14"/>
    <mergeCell ref="B50:C50"/>
    <mergeCell ref="B44:C44"/>
    <mergeCell ref="B46:C46"/>
    <mergeCell ref="B47:C47"/>
    <mergeCell ref="B48:C48"/>
    <mergeCell ref="B22:C22"/>
    <mergeCell ref="B33:C33"/>
    <mergeCell ref="B34:C34"/>
    <mergeCell ref="B32:C32"/>
    <mergeCell ref="B19:C19"/>
    <mergeCell ref="B25:C25"/>
    <mergeCell ref="B26:C26"/>
    <mergeCell ref="B24:O24"/>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11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191</v>
      </c>
      <c r="Y1" s="5"/>
      <c r="AB1" s="685"/>
      <c r="AD1" s="236"/>
    </row>
    <row r="2" ht="15" customHeight="1">
      <c r="A2" s="11"/>
      <c r="B2" s="11" t="s">
        <v>208</v>
      </c>
    </row>
    <row r="3" ht="17.1" customHeight="1">
      <c r="A3" s="11"/>
      <c r="B3" s="11" t="s">
        <v>209</v>
      </c>
      <c r="R3" s="1040" t="s">
        <v>303</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85" t="s">
        <v>58</v>
      </c>
      <c r="E6" s="985"/>
      <c r="F6" s="985"/>
      <c r="G6" s="985"/>
      <c r="H6" s="985"/>
      <c r="I6" s="985"/>
      <c r="J6" s="985"/>
      <c r="K6" s="985"/>
      <c r="L6" s="985"/>
      <c r="M6" s="985"/>
      <c r="N6" s="985"/>
      <c r="O6" s="985"/>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4" t="s">
        <v>22</v>
      </c>
      <c r="C10" s="974"/>
      <c r="D10" s="974"/>
      <c r="E10" s="974"/>
      <c r="F10" s="974"/>
      <c r="G10" s="974"/>
      <c r="H10" s="974"/>
      <c r="I10" s="974"/>
      <c r="J10" s="974"/>
      <c r="K10" s="974"/>
      <c r="L10" s="974"/>
      <c r="M10" s="974"/>
      <c r="N10" s="974"/>
      <c r="O10" s="974"/>
      <c r="P10" s="411"/>
      <c r="Q10" s="972"/>
      <c r="R10" s="972"/>
      <c r="S10" s="972"/>
      <c r="T10" s="972"/>
      <c r="U10" s="972"/>
      <c r="V10" s="972"/>
      <c r="W10" s="972"/>
      <c r="X10" s="972"/>
      <c r="Y10" s="972"/>
      <c r="Z10" s="972"/>
      <c r="AA10" s="972"/>
      <c r="AB10" s="972"/>
      <c r="AC10" s="9"/>
    </row>
    <row r="11" ht="18" customHeight="1">
      <c r="A11" s="58"/>
      <c r="B11" s="1042" t="s">
        <v>43</v>
      </c>
      <c r="C11" s="1042"/>
      <c r="D11" s="427">
        <v>28.817523533083780101503438820</v>
      </c>
      <c r="E11" s="428"/>
      <c r="F11" s="429">
        <v>28.869917610806041850305899580</v>
      </c>
      <c r="G11" s="427">
        <v>12.096948192811932225223007390</v>
      </c>
      <c r="H11" s="428"/>
      <c r="I11" s="429">
        <v>7.5680470201060569701245838900</v>
      </c>
      <c r="J11" s="427">
        <v>26.228387019888328646447386990</v>
      </c>
      <c r="K11" s="428"/>
      <c r="L11" s="429">
        <v>7.8662629970532051822486016700</v>
      </c>
      <c r="M11" s="427">
        <v>67.142858745784040973173833210</v>
      </c>
      <c r="N11" s="428">
        <v>63.764807249386902134689241040</v>
      </c>
      <c r="O11" s="429">
        <v>44.304227627965304002679085140</v>
      </c>
      <c r="P11" s="5"/>
      <c r="Q11" s="427">
        <v>61.634749725649797493246037190</v>
      </c>
      <c r="R11" s="428"/>
      <c r="S11" s="429">
        <v>59.517515036168194199470299360</v>
      </c>
      <c r="T11" s="427">
        <v>728.26045780966697692844601516</v>
      </c>
      <c r="U11" s="428"/>
      <c r="V11" s="429">
        <v>125.08655382107450610812932491</v>
      </c>
      <c r="W11" s="427">
        <v>64.071051249282210003827238460</v>
      </c>
      <c r="X11" s="428"/>
      <c r="Y11" s="429">
        <v>56.383951654483535932249162370</v>
      </c>
      <c r="Z11" s="427">
        <v>90.33952889158358100311569950</v>
      </c>
      <c r="AA11" s="428">
        <v>104.16357226822709484433643868</v>
      </c>
      <c r="AB11" s="429">
        <v>67.244751435441685729386478290</v>
      </c>
    </row>
    <row r="12" ht="18" customHeight="1">
      <c r="A12" s="58"/>
      <c r="B12" s="1043" t="s">
        <v>46</v>
      </c>
      <c r="C12" s="1043"/>
      <c r="D12" s="420">
        <v>29.032459201025610313844588130</v>
      </c>
      <c r="E12" s="91"/>
      <c r="F12" s="421">
        <v>30.636700602629247870499774820</v>
      </c>
      <c r="G12" s="420">
        <v>11.452297868909549035510962880</v>
      </c>
      <c r="H12" s="91"/>
      <c r="I12" s="421">
        <v>6.0049125348115836932410375900</v>
      </c>
      <c r="J12" s="420">
        <v>25.046171660082903011676729220</v>
      </c>
      <c r="K12" s="91"/>
      <c r="L12" s="421">
        <v>7.4686724628170672585206465900</v>
      </c>
      <c r="M12" s="420">
        <v>65.530928730018062361032280240</v>
      </c>
      <c r="N12" s="91">
        <v>59.229506502395275247417699820</v>
      </c>
      <c r="O12" s="421">
        <v>44.11028560025789882226145900</v>
      </c>
      <c r="P12" s="5"/>
      <c r="Q12" s="420">
        <v>36.255019769489226770330753290</v>
      </c>
      <c r="R12" s="91"/>
      <c r="S12" s="421">
        <v>28.912027974471953395270071870</v>
      </c>
      <c r="T12" s="420">
        <v>840.8054246987770192682818873</v>
      </c>
      <c r="U12" s="91"/>
      <c r="V12" s="421">
        <v>44.096260513800564542512833980</v>
      </c>
      <c r="W12" s="420">
        <v>69.696787498627633254866120570</v>
      </c>
      <c r="X12" s="91"/>
      <c r="Y12" s="421">
        <v>54.003319266476324046860299570</v>
      </c>
      <c r="Z12" s="420">
        <v>75.761079629850411856301688720</v>
      </c>
      <c r="AA12" s="91">
        <v>91.85744281718302673929019805</v>
      </c>
      <c r="AB12" s="421">
        <v>34.554111026553529993160845460</v>
      </c>
    </row>
    <row r="13" ht="18" customHeight="1">
      <c r="A13" s="58"/>
      <c r="B13" s="1043" t="s">
        <v>47</v>
      </c>
      <c r="C13" s="1043"/>
      <c r="D13" s="420">
        <v>31.532470179225220490994402800</v>
      </c>
      <c r="E13" s="91"/>
      <c r="F13" s="421">
        <v>33.370000612529913155027608840</v>
      </c>
      <c r="G13" s="420">
        <v>12.215946326662767863479440920</v>
      </c>
      <c r="H13" s="91"/>
      <c r="I13" s="421">
        <v>6.1140046772355691724343773300</v>
      </c>
      <c r="J13" s="420">
        <v>24.345301712472155286165769930</v>
      </c>
      <c r="K13" s="91"/>
      <c r="L13" s="421">
        <v>7.16793847029261756800451200</v>
      </c>
      <c r="M13" s="420">
        <v>68.093718218360143640639613660</v>
      </c>
      <c r="N13" s="91">
        <v>56.539672468033890798720663760</v>
      </c>
      <c r="O13" s="421">
        <v>46.651943760058099895466498170</v>
      </c>
      <c r="P13" s="184"/>
      <c r="Q13" s="420">
        <v>33.114879348363881469450600100</v>
      </c>
      <c r="R13" s="91"/>
      <c r="S13" s="421">
        <v>25.317863992387834667778647850</v>
      </c>
      <c r="T13" s="420">
        <v>504.04933492926728293207217174</v>
      </c>
      <c r="U13" s="91"/>
      <c r="V13" s="421">
        <v>34.706473371729692863930245580</v>
      </c>
      <c r="W13" s="420">
        <v>61.516047755656532420365624240</v>
      </c>
      <c r="X13" s="91"/>
      <c r="Y13" s="421">
        <v>56.698181353100646895861320980</v>
      </c>
      <c r="Z13" s="420">
        <v>66.963896937885427325180198370</v>
      </c>
      <c r="AA13" s="91">
        <v>74.999055865626958640230104670</v>
      </c>
      <c r="AB13" s="421">
        <v>30.526318953529307229395870320</v>
      </c>
    </row>
    <row r="14" ht="18" customHeight="1">
      <c r="A14" s="58"/>
      <c r="B14" s="1043" t="s">
        <v>48</v>
      </c>
      <c r="C14" s="1043"/>
      <c r="D14" s="420">
        <v>32.586550349310448381669604490</v>
      </c>
      <c r="E14" s="91"/>
      <c r="F14" s="421">
        <v>34.016325399296448439187316980</v>
      </c>
      <c r="G14" s="420">
        <v>12.102392520638682067632656400</v>
      </c>
      <c r="H14" s="91"/>
      <c r="I14" s="421">
        <v>6.2633612913791214476700140400</v>
      </c>
      <c r="J14" s="420">
        <v>26.482595586989396092083603950</v>
      </c>
      <c r="K14" s="91"/>
      <c r="L14" s="421">
        <v>7.6586442105238751364791372400</v>
      </c>
      <c r="M14" s="420">
        <v>71.171538456938526541385864840</v>
      </c>
      <c r="N14" s="91">
        <v>60.304656257773702360343893980</v>
      </c>
      <c r="O14" s="421">
        <v>47.938330901199445023336468250</v>
      </c>
      <c r="P14" s="5"/>
      <c r="Q14" s="420">
        <v>34.981764923143508166855767780</v>
      </c>
      <c r="R14" s="91"/>
      <c r="S14" s="421">
        <v>25.541241101219801428486464180</v>
      </c>
      <c r="T14" s="420">
        <v>712.80319429380661235476429127</v>
      </c>
      <c r="U14" s="91"/>
      <c r="V14" s="421">
        <v>32.923355688270475015064529930</v>
      </c>
      <c r="W14" s="420">
        <v>64.841058107476032803333513950</v>
      </c>
      <c r="X14" s="91"/>
      <c r="Y14" s="421">
        <v>58.352637361250749291986009460</v>
      </c>
      <c r="Z14" s="420">
        <v>70.691731976705351059821829630</v>
      </c>
      <c r="AA14" s="91">
        <v>79.32087518898944029229230247</v>
      </c>
      <c r="AB14" s="421">
        <v>30.821074011433690155278226360</v>
      </c>
    </row>
    <row r="15" ht="18" customHeight="1">
      <c r="A15" s="58"/>
      <c r="B15" s="1043" t="s">
        <v>49</v>
      </c>
      <c r="C15" s="1043"/>
      <c r="D15" s="420">
        <v>31.269636862094672581849170520</v>
      </c>
      <c r="E15" s="91"/>
      <c r="F15" s="421">
        <v>32.738944853748297110567879530</v>
      </c>
      <c r="G15" s="420">
        <v>12.301349128428437921804980860</v>
      </c>
      <c r="H15" s="91"/>
      <c r="I15" s="421">
        <v>8.917329684150538286942322870</v>
      </c>
      <c r="J15" s="420">
        <v>28.793379519667055978325857740</v>
      </c>
      <c r="K15" s="91"/>
      <c r="L15" s="421">
        <v>8.343013790240076458057994770</v>
      </c>
      <c r="M15" s="420">
        <v>72.364365510190166481980009100</v>
      </c>
      <c r="N15" s="91">
        <v>64.634182431262588426602815810</v>
      </c>
      <c r="O15" s="421">
        <v>49.999288328138911855568197180</v>
      </c>
      <c r="P15" s="184"/>
      <c r="Q15" s="420">
        <v>42.357124487856725596996803820</v>
      </c>
      <c r="R15" s="91"/>
      <c r="S15" s="421">
        <v>43.933262760903094713318393260</v>
      </c>
      <c r="T15" s="420">
        <v>582.29376043258348910141475792</v>
      </c>
      <c r="U15" s="91"/>
      <c r="V15" s="421">
        <v>117.15519186001198995874521085</v>
      </c>
      <c r="W15" s="420">
        <v>69.011381569213166945311314730</v>
      </c>
      <c r="X15" s="91"/>
      <c r="Y15" s="421">
        <v>60.881057681844779114458473050</v>
      </c>
      <c r="Z15" s="420">
        <v>77.342238377171969900072264120</v>
      </c>
      <c r="AA15" s="91">
        <v>92.47100686262313365541529981</v>
      </c>
      <c r="AB15" s="421">
        <v>56.061579704083116776401723980</v>
      </c>
    </row>
    <row r="16" ht="18" customHeight="1">
      <c r="A16" s="58"/>
      <c r="B16" s="1044" t="s">
        <v>75</v>
      </c>
      <c r="C16" s="1044"/>
      <c r="D16" s="430">
        <v>30.645332997333774129269248920</v>
      </c>
      <c r="E16" s="431"/>
      <c r="F16" s="432">
        <v>31.926377815801989685117695950</v>
      </c>
      <c r="G16" s="430">
        <v>12.032756400606044692695261920</v>
      </c>
      <c r="H16" s="431"/>
      <c r="I16" s="432">
        <v>6.9735310415365739140824671400</v>
      </c>
      <c r="J16" s="430">
        <v>26.169099529525306359388960740</v>
      </c>
      <c r="K16" s="431"/>
      <c r="L16" s="432">
        <v>7.7009063861853683206621784500</v>
      </c>
      <c r="M16" s="430">
        <v>68.847188927465125181353471580</v>
      </c>
      <c r="N16" s="431">
        <v>60.894564981770471793554862840</v>
      </c>
      <c r="O16" s="432">
        <v>46.600815243523931919862341540</v>
      </c>
      <c r="P16" s="5"/>
      <c r="Q16" s="430">
        <v>40.600926467016968144271200500</v>
      </c>
      <c r="R16" s="431"/>
      <c r="S16" s="432">
        <v>34.847057642392415111043258050</v>
      </c>
      <c r="T16" s="430">
        <v>652.62320346581833811603998814</v>
      </c>
      <c r="U16" s="431"/>
      <c r="V16" s="432">
        <v>66.871750736938529039084120690</v>
      </c>
      <c r="W16" s="430">
        <v>65.733129504517511146201471380</v>
      </c>
      <c r="X16" s="431"/>
      <c r="Y16" s="432">
        <v>57.293732212627895449360300820</v>
      </c>
      <c r="Z16" s="629">
        <v>75.69940187884858494048259600</v>
      </c>
      <c r="AA16" s="214">
        <v>88.34134245020268542307680005</v>
      </c>
      <c r="AB16" s="630">
        <v>42.288898698173784275155808230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31.961650485284496230037025380</v>
      </c>
      <c r="E18" s="480"/>
      <c r="F18" s="481">
        <v>36.233334012593058479209427250</v>
      </c>
      <c r="G18" s="479">
        <v>16.743240041078350972819538130</v>
      </c>
      <c r="H18" s="480"/>
      <c r="I18" s="481">
        <v>17.219752579519074524925196500</v>
      </c>
      <c r="J18" s="479">
        <v>27.491006103313576461445380130</v>
      </c>
      <c r="K18" s="480"/>
      <c r="L18" s="481">
        <v>8.170485210858071069643565970</v>
      </c>
      <c r="M18" s="479">
        <v>76.195896629676423664301943640</v>
      </c>
      <c r="N18" s="480">
        <v>70.910964477347355684015647600</v>
      </c>
      <c r="O18" s="481">
        <v>61.623571802970204073778189730</v>
      </c>
      <c r="P18" s="184"/>
      <c r="Q18" s="479">
        <v>46.207849962675124598456871600</v>
      </c>
      <c r="R18" s="480"/>
      <c r="S18" s="481">
        <v>54.966630981569139053040358920</v>
      </c>
      <c r="T18" s="479">
        <v>396.17370601136107549789036655</v>
      </c>
      <c r="U18" s="480"/>
      <c r="V18" s="481">
        <v>188.54977954423533192206717036</v>
      </c>
      <c r="W18" s="479">
        <v>81.02825601921214320200445728</v>
      </c>
      <c r="X18" s="480"/>
      <c r="Y18" s="481">
        <v>68.484659007080068771900789710</v>
      </c>
      <c r="Z18" s="479">
        <v>88.50608175392686523010833032</v>
      </c>
      <c r="AA18" s="480">
        <v>85.81326534188326677807040261</v>
      </c>
      <c r="AB18" s="481">
        <v>80.19399111174882859716692796</v>
      </c>
    </row>
    <row r="19" ht="18" customHeight="1">
      <c r="A19" s="58"/>
      <c r="B19" s="1046" t="s">
        <v>51</v>
      </c>
      <c r="C19" s="1046"/>
      <c r="D19" s="271">
        <v>34.979623718998422868919410550</v>
      </c>
      <c r="E19" s="92"/>
      <c r="F19" s="272">
        <v>40.497681867658137725610170790</v>
      </c>
      <c r="G19" s="271">
        <v>16.594537281115842335663165720</v>
      </c>
      <c r="H19" s="92"/>
      <c r="I19" s="272">
        <v>18.189588316892777367738540610</v>
      </c>
      <c r="J19" s="271">
        <v>25.720487529530844874978470520</v>
      </c>
      <c r="K19" s="92"/>
      <c r="L19" s="272">
        <v>7.8637724002720056755776961900</v>
      </c>
      <c r="M19" s="271">
        <v>77.294648529645110079561046800</v>
      </c>
      <c r="N19" s="92">
        <v>74.310230527697451585055891320</v>
      </c>
      <c r="O19" s="272">
        <v>66.551042584822920768926407580</v>
      </c>
      <c r="P19" s="5"/>
      <c r="Q19" s="271">
        <v>55.062403304530223071794577440</v>
      </c>
      <c r="R19" s="92"/>
      <c r="S19" s="272">
        <v>65.940025531231304395030152900</v>
      </c>
      <c r="T19" s="271">
        <v>640.70346357384433236861196698</v>
      </c>
      <c r="U19" s="92"/>
      <c r="V19" s="272">
        <v>178.19048768776373257168699115</v>
      </c>
      <c r="W19" s="271">
        <v>74.159310765401727689481575370</v>
      </c>
      <c r="X19" s="92"/>
      <c r="Y19" s="272">
        <v>55.700485268234721110298444560</v>
      </c>
      <c r="Z19" s="271">
        <v>95.35050837316745348957200387</v>
      </c>
      <c r="AA19" s="92">
        <v>81.58396647322088314376657726</v>
      </c>
      <c r="AB19" s="272">
        <v>84.89418069371867259188067855</v>
      </c>
    </row>
    <row r="20" ht="18" customHeight="1">
      <c r="A20" s="58"/>
      <c r="B20" s="1047" t="s">
        <v>76</v>
      </c>
      <c r="C20" s="1047"/>
      <c r="D20" s="273">
        <v>33.456311279829526353407573730</v>
      </c>
      <c r="E20" s="274"/>
      <c r="F20" s="275">
        <v>38.344849396213974961304590350</v>
      </c>
      <c r="G20" s="273">
        <v>16.669594528628564258531651160</v>
      </c>
      <c r="H20" s="274"/>
      <c r="I20" s="275">
        <v>17.699972099279302022144353960</v>
      </c>
      <c r="J20" s="273">
        <v>26.614151176740799583970470780</v>
      </c>
      <c r="K20" s="274"/>
      <c r="L20" s="275">
        <v>8.018614669355025290563901810</v>
      </c>
      <c r="M20" s="273">
        <v>76.740056985198890195909695670</v>
      </c>
      <c r="N20" s="274">
        <v>72.594410521330260320721292080</v>
      </c>
      <c r="O20" s="275">
        <v>64.063436164848302274012846130</v>
      </c>
      <c r="P20" s="184"/>
      <c r="Q20" s="273">
        <v>50.640193416786786810073159250</v>
      </c>
      <c r="R20" s="274"/>
      <c r="S20" s="275">
        <v>60.478123754898103856862079860</v>
      </c>
      <c r="T20" s="273">
        <v>493.76846217103277623503043451</v>
      </c>
      <c r="U20" s="274"/>
      <c r="V20" s="275">
        <v>183.03499630153705823149922828</v>
      </c>
      <c r="W20" s="273">
        <v>77.697785585946054963457450580</v>
      </c>
      <c r="X20" s="274"/>
      <c r="Y20" s="275">
        <v>61.986685655361196089826545120</v>
      </c>
      <c r="Z20" s="273">
        <v>91.87872674606252346954980501</v>
      </c>
      <c r="AA20" s="274">
        <v>83.58603482130458477297399913</v>
      </c>
      <c r="AB20" s="275">
        <v>82.52766916208852282038803435</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79" t="s">
        <v>12</v>
      </c>
      <c r="C22" s="979"/>
      <c r="D22" s="468">
        <v>31.417600664176006641760066420</v>
      </c>
      <c r="E22" s="469"/>
      <c r="F22" s="470">
        <v>33.807346910629252274313246220</v>
      </c>
      <c r="G22" s="468">
        <v>13.424657534246575342465753420</v>
      </c>
      <c r="H22" s="469"/>
      <c r="I22" s="470">
        <v>10.030589016586727469926297040</v>
      </c>
      <c r="J22" s="468">
        <v>26.282689912826899128268991280</v>
      </c>
      <c r="K22" s="469"/>
      <c r="L22" s="470">
        <v>7.7869697235445482067460736800</v>
      </c>
      <c r="M22" s="468">
        <v>71.124948111249481112494811120</v>
      </c>
      <c r="N22" s="469">
        <v>64.260273972602739726027397260</v>
      </c>
      <c r="O22" s="470">
        <v>51.624905650760527950985616940</v>
      </c>
      <c r="P22" s="184"/>
      <c r="Q22" s="468">
        <v>43.377983244529541189273496860</v>
      </c>
      <c r="R22" s="469"/>
      <c r="S22" s="470">
        <v>43.361760673251819294111500170</v>
      </c>
      <c r="T22" s="468">
        <v>591.19579551813912747268789899</v>
      </c>
      <c r="U22" s="469"/>
      <c r="V22" s="470">
        <v>102.22779098271079480616661598</v>
      </c>
      <c r="W22" s="468">
        <v>68.912200479136194220237429930</v>
      </c>
      <c r="X22" s="469"/>
      <c r="Y22" s="470">
        <v>59.737390285843878113222715440</v>
      </c>
      <c r="Z22" s="468">
        <v>80.45312956363223041208115296</v>
      </c>
      <c r="AA22" s="469">
        <v>86.88635142564077387357169039</v>
      </c>
      <c r="AB22" s="470">
        <v>54.488128336425727367907639650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101.99605370831501602853529953</v>
      </c>
      <c r="E25" s="455"/>
      <c r="F25" s="456">
        <v>135.14864368855537671094716771</v>
      </c>
      <c r="G25" s="454">
        <v>107.29286545628493184471210535</v>
      </c>
      <c r="H25" s="455"/>
      <c r="I25" s="456">
        <v>128.6431581692835002772798312</v>
      </c>
      <c r="J25" s="454">
        <v>95.61607460306991595911959384</v>
      </c>
      <c r="K25" s="455"/>
      <c r="L25" s="456">
        <v>87.45564496565068681333902929</v>
      </c>
      <c r="M25" s="454">
        <v>100.45811943238751810057141181</v>
      </c>
      <c r="N25" s="455">
        <v>98.19443120456168141291198279</v>
      </c>
      <c r="O25" s="456">
        <v>125.56943389090902189245769206</v>
      </c>
      <c r="P25" s="5"/>
      <c r="Q25" s="427">
        <v>4.8957537742274766023287374300</v>
      </c>
      <c r="R25" s="428"/>
      <c r="S25" s="429">
        <v>7.931314762163360511167804050</v>
      </c>
      <c r="T25" s="427">
        <v>-32.826208955587623295192149570</v>
      </c>
      <c r="U25" s="428"/>
      <c r="V25" s="429">
        <v>-7.8316319840457947056928543900</v>
      </c>
      <c r="W25" s="427">
        <v>-2.2832202586503249604336465200</v>
      </c>
      <c r="X25" s="428"/>
      <c r="Y25" s="429">
        <v>-11.450484699797862738265913540</v>
      </c>
      <c r="Z25" s="427">
        <v>0.3563550764863258896892605600</v>
      </c>
      <c r="AA25" s="428">
        <v>12.996178927265781171250230800</v>
      </c>
      <c r="AB25" s="429">
        <v>2.9117495205462810038414618600</v>
      </c>
    </row>
    <row r="26" ht="18" customHeight="1">
      <c r="A26" s="58"/>
      <c r="B26" s="1043" t="s">
        <v>46</v>
      </c>
      <c r="C26" s="1043"/>
      <c r="D26" s="439">
        <v>107.73904849320134583697084632</v>
      </c>
      <c r="E26" s="95"/>
      <c r="F26" s="440">
        <v>144.85117183055663746346116127</v>
      </c>
      <c r="G26" s="439">
        <v>105.19946236647101421545112023</v>
      </c>
      <c r="H26" s="95"/>
      <c r="I26" s="440">
        <v>130.13646129108899869196314627</v>
      </c>
      <c r="J26" s="439">
        <v>94.96431825242037110691736295</v>
      </c>
      <c r="K26" s="95"/>
      <c r="L26" s="440">
        <v>85.69811589774850609244781836</v>
      </c>
      <c r="M26" s="439">
        <v>102.41267528175270176038856221</v>
      </c>
      <c r="N26" s="95">
        <v>99.42522342461595459977310575</v>
      </c>
      <c r="O26" s="440">
        <v>132.83231177361074606433952897</v>
      </c>
      <c r="P26" s="5"/>
      <c r="Q26" s="420">
        <v>-1.9912040008264543570129374100</v>
      </c>
      <c r="R26" s="91"/>
      <c r="S26" s="421">
        <v>-7.1202646085588530069499322900</v>
      </c>
      <c r="T26" s="420">
        <v>-27.200965005034611437133388220</v>
      </c>
      <c r="U26" s="91"/>
      <c r="V26" s="421">
        <v>-16.937866553783404259092414950</v>
      </c>
      <c r="W26" s="420">
        <v>-2.2593997151580057803768960300</v>
      </c>
      <c r="X26" s="91"/>
      <c r="Y26" s="421">
        <v>-12.885069880415704787238646010</v>
      </c>
      <c r="Z26" s="420">
        <v>-3.3864291347807908795761437700</v>
      </c>
      <c r="AA26" s="91">
        <v>9.958101633949436748074891690</v>
      </c>
      <c r="AB26" s="421">
        <v>-9.961601414007513525278593940</v>
      </c>
    </row>
    <row r="27" ht="18" customHeight="1">
      <c r="A27" s="58"/>
      <c r="B27" s="1043" t="s">
        <v>47</v>
      </c>
      <c r="C27" s="1043"/>
      <c r="D27" s="439">
        <v>112.06404791476875950642100735</v>
      </c>
      <c r="E27" s="95"/>
      <c r="F27" s="440">
        <v>149.88858311137261510495439067</v>
      </c>
      <c r="G27" s="439">
        <v>107.74596403235329143855778076</v>
      </c>
      <c r="H27" s="95"/>
      <c r="I27" s="440">
        <v>131.2729103517453591419958428</v>
      </c>
      <c r="J27" s="439">
        <v>95.01460914224311178844968925</v>
      </c>
      <c r="K27" s="95"/>
      <c r="L27" s="440">
        <v>88.26692579292395175779478778</v>
      </c>
      <c r="M27" s="439">
        <v>105.19376348725554222947241077</v>
      </c>
      <c r="N27" s="95">
        <v>101.78574328308511739757623892</v>
      </c>
      <c r="O27" s="440">
        <v>137.98090009444417367683491835</v>
      </c>
      <c r="P27" s="93"/>
      <c r="Q27" s="420">
        <v>-3.4901938016239634282515130300</v>
      </c>
      <c r="R27" s="91"/>
      <c r="S27" s="421">
        <v>-9.318026411573697197759194040</v>
      </c>
      <c r="T27" s="420">
        <v>-24.331019485238477774338185440</v>
      </c>
      <c r="U27" s="91"/>
      <c r="V27" s="421">
        <v>-19.015171815829198861525214820</v>
      </c>
      <c r="W27" s="420">
        <v>-4.1829379986413891025437407800</v>
      </c>
      <c r="X27" s="91"/>
      <c r="Y27" s="421">
        <v>-11.798210555380525194525339620</v>
      </c>
      <c r="Z27" s="420">
        <v>-5.3617907226366735708536073100</v>
      </c>
      <c r="AA27" s="91">
        <v>8.77822256073220171473723400</v>
      </c>
      <c r="AB27" s="421">
        <v>-11.854672473091186737181838840</v>
      </c>
    </row>
    <row r="28" ht="18" customHeight="1">
      <c r="A28" s="58"/>
      <c r="B28" s="1043" t="s">
        <v>48</v>
      </c>
      <c r="C28" s="1043"/>
      <c r="D28" s="439">
        <v>112.13337546033565531279749737</v>
      </c>
      <c r="E28" s="95"/>
      <c r="F28" s="440">
        <v>148.95023542668475806830479383</v>
      </c>
      <c r="G28" s="439">
        <v>108.02857306960542624593607285</v>
      </c>
      <c r="H28" s="95"/>
      <c r="I28" s="440">
        <v>133.01922887585003344419430734</v>
      </c>
      <c r="J28" s="439">
        <v>94.07238698852903790961750767</v>
      </c>
      <c r="K28" s="95"/>
      <c r="L28" s="440">
        <v>87.97532911364610689306529172</v>
      </c>
      <c r="M28" s="439">
        <v>104.71496362325202485843168814</v>
      </c>
      <c r="N28" s="95">
        <v>103.49066407548443303365622475</v>
      </c>
      <c r="O28" s="440">
        <v>137.12740487897760500909186227</v>
      </c>
      <c r="P28" s="5"/>
      <c r="Q28" s="420">
        <v>-2.7250790675707269250706424500</v>
      </c>
      <c r="R28" s="91"/>
      <c r="S28" s="421">
        <v>-7.2543084791459799105833820700</v>
      </c>
      <c r="T28" s="420">
        <v>-22.149924058641516041815794460</v>
      </c>
      <c r="U28" s="91"/>
      <c r="V28" s="421">
        <v>-13.807229656315927196346578830</v>
      </c>
      <c r="W28" s="420">
        <v>-3.5534061575423207632742083100</v>
      </c>
      <c r="X28" s="91"/>
      <c r="Y28" s="421">
        <v>-13.833580889600148636505531870</v>
      </c>
      <c r="Z28" s="420">
        <v>-4.1770925969166386918384953400</v>
      </c>
      <c r="AA28" s="91">
        <v>11.653039825524810984339285710</v>
      </c>
      <c r="AB28" s="421">
        <v>-9.827795420149995521374385770</v>
      </c>
    </row>
    <row r="29" ht="18" customHeight="1">
      <c r="A29" s="58"/>
      <c r="B29" s="1043" t="s">
        <v>49</v>
      </c>
      <c r="C29" s="1043"/>
      <c r="D29" s="439">
        <v>107.98174877122197592716575987</v>
      </c>
      <c r="E29" s="95"/>
      <c r="F29" s="440">
        <v>143.19125577634363210089955907</v>
      </c>
      <c r="G29" s="439">
        <v>103.25013861154520993950883887</v>
      </c>
      <c r="H29" s="95"/>
      <c r="I29" s="440">
        <v>133.28696145193164696239596683</v>
      </c>
      <c r="J29" s="439">
        <v>93.35752253851903565580657505</v>
      </c>
      <c r="K29" s="95"/>
      <c r="L29" s="440">
        <v>87.08811633398218205824326825</v>
      </c>
      <c r="M29" s="439">
        <v>101.35851534363118717149139786</v>
      </c>
      <c r="N29" s="95">
        <v>101.26373293096363364978949462</v>
      </c>
      <c r="O29" s="440">
        <v>132.06331491103539370038288376</v>
      </c>
      <c r="P29" s="93"/>
      <c r="Q29" s="420">
        <v>3.328018820819084995448000400</v>
      </c>
      <c r="R29" s="91"/>
      <c r="S29" s="421">
        <v>7.5629932492978328323689532900</v>
      </c>
      <c r="T29" s="420">
        <v>-26.137892209296247382706387650</v>
      </c>
      <c r="U29" s="91"/>
      <c r="V29" s="421">
        <v>-6.0594918224300754451378698500</v>
      </c>
      <c r="W29" s="420">
        <v>-3.2916693561733952260306735900</v>
      </c>
      <c r="X29" s="91"/>
      <c r="Y29" s="421">
        <v>-11.321740786474157185718432260</v>
      </c>
      <c r="Z29" s="420">
        <v>-1.3406518121440979591986376600</v>
      </c>
      <c r="AA29" s="91">
        <v>12.068961827462527412369713460</v>
      </c>
      <c r="AB29" s="421">
        <v>2.6975427600561409383021671700</v>
      </c>
    </row>
    <row r="30" ht="18" customHeight="1">
      <c r="A30" s="58"/>
      <c r="B30" s="1044" t="s">
        <v>75</v>
      </c>
      <c r="C30" s="1044"/>
      <c r="D30" s="457">
        <v>108.53516672494440653060304431</v>
      </c>
      <c r="E30" s="458"/>
      <c r="F30" s="459">
        <v>144.6825238884226512398193663</v>
      </c>
      <c r="G30" s="457">
        <v>106.31990356183448969424426524</v>
      </c>
      <c r="H30" s="458"/>
      <c r="I30" s="459">
        <v>131.33518629536247426627013525</v>
      </c>
      <c r="J30" s="457">
        <v>94.57550393697376755329772123</v>
      </c>
      <c r="K30" s="458"/>
      <c r="L30" s="459">
        <v>87.28949781283066912168048907</v>
      </c>
      <c r="M30" s="457">
        <v>102.84186924964857943678712601</v>
      </c>
      <c r="N30" s="458">
        <v>100.80129812331409364674274991</v>
      </c>
      <c r="O30" s="459">
        <v>133.20082788677471631129190207</v>
      </c>
      <c r="P30" s="5"/>
      <c r="Q30" s="430">
        <v>-0.6947762381032089786621266200</v>
      </c>
      <c r="R30" s="431"/>
      <c r="S30" s="432">
        <v>-3.5615703532377752933005502700</v>
      </c>
      <c r="T30" s="430">
        <v>-26.461119550528673089349973540</v>
      </c>
      <c r="U30" s="431"/>
      <c r="V30" s="432">
        <v>-13.394596851144664721994604250</v>
      </c>
      <c r="W30" s="430">
        <v>-3.1182154865793845359154434400</v>
      </c>
      <c r="X30" s="431"/>
      <c r="Y30" s="432">
        <v>-12.251033394207151938104526810</v>
      </c>
      <c r="Z30" s="430">
        <v>-3.0063373929076416931136729500</v>
      </c>
      <c r="AA30" s="431">
        <v>10.97686216297465502203258100</v>
      </c>
      <c r="AB30" s="432">
        <v>-6.6411754127351673990048358600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106.93845056671743218588471504</v>
      </c>
      <c r="E32" s="494"/>
      <c r="F32" s="495">
        <v>141.44054462528082719892538732</v>
      </c>
      <c r="G32" s="493">
        <v>109.89655638856874214208328985</v>
      </c>
      <c r="H32" s="494"/>
      <c r="I32" s="495">
        <v>134.24295606818534216347433835</v>
      </c>
      <c r="J32" s="493">
        <v>94.40708414098537639908950175</v>
      </c>
      <c r="K32" s="494"/>
      <c r="L32" s="495">
        <v>87.88375012616552227108616979</v>
      </c>
      <c r="M32" s="493">
        <v>103.06722379339002466356472285</v>
      </c>
      <c r="N32" s="494">
        <v>105.11926048587207525936101857</v>
      </c>
      <c r="O32" s="495">
        <v>132.32835467767893598096089024</v>
      </c>
      <c r="P32" s="93"/>
      <c r="Q32" s="479">
        <v>12.210251023817355082069223620</v>
      </c>
      <c r="R32" s="480"/>
      <c r="S32" s="481">
        <v>20.437707727994814183678068200</v>
      </c>
      <c r="T32" s="479">
        <v>-12.294522530409753777432540110</v>
      </c>
      <c r="U32" s="480"/>
      <c r="V32" s="481">
        <v>6.2594385155609356379051684600</v>
      </c>
      <c r="W32" s="479">
        <v>-3.1686961246786410927357368300</v>
      </c>
      <c r="X32" s="480"/>
      <c r="Y32" s="481">
        <v>-11.683193339641741927464771090</v>
      </c>
      <c r="Z32" s="479">
        <v>4.4979535236642438978255420900</v>
      </c>
      <c r="AA32" s="480">
        <v>20.216671620743264198218033790</v>
      </c>
      <c r="AB32" s="481">
        <v>13.636505778225285850616700930</v>
      </c>
    </row>
    <row r="33" ht="18" customHeight="1">
      <c r="A33" s="58"/>
      <c r="B33" s="1046" t="s">
        <v>51</v>
      </c>
      <c r="C33" s="1046"/>
      <c r="D33" s="276">
        <v>110.30371405270264670216565378</v>
      </c>
      <c r="E33" s="94"/>
      <c r="F33" s="277">
        <v>141.89021179191028103245659958</v>
      </c>
      <c r="G33" s="276">
        <v>113.93016350485638990575801983</v>
      </c>
      <c r="H33" s="94"/>
      <c r="I33" s="277">
        <v>135.51304527618050676848478452</v>
      </c>
      <c r="J33" s="276">
        <v>95.12045782380406008017577766</v>
      </c>
      <c r="K33" s="94"/>
      <c r="L33" s="277">
        <v>88.19622736954834182303210188</v>
      </c>
      <c r="M33" s="276">
        <v>106.02991880108813064716115781</v>
      </c>
      <c r="N33" s="94">
        <v>105.67117013381584945531705177</v>
      </c>
      <c r="O33" s="277">
        <v>133.80265545311073780316167667</v>
      </c>
      <c r="P33" s="5"/>
      <c r="Q33" s="271">
        <v>16.206536455998306843222779080</v>
      </c>
      <c r="R33" s="92"/>
      <c r="S33" s="272">
        <v>21.070078365808339164836573720</v>
      </c>
      <c r="T33" s="271">
        <v>-6.2717990391411692616301485900</v>
      </c>
      <c r="U33" s="92"/>
      <c r="V33" s="272">
        <v>6.1478550453907349485206280800</v>
      </c>
      <c r="W33" s="271">
        <v>-0.9156582143512923048225638600</v>
      </c>
      <c r="X33" s="92"/>
      <c r="Y33" s="272">
        <v>-11.301263108510288090098397750</v>
      </c>
      <c r="Z33" s="271">
        <v>9.499740038700167134701581530</v>
      </c>
      <c r="AA33" s="92">
        <v>21.686670423994453814838871730</v>
      </c>
      <c r="AB33" s="272">
        <v>14.747870988079955673070565110</v>
      </c>
    </row>
    <row r="34" ht="18" customHeight="1">
      <c r="A34" s="58"/>
      <c r="B34" s="1047" t="s">
        <v>76</v>
      </c>
      <c r="C34" s="1047"/>
      <c r="D34" s="443">
        <v>108.68099318948683125493906368</v>
      </c>
      <c r="E34" s="444"/>
      <c r="F34" s="445">
        <v>141.67570055348141869472490021</v>
      </c>
      <c r="G34" s="443">
        <v>111.88521834085776912198865235</v>
      </c>
      <c r="H34" s="444"/>
      <c r="I34" s="445">
        <v>134.8892441387614884169863546</v>
      </c>
      <c r="J34" s="443">
        <v>94.74852140665412629958650276</v>
      </c>
      <c r="K34" s="444"/>
      <c r="L34" s="445">
        <v>88.03548716747225062069467427</v>
      </c>
      <c r="M34" s="633">
        <v>104.54511176443897604374534239</v>
      </c>
      <c r="N34" s="634">
        <v>105.39904743726025633912580267</v>
      </c>
      <c r="O34" s="635">
        <v>133.08670932762796783053971323</v>
      </c>
      <c r="P34" s="93"/>
      <c r="Q34" s="273">
        <v>14.270978086471366077264039820</v>
      </c>
      <c r="R34" s="274"/>
      <c r="S34" s="275">
        <v>20.765260775170648264198745440</v>
      </c>
      <c r="T34" s="273">
        <v>-9.628825649474332287231208150</v>
      </c>
      <c r="U34" s="274"/>
      <c r="V34" s="275">
        <v>6.1858294142662759785112524900</v>
      </c>
      <c r="W34" s="273">
        <v>-2.0772175926903754294566421400</v>
      </c>
      <c r="X34" s="274"/>
      <c r="Y34" s="275">
        <v>-11.496076230706361380707086870</v>
      </c>
      <c r="Z34" s="273">
        <v>6.96176932692094847574635800</v>
      </c>
      <c r="AA34" s="274">
        <v>20.967990134444900023059070730</v>
      </c>
      <c r="AB34" s="275">
        <v>14.208651258145642366428435660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79" t="s">
        <v>12</v>
      </c>
      <c r="C36" s="979"/>
      <c r="D36" s="482">
        <v>108.56191231199489110567924071</v>
      </c>
      <c r="E36" s="483"/>
      <c r="F36" s="484">
        <v>144.07325346396427177400702278</v>
      </c>
      <c r="G36" s="482">
        <v>108.3641001855287569573283859</v>
      </c>
      <c r="H36" s="483"/>
      <c r="I36" s="484">
        <v>131.77502688661248856046446566</v>
      </c>
      <c r="J36" s="482">
        <v>94.6187580615441311958724894</v>
      </c>
      <c r="K36" s="483"/>
      <c r="L36" s="484">
        <v>87.56438438481158070371953473</v>
      </c>
      <c r="M36" s="482">
        <v>103.37220341620948601221742345</v>
      </c>
      <c r="N36" s="483">
        <v>102.29547610766417215496639702</v>
      </c>
      <c r="O36" s="484">
        <v>133.16008467538199747948451393</v>
      </c>
      <c r="P36" s="93"/>
      <c r="Q36" s="468">
        <v>3.1819849670939133364756523600</v>
      </c>
      <c r="R36" s="469"/>
      <c r="S36" s="470">
        <v>2.3253094194965952936850354700</v>
      </c>
      <c r="T36" s="468">
        <v>-20.346314008036407903907571910</v>
      </c>
      <c r="U36" s="469"/>
      <c r="V36" s="470">
        <v>-7.1666422765391101789760940700</v>
      </c>
      <c r="W36" s="468">
        <v>-2.8329773100529655560096654600</v>
      </c>
      <c r="X36" s="469"/>
      <c r="Y36" s="470">
        <v>-11.629169708347740032195328380</v>
      </c>
      <c r="Z36" s="468">
        <v>-0.2579591945092748224025091700</v>
      </c>
      <c r="AA36" s="469">
        <v>14.144592484164037854566297530</v>
      </c>
      <c r="AB36" s="470">
        <v>-1.278650471393191612694062600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29.392736780210451319122210229</v>
      </c>
      <c r="E39" s="455"/>
      <c r="F39" s="456">
        <v>39.017302085007756883926134303</v>
      </c>
      <c r="G39" s="454">
        <v>12.97916234883019796316207494</v>
      </c>
      <c r="H39" s="455"/>
      <c r="I39" s="456">
        <v>9.735774698400781533913286207</v>
      </c>
      <c r="J39" s="454">
        <v>25.078554100118330594223507639</v>
      </c>
      <c r="K39" s="455"/>
      <c r="L39" s="456">
        <v>6.8794910387672042723647110017</v>
      </c>
      <c r="M39" s="454">
        <v>67.450453229158979876507792813</v>
      </c>
      <c r="N39" s="455">
        <v>62.61348978722058139873319299</v>
      </c>
      <c r="O39" s="456">
        <v>55.632567822175742690204131505</v>
      </c>
      <c r="P39" s="5"/>
      <c r="Q39" s="427">
        <v>69.547989085806433336903453850</v>
      </c>
      <c r="R39" s="428"/>
      <c r="S39" s="429">
        <v>72.169351254467960453126978050</v>
      </c>
      <c r="T39" s="427">
        <v>456.37394923255902749732793511</v>
      </c>
      <c r="U39" s="428"/>
      <c r="V39" s="429">
        <v>107.45860328023678323041848605</v>
      </c>
      <c r="W39" s="427">
        <v>60.324947768578041506309789960</v>
      </c>
      <c r="X39" s="428"/>
      <c r="Y39" s="429">
        <v>38.477231197347612023973900340</v>
      </c>
      <c r="Z39" s="427">
        <v>91.01781346534889603811521501</v>
      </c>
      <c r="AA39" s="428">
        <v>130.69703542450346879464119976</v>
      </c>
      <c r="AB39" s="429">
        <v>72.114499683501978430505486110</v>
      </c>
    </row>
    <row r="40" ht="18" customHeight="1">
      <c r="A40" s="58"/>
      <c r="B40" s="1043" t="s">
        <v>46</v>
      </c>
      <c r="C40" s="1043"/>
      <c r="D40" s="439">
        <v>31.279295297361878297353754798</v>
      </c>
      <c r="E40" s="95"/>
      <c r="F40" s="440">
        <v>44.37761983312767268385691046</v>
      </c>
      <c r="G40" s="439">
        <v>12.047755786699663003151041046</v>
      </c>
      <c r="H40" s="95"/>
      <c r="I40" s="440">
        <v>7.8145806764288278063482043899</v>
      </c>
      <c r="J40" s="439">
        <v>23.784926165328646532097095219</v>
      </c>
      <c r="K40" s="95"/>
      <c r="L40" s="440">
        <v>6.4005115832081979987126225894</v>
      </c>
      <c r="M40" s="439">
        <v>67.11197724939018783260189107</v>
      </c>
      <c r="N40" s="95">
        <v>58.889069173303937196089231305</v>
      </c>
      <c r="O40" s="440">
        <v>58.592712092764698488917737441</v>
      </c>
      <c r="P40" s="5"/>
      <c r="Q40" s="420">
        <v>33.541904364512280959777073570</v>
      </c>
      <c r="R40" s="91"/>
      <c r="S40" s="421">
        <v>19.733150470430138878124928170</v>
      </c>
      <c r="T40" s="420">
        <v>584.89727036099542931601729894</v>
      </c>
      <c r="U40" s="91"/>
      <c r="V40" s="421">
        <v>19.689428198980936529683359990</v>
      </c>
      <c r="W40" s="420">
        <v>65.862658765251354146832700710</v>
      </c>
      <c r="X40" s="91"/>
      <c r="Y40" s="421">
        <v>34.159883960831147109069947860</v>
      </c>
      <c r="Z40" s="420">
        <v>69.809055221659891668986462620</v>
      </c>
      <c r="AA40" s="91">
        <v>110.96280196521453599563738936</v>
      </c>
      <c r="AB40" s="421">
        <v>21.150366799927133876749853120</v>
      </c>
    </row>
    <row r="41" ht="18" customHeight="1">
      <c r="A41" s="58"/>
      <c r="B41" s="1043" t="s">
        <v>47</v>
      </c>
      <c r="C41" s="1043"/>
      <c r="D41" s="439">
        <v>35.336562490357121627112276741</v>
      </c>
      <c r="E41" s="95"/>
      <c r="F41" s="440">
        <v>50.017821102377449621915338901</v>
      </c>
      <c r="G41" s="439">
        <v>13.162189135337648980631126549</v>
      </c>
      <c r="H41" s="95"/>
      <c r="I41" s="440">
        <v>8.026031878848966917618201492</v>
      </c>
      <c r="J41" s="439">
        <v>23.131593266605237309130361777</v>
      </c>
      <c r="K41" s="95"/>
      <c r="L41" s="440">
        <v>6.3269189304556330074988152017</v>
      </c>
      <c r="M41" s="439">
        <v>71.630344892300007916873765064</v>
      </c>
      <c r="N41" s="95">
        <v>57.549325871410131423625292761</v>
      </c>
      <c r="O41" s="440">
        <v>64.37077191168204954703235559</v>
      </c>
      <c r="P41" s="93"/>
      <c r="Q41" s="420">
        <v>28.468912080308067918785930940</v>
      </c>
      <c r="R41" s="91"/>
      <c r="S41" s="421">
        <v>13.640712327157132129868012290</v>
      </c>
      <c r="T41" s="420">
        <v>357.07797354717382594429568417</v>
      </c>
      <c r="U41" s="91"/>
      <c r="V41" s="421">
        <v>9.091806013051083584882965870</v>
      </c>
      <c r="W41" s="420">
        <v>54.759931620181402802220836220</v>
      </c>
      <c r="X41" s="91"/>
      <c r="Y41" s="421">
        <v>38.210599980609808494608974990</v>
      </c>
      <c r="Z41" s="420">
        <v>58.011642201717229375197861860</v>
      </c>
      <c r="AA41" s="91">
        <v>90.36086246869177369685074359</v>
      </c>
      <c r="AB41" s="421">
        <v>15.052851350406064091867795620</v>
      </c>
    </row>
    <row r="42" ht="18" customHeight="1">
      <c r="A42" s="58"/>
      <c r="B42" s="1043" t="s">
        <v>48</v>
      </c>
      <c r="C42" s="1043"/>
      <c r="D42" s="439">
        <v>36.540398852763605092331963379</v>
      </c>
      <c r="E42" s="95"/>
      <c r="F42" s="440">
        <v>50.66739676575922403053870639</v>
      </c>
      <c r="G42" s="439">
        <v>13.074041947328620623617295053</v>
      </c>
      <c r="H42" s="95"/>
      <c r="I42" s="440">
        <v>8.331474891500989868147832319</v>
      </c>
      <c r="J42" s="439">
        <v>24.912809805199777840374903771</v>
      </c>
      <c r="K42" s="95"/>
      <c r="L42" s="440">
        <v>6.7377174498515827609182395579</v>
      </c>
      <c r="M42" s="439">
        <v>74.527250605292003556324162207</v>
      </c>
      <c r="N42" s="95">
        <v>62.409689229608184059179336861</v>
      </c>
      <c r="O42" s="440">
        <v>65.736589107111796659604778263</v>
      </c>
      <c r="P42" s="5"/>
      <c r="Q42" s="420">
        <v>31.303405102185398511079405860</v>
      </c>
      <c r="R42" s="91"/>
      <c r="S42" s="421">
        <v>16.434092203188915409527978740</v>
      </c>
      <c r="T42" s="420">
        <v>532.76790401151599544101558371</v>
      </c>
      <c r="U42" s="91"/>
      <c r="V42" s="421">
        <v>14.570322701509290044376725930</v>
      </c>
      <c r="W42" s="420">
        <v>58.983585798527064491882775860</v>
      </c>
      <c r="X42" s="91"/>
      <c r="Y42" s="421">
        <v>36.446797181066940552566434300</v>
      </c>
      <c r="Z42" s="420">
        <v>63.561780276757600936898461860</v>
      </c>
      <c r="AA42" s="91">
        <v>100.21720819024201943480287836</v>
      </c>
      <c r="AB42" s="421">
        <v>17.964246491146973925829780900</v>
      </c>
    </row>
    <row r="43" ht="18" customHeight="1">
      <c r="A43" s="58"/>
      <c r="B43" s="1043" t="s">
        <v>49</v>
      </c>
      <c r="C43" s="1043"/>
      <c r="D43" s="439">
        <v>33.765500718100488141853391527</v>
      </c>
      <c r="E43" s="95"/>
      <c r="F43" s="440">
        <v>46.879306264006814762850953258</v>
      </c>
      <c r="G43" s="439">
        <v>12.701160026192470738347606294</v>
      </c>
      <c r="H43" s="95"/>
      <c r="I43" s="440">
        <v>11.885637778655386054455032009</v>
      </c>
      <c r="J43" s="439">
        <v>26.880785774674495833745419006</v>
      </c>
      <c r="K43" s="95"/>
      <c r="L43" s="440">
        <v>7.2657735554044539703461921257</v>
      </c>
      <c r="M43" s="439">
        <v>73.34744651896745471394641683</v>
      </c>
      <c r="N43" s="95">
        <v>65.450985879305565102494140467</v>
      </c>
      <c r="O43" s="440">
        <v>66.030717598066654787652177384</v>
      </c>
      <c r="P43" s="93"/>
      <c r="Q43" s="420">
        <v>47.094796383589451886131880320</v>
      </c>
      <c r="R43" s="91"/>
      <c r="S43" s="421">
        <v>54.818925707004307291120584830</v>
      </c>
      <c r="T43" s="420">
        <v>403.95655277996084719850518614</v>
      </c>
      <c r="U43" s="91"/>
      <c r="V43" s="421">
        <v>103.99669076727222258094364170</v>
      </c>
      <c r="W43" s="420">
        <v>63.448085713654087531565879460</v>
      </c>
      <c r="X43" s="91"/>
      <c r="Y43" s="421">
        <v>42.666521356568343544786935580</v>
      </c>
      <c r="Z43" s="420">
        <v>74.964696444671507944952162740</v>
      </c>
      <c r="AA43" s="91">
        <v>115.70025920980590115476218647</v>
      </c>
      <c r="AB43" s="421">
        <v>60.271407548619854752560950790</v>
      </c>
    </row>
    <row r="44" ht="18" customHeight="1">
      <c r="A44" s="58"/>
      <c r="B44" s="1044" t="s">
        <v>75</v>
      </c>
      <c r="C44" s="1044"/>
      <c r="D44" s="457">
        <v>33.260963262070614752115828422</v>
      </c>
      <c r="E44" s="458"/>
      <c r="F44" s="459">
        <v>46.191889210055783596617608647</v>
      </c>
      <c r="G44" s="457">
        <v>12.793215000954813648906735922</v>
      </c>
      <c r="H44" s="458"/>
      <c r="I44" s="459">
        <v>9.15869998476699043609651128</v>
      </c>
      <c r="J44" s="457">
        <v>24.749557755816789798248668923</v>
      </c>
      <c r="K44" s="458"/>
      <c r="L44" s="459">
        <v>6.7220825115374144019681160934</v>
      </c>
      <c r="M44" s="457">
        <v>70.80373601884221819927123326</v>
      </c>
      <c r="N44" s="458">
        <v>61.38251198816967983602423883</v>
      </c>
      <c r="O44" s="459">
        <v>62.072671706360188434682236021</v>
      </c>
      <c r="P44" s="5"/>
      <c r="Q44" s="430">
        <v>39.624064639371168561980678740</v>
      </c>
      <c r="R44" s="431"/>
      <c r="S44" s="432">
        <v>30.044384815187513107711288690</v>
      </c>
      <c r="T44" s="430">
        <v>453.47067783170948794040395123</v>
      </c>
      <c r="U44" s="431"/>
      <c r="V44" s="432">
        <v>44.519952467278586980318117350</v>
      </c>
      <c r="W44" s="430">
        <v>60.565213393914978920820951350</v>
      </c>
      <c r="X44" s="431"/>
      <c r="Y44" s="432">
        <v>38.023624552264079878104361030</v>
      </c>
      <c r="Z44" s="430">
        <v>70.417285061049688366350208970</v>
      </c>
      <c r="AA44" s="431">
        <v>109.01531200685750604434488875</v>
      </c>
      <c r="AB44" s="432">
        <v>32.839243342779017225212248330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34.179293804512963273141687226</v>
      </c>
      <c r="E46" s="494"/>
      <c r="F46" s="495">
        <v>51.248624963308741054923401022</v>
      </c>
      <c r="G46" s="493">
        <v>18.400244233017090202168946386</v>
      </c>
      <c r="H46" s="494"/>
      <c r="I46" s="495">
        <v>23.11630489037400344215132009</v>
      </c>
      <c r="J46" s="493">
        <v>25.953457263158673344014281151</v>
      </c>
      <c r="K46" s="494"/>
      <c r="L46" s="495">
        <v>7.1805288068058153720288188622</v>
      </c>
      <c r="M46" s="493">
        <v>78.532995300688726819324914764</v>
      </c>
      <c r="N46" s="494">
        <v>74.54108146198698261712108881</v>
      </c>
      <c r="O46" s="495">
        <v>81.54545866048855986910353997</v>
      </c>
      <c r="P46" s="93"/>
      <c r="Q46" s="479">
        <v>64.060195459644006409960546980</v>
      </c>
      <c r="R46" s="480"/>
      <c r="S46" s="481">
        <v>86.63825809750250095610366428</v>
      </c>
      <c r="T46" s="479">
        <v>335.17151793582523320814334675</v>
      </c>
      <c r="U46" s="480"/>
      <c r="V46" s="481">
        <v>206.61137558159336829719554628</v>
      </c>
      <c r="W46" s="479">
        <v>75.292020686158039190215983980</v>
      </c>
      <c r="X46" s="480"/>
      <c r="Y46" s="481">
        <v>48.800270547646789940550974930</v>
      </c>
      <c r="Z46" s="479">
        <v>96.98499770049901900064993682</v>
      </c>
      <c r="AA46" s="480">
        <v>123.37852302383216062314754642</v>
      </c>
      <c r="AB46" s="481">
        <v>104.76615512171721561130319825</v>
      </c>
    </row>
    <row r="47" ht="18" customHeight="1">
      <c r="A47" s="58"/>
      <c r="B47" s="1046" t="s">
        <v>51</v>
      </c>
      <c r="C47" s="1046"/>
      <c r="D47" s="276">
        <v>38.583824123715371532214138628</v>
      </c>
      <c r="E47" s="94"/>
      <c r="F47" s="277">
        <v>57.462246572834178667340649395</v>
      </c>
      <c r="G47" s="276">
        <v>18.906183457249629230850624636</v>
      </c>
      <c r="H47" s="94"/>
      <c r="I47" s="277">
        <v>24.649265051421749188788918609</v>
      </c>
      <c r="J47" s="276">
        <v>24.465445492604170141730999743</v>
      </c>
      <c r="K47" s="94"/>
      <c r="L47" s="277">
        <v>6.9355505859676872530278362259</v>
      </c>
      <c r="M47" s="276">
        <v>81.95545307356917090479576301</v>
      </c>
      <c r="N47" s="94">
        <v>78.524490127753937362954781301</v>
      </c>
      <c r="O47" s="277">
        <v>89.04706221022361510915740424</v>
      </c>
      <c r="P47" s="5"/>
      <c r="Q47" s="271">
        <v>80.19264822562603692387261641</v>
      </c>
      <c r="R47" s="92"/>
      <c r="S47" s="272">
        <v>100.90371895090410599698344764</v>
      </c>
      <c r="T47" s="271">
        <v>594.24803086253460286536526155</v>
      </c>
      <c r="U47" s="92"/>
      <c r="V47" s="272">
        <v>195.29323562087300651113182595</v>
      </c>
      <c r="W47" s="271">
        <v>72.564606730320732242944053660</v>
      </c>
      <c r="X47" s="92"/>
      <c r="Y47" s="272">
        <v>38.104363766844214698064386380</v>
      </c>
      <c r="Z47" s="271">
        <v>113.90829883289756457460728334</v>
      </c>
      <c r="AA47" s="92">
        <v>120.96348282508488130569387904</v>
      </c>
      <c r="AB47" s="272">
        <v>112.16213592689573923203932637</v>
      </c>
    </row>
    <row r="48" ht="18" customHeight="1">
      <c r="A48" s="58"/>
      <c r="B48" s="1047" t="s">
        <v>76</v>
      </c>
      <c r="C48" s="1047"/>
      <c r="D48" s="443">
        <v>36.360651383485042047017758876</v>
      </c>
      <c r="E48" s="444"/>
      <c r="F48" s="445">
        <v>54.325334008263538958773771147</v>
      </c>
      <c r="G48" s="443">
        <v>18.650812234891749562892625643</v>
      </c>
      <c r="H48" s="444"/>
      <c r="I48" s="445">
        <v>23.875358577489524680498496829</v>
      </c>
      <c r="J48" s="443">
        <v>25.216514724893547549212592723</v>
      </c>
      <c r="K48" s="444"/>
      <c r="L48" s="445">
        <v>7.0592264882490907288911315492</v>
      </c>
      <c r="M48" s="443">
        <v>80.22797834327033915912297725</v>
      </c>
      <c r="N48" s="444">
        <v>76.513817182176331634105393639</v>
      </c>
      <c r="O48" s="445">
        <v>85.25991907400215436816339954</v>
      </c>
      <c r="P48" s="93"/>
      <c r="Q48" s="273">
        <v>72.138022408714510571573908460</v>
      </c>
      <c r="R48" s="274"/>
      <c r="S48" s="275">
        <v>93.80182463970377009087627170</v>
      </c>
      <c r="T48" s="273">
        <v>436.59553218701907450124161677</v>
      </c>
      <c r="U48" s="274"/>
      <c r="V48" s="275">
        <v>200.54305835542500391962482097</v>
      </c>
      <c r="W48" s="273">
        <v>74.006615921933561379752605080</v>
      </c>
      <c r="X48" s="274"/>
      <c r="Y48" s="275">
        <v>43.364572788826186516143448250</v>
      </c>
      <c r="Z48" s="273">
        <v>105.23688108955636635048385646</v>
      </c>
      <c r="AA48" s="274">
        <v>122.08033649085430894951407126</v>
      </c>
      <c r="AB48" s="275">
        <v>108.46238912295152939393504764</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79" t="s">
        <v>12</v>
      </c>
      <c r="C50" s="979"/>
      <c r="D50" s="482">
        <v>34.107548083575480835754808358</v>
      </c>
      <c r="E50" s="483"/>
      <c r="F50" s="484">
        <v>48.70734460399257742119284837</v>
      </c>
      <c r="G50" s="482">
        <v>14.547509339975093399750933998</v>
      </c>
      <c r="H50" s="483"/>
      <c r="I50" s="484">
        <v>13.217811373492759333276724332</v>
      </c>
      <c r="J50" s="482">
        <v>24.868354780683547806835478068</v>
      </c>
      <c r="K50" s="483"/>
      <c r="L50" s="484">
        <v>6.8186121006534478849120809331</v>
      </c>
      <c r="M50" s="482">
        <v>73.523426041234260412342604123</v>
      </c>
      <c r="N50" s="483">
        <v>65.735353208363374188896899784</v>
      </c>
      <c r="O50" s="484">
        <v>68.743768078138784639381653636</v>
      </c>
      <c r="P50" s="93"/>
      <c r="Q50" s="468">
        <v>47.940249117492901087626692040</v>
      </c>
      <c r="R50" s="469"/>
      <c r="S50" s="470">
        <v>46.695365198143109418193706770</v>
      </c>
      <c r="T50" s="468">
        <v>450.56292855167330009773800408</v>
      </c>
      <c r="U50" s="469"/>
      <c r="V50" s="470">
        <v>87.73484861923269652886597348</v>
      </c>
      <c r="W50" s="468">
        <v>64.126956165651089267828636850</v>
      </c>
      <c r="X50" s="469"/>
      <c r="Y50" s="470">
        <v>41.161258081817316375099406600</v>
      </c>
      <c r="Z50" s="468">
        <v>79.98763412414310663828096773</v>
      </c>
      <c r="AA50" s="469">
        <v>113.32066424332034998508819970</v>
      </c>
      <c r="AB50" s="470">
        <v>52.512765155205500977125847310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43:C43"/>
    <mergeCell ref="B41:C41"/>
    <mergeCell ref="B27:C27"/>
    <mergeCell ref="Q24:AB24"/>
    <mergeCell ref="B36:C36"/>
    <mergeCell ref="B39:C39"/>
    <mergeCell ref="B40:C40"/>
    <mergeCell ref="B42:C42"/>
    <mergeCell ref="Q38:AB38"/>
    <mergeCell ref="B28:C28"/>
    <mergeCell ref="B29:C29"/>
    <mergeCell ref="B30:C30"/>
    <mergeCell ref="B38:O38"/>
    <mergeCell ref="Q10:AB10"/>
    <mergeCell ref="B11:C11"/>
    <mergeCell ref="B12:C12"/>
    <mergeCell ref="B13:C13"/>
    <mergeCell ref="B20:C20"/>
    <mergeCell ref="B16:C16"/>
    <mergeCell ref="B14:C14"/>
    <mergeCell ref="B50:C50"/>
    <mergeCell ref="B44:C44"/>
    <mergeCell ref="B46:C46"/>
    <mergeCell ref="B47:C47"/>
    <mergeCell ref="B48:C48"/>
    <mergeCell ref="B22:C22"/>
    <mergeCell ref="B33:C33"/>
    <mergeCell ref="B34:C34"/>
    <mergeCell ref="B32:C32"/>
    <mergeCell ref="B19:C19"/>
    <mergeCell ref="B25:C25"/>
    <mergeCell ref="B26:C26"/>
    <mergeCell ref="B24:O24"/>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119.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193</v>
      </c>
      <c r="Y1" s="5"/>
      <c r="AB1" s="685"/>
      <c r="AD1" s="236"/>
    </row>
    <row r="2" ht="15" customHeight="1">
      <c r="A2" s="11"/>
      <c r="B2" s="11" t="s">
        <v>208</v>
      </c>
    </row>
    <row r="3" ht="17.1" customHeight="1">
      <c r="A3" s="11"/>
      <c r="B3" s="11" t="s">
        <v>209</v>
      </c>
      <c r="R3" s="1040" t="s">
        <v>303</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85" t="s">
        <v>44</v>
      </c>
      <c r="E6" s="985"/>
      <c r="F6" s="985"/>
      <c r="G6" s="985"/>
      <c r="H6" s="985"/>
      <c r="I6" s="985"/>
      <c r="J6" s="985"/>
      <c r="K6" s="985"/>
      <c r="L6" s="985"/>
      <c r="M6" s="985"/>
      <c r="N6" s="985"/>
      <c r="O6" s="985"/>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4" t="s">
        <v>22</v>
      </c>
      <c r="C10" s="974"/>
      <c r="D10" s="974"/>
      <c r="E10" s="974"/>
      <c r="F10" s="974"/>
      <c r="G10" s="974"/>
      <c r="H10" s="974"/>
      <c r="I10" s="974"/>
      <c r="J10" s="974"/>
      <c r="K10" s="974"/>
      <c r="L10" s="974"/>
      <c r="M10" s="974"/>
      <c r="N10" s="974"/>
      <c r="O10" s="974"/>
      <c r="P10" s="411"/>
      <c r="Q10" s="972"/>
      <c r="R10" s="972"/>
      <c r="S10" s="972"/>
      <c r="T10" s="972"/>
      <c r="U10" s="972"/>
      <c r="V10" s="972"/>
      <c r="W10" s="972"/>
      <c r="X10" s="972"/>
      <c r="Y10" s="972"/>
      <c r="Z10" s="972"/>
      <c r="AA10" s="972"/>
      <c r="AB10" s="972"/>
      <c r="AC10" s="9"/>
    </row>
    <row r="11" ht="18" customHeight="1">
      <c r="A11" s="58"/>
      <c r="B11" s="1042" t="s">
        <v>43</v>
      </c>
      <c r="C11" s="1042"/>
      <c r="D11" s="427">
        <v>36.693049338879687566675607400</v>
      </c>
      <c r="E11" s="428"/>
      <c r="F11" s="429">
        <v>33.316000064341158388557068880</v>
      </c>
      <c r="G11" s="427">
        <v>3.6700775120558603219339895600</v>
      </c>
      <c r="H11" s="428"/>
      <c r="I11" s="429">
        <v>6.5284750366681537216974639100</v>
      </c>
      <c r="J11" s="427">
        <v>30.580274416834443407832744770</v>
      </c>
      <c r="K11" s="428"/>
      <c r="L11" s="429">
        <v>9.644118372430229147602134340</v>
      </c>
      <c r="M11" s="427">
        <v>70.943401267769991296442341730</v>
      </c>
      <c r="N11" s="428">
        <v>75.478788723593605352642767830</v>
      </c>
      <c r="O11" s="429">
        <v>49.488593473439541257856667140</v>
      </c>
      <c r="P11" s="5"/>
      <c r="Q11" s="427">
        <v>102.83724157786711302859901626</v>
      </c>
      <c r="R11" s="428"/>
      <c r="S11" s="429">
        <v>108.90823815268362934149494017</v>
      </c>
      <c r="T11" s="427">
        <v>23.516111610934613436276407470</v>
      </c>
      <c r="U11" s="428"/>
      <c r="V11" s="429">
        <v>223.20453540401666625364641653</v>
      </c>
      <c r="W11" s="427">
        <v>52.804594206407820032340145250</v>
      </c>
      <c r="X11" s="428"/>
      <c r="Y11" s="429">
        <v>83.92817237086073948381884240</v>
      </c>
      <c r="Z11" s="427">
        <v>72.721368188851053857393135960</v>
      </c>
      <c r="AA11" s="428">
        <v>156.61672991111457258902549502</v>
      </c>
      <c r="AB11" s="429">
        <v>113.21173855556202518229418693</v>
      </c>
    </row>
    <row r="12" ht="18" customHeight="1">
      <c r="A12" s="58"/>
      <c r="B12" s="1043" t="s">
        <v>46</v>
      </c>
      <c r="C12" s="1043"/>
      <c r="D12" s="420">
        <v>37.764850911194566227345568100</v>
      </c>
      <c r="E12" s="91"/>
      <c r="F12" s="421">
        <v>37.644094252956398374095797660</v>
      </c>
      <c r="G12" s="420">
        <v>3.3988352772829400037457251400</v>
      </c>
      <c r="H12" s="91"/>
      <c r="I12" s="421">
        <v>6.1087333827452401363971231900</v>
      </c>
      <c r="J12" s="420">
        <v>29.319523869324568904542001560</v>
      </c>
      <c r="K12" s="91"/>
      <c r="L12" s="421">
        <v>9.224283430369830130506892230</v>
      </c>
      <c r="M12" s="420">
        <v>70.483210057802075135633294800</v>
      </c>
      <c r="N12" s="91">
        <v>70.144229232457813974480990230</v>
      </c>
      <c r="O12" s="421">
        <v>52.977111066071468640999813080</v>
      </c>
      <c r="P12" s="5"/>
      <c r="Q12" s="420">
        <v>110.51930919612082689358496178</v>
      </c>
      <c r="R12" s="91"/>
      <c r="S12" s="421">
        <v>128.64674486227211348533217265</v>
      </c>
      <c r="T12" s="420">
        <v>243.79712113657464963261687741</v>
      </c>
      <c r="U12" s="91"/>
      <c r="V12" s="421">
        <v>289.02006453535845755830907434</v>
      </c>
      <c r="W12" s="420">
        <v>67.999435101116218263415463460</v>
      </c>
      <c r="X12" s="91"/>
      <c r="Y12" s="421">
        <v>90.68989567687541267239169346</v>
      </c>
      <c r="Z12" s="420">
        <v>93.74338005502149930224010897</v>
      </c>
      <c r="AA12" s="91">
        <v>147.43336173643996763745978506</v>
      </c>
      <c r="AB12" s="421">
        <v>131.62961898640564272841341209</v>
      </c>
    </row>
    <row r="13" ht="18" customHeight="1">
      <c r="A13" s="58"/>
      <c r="B13" s="1043" t="s">
        <v>47</v>
      </c>
      <c r="C13" s="1043"/>
      <c r="D13" s="420">
        <v>40.035658415369455116703642580</v>
      </c>
      <c r="E13" s="91"/>
      <c r="F13" s="421">
        <v>41.138072805258057027120614270</v>
      </c>
      <c r="G13" s="420">
        <v>4.3500311000150938585872450400</v>
      </c>
      <c r="H13" s="91"/>
      <c r="I13" s="421">
        <v>6.4314573226462484892472254100</v>
      </c>
      <c r="J13" s="420">
        <v>27.746826450121753249831661630</v>
      </c>
      <c r="K13" s="91"/>
      <c r="L13" s="421">
        <v>8.634744574447351923669856180</v>
      </c>
      <c r="M13" s="420">
        <v>72.132515965506302225122549250</v>
      </c>
      <c r="N13" s="91">
        <v>67.996700375656237904989839740</v>
      </c>
      <c r="O13" s="421">
        <v>56.204274702351657440037695870</v>
      </c>
      <c r="P13" s="184"/>
      <c r="Q13" s="420">
        <v>126.43579219899462626252510779</v>
      </c>
      <c r="R13" s="91"/>
      <c r="S13" s="421">
        <v>137.28165515484924411268081768</v>
      </c>
      <c r="T13" s="420">
        <v>133.82493529679417331426855430</v>
      </c>
      <c r="U13" s="91"/>
      <c r="V13" s="421">
        <v>276.98572487255842242201720901</v>
      </c>
      <c r="W13" s="420">
        <v>49.233053908651786313532998290</v>
      </c>
      <c r="X13" s="91"/>
      <c r="Y13" s="421">
        <v>82.12346921299329282054895908</v>
      </c>
      <c r="Z13" s="420">
        <v>89.15475120716586332006580831</v>
      </c>
      <c r="AA13" s="91">
        <v>154.82979002607718656306324446</v>
      </c>
      <c r="AB13" s="421">
        <v>136.30727607215794862271648099</v>
      </c>
    </row>
    <row r="14" ht="18" customHeight="1">
      <c r="A14" s="58"/>
      <c r="B14" s="1043" t="s">
        <v>48</v>
      </c>
      <c r="C14" s="1043"/>
      <c r="D14" s="420">
        <v>40.443608237763359923614196490</v>
      </c>
      <c r="E14" s="91"/>
      <c r="F14" s="421">
        <v>41.451669099180525098799222760</v>
      </c>
      <c r="G14" s="420">
        <v>3.6703593088330061220386402100</v>
      </c>
      <c r="H14" s="91"/>
      <c r="I14" s="421">
        <v>7.0547416573989676888677999600</v>
      </c>
      <c r="J14" s="420">
        <v>29.804998390364769702438115750</v>
      </c>
      <c r="K14" s="91"/>
      <c r="L14" s="421">
        <v>8.809440309118664556988452200</v>
      </c>
      <c r="M14" s="420">
        <v>73.918965936961135748090952460</v>
      </c>
      <c r="N14" s="91">
        <v>70.865978541419723406278605670</v>
      </c>
      <c r="O14" s="421">
        <v>57.315851065698157344655474920</v>
      </c>
      <c r="P14" s="5"/>
      <c r="Q14" s="420">
        <v>111.38098268823968606469029760</v>
      </c>
      <c r="R14" s="91"/>
      <c r="S14" s="421">
        <v>125.46220051912109166636202410</v>
      </c>
      <c r="T14" s="420">
        <v>73.812850206398188455161243170</v>
      </c>
      <c r="U14" s="91"/>
      <c r="V14" s="421">
        <v>153.58645078838916731958688058</v>
      </c>
      <c r="W14" s="420">
        <v>50.276158828830889702644918350</v>
      </c>
      <c r="X14" s="91"/>
      <c r="Y14" s="421">
        <v>89.20089551414163368444519637</v>
      </c>
      <c r="Z14" s="420">
        <v>79.94695544224369208206449249</v>
      </c>
      <c r="AA14" s="91">
        <v>133.87193465670863349804347149</v>
      </c>
      <c r="AB14" s="421">
        <v>121.95389522684870425411866362</v>
      </c>
    </row>
    <row r="15" ht="18" customHeight="1">
      <c r="A15" s="58"/>
      <c r="B15" s="1043" t="s">
        <v>49</v>
      </c>
      <c r="C15" s="1043"/>
      <c r="D15" s="420">
        <v>36.773193274707837457676128320</v>
      </c>
      <c r="E15" s="91"/>
      <c r="F15" s="421">
        <v>38.946495312046957416626795100</v>
      </c>
      <c r="G15" s="420">
        <v>4.3874462602331317616975213300</v>
      </c>
      <c r="H15" s="91"/>
      <c r="I15" s="421">
        <v>10.550078793793090807434687180</v>
      </c>
      <c r="J15" s="420">
        <v>32.678447506277521529328481790</v>
      </c>
      <c r="K15" s="91"/>
      <c r="L15" s="421">
        <v>9.575442706984224863080173200</v>
      </c>
      <c r="M15" s="420">
        <v>73.839087041218490748702131440</v>
      </c>
      <c r="N15" s="91">
        <v>75.248013149479335484115396620</v>
      </c>
      <c r="O15" s="421">
        <v>59.072016812824273087141655480</v>
      </c>
      <c r="P15" s="184"/>
      <c r="Q15" s="420">
        <v>83.22806693548508083534182254</v>
      </c>
      <c r="R15" s="91"/>
      <c r="S15" s="421">
        <v>109.58165128482046861975931149</v>
      </c>
      <c r="T15" s="420">
        <v>134.50801302421737298386179221</v>
      </c>
      <c r="U15" s="91"/>
      <c r="V15" s="421">
        <v>334.28837057779255898853691963</v>
      </c>
      <c r="W15" s="420">
        <v>65.173718291730129307528920380</v>
      </c>
      <c r="X15" s="91"/>
      <c r="Y15" s="421">
        <v>87.27392395399351981932723489</v>
      </c>
      <c r="Z15" s="420">
        <v>76.966759027694252100899545310</v>
      </c>
      <c r="AA15" s="91">
        <v>147.24557016978384271289250884</v>
      </c>
      <c r="AB15" s="421">
        <v>126.11023621417430226712610198</v>
      </c>
    </row>
    <row r="16" ht="18" customHeight="1">
      <c r="A16" s="58"/>
      <c r="B16" s="1044" t="s">
        <v>75</v>
      </c>
      <c r="C16" s="1044"/>
      <c r="D16" s="430">
        <v>38.342072035582981258403028550</v>
      </c>
      <c r="E16" s="431"/>
      <c r="F16" s="432">
        <v>38.499266306756619261039899720</v>
      </c>
      <c r="G16" s="430">
        <v>3.8953498916840064136006242500</v>
      </c>
      <c r="H16" s="431"/>
      <c r="I16" s="432">
        <v>7.3346972386503401687288599200</v>
      </c>
      <c r="J16" s="430">
        <v>30.026014126584611358794601080</v>
      </c>
      <c r="K16" s="431"/>
      <c r="L16" s="432">
        <v>9.177605878670060124369501630</v>
      </c>
      <c r="M16" s="430">
        <v>72.263436053851599030798253890</v>
      </c>
      <c r="N16" s="431">
        <v>71.946742004521343224501520020</v>
      </c>
      <c r="O16" s="432">
        <v>55.011569424077019554138261260</v>
      </c>
      <c r="P16" s="5"/>
      <c r="Q16" s="430">
        <v>106.08492312236893674630740722</v>
      </c>
      <c r="R16" s="431"/>
      <c r="S16" s="432">
        <v>121.74226172917436910228973244</v>
      </c>
      <c r="T16" s="430">
        <v>98.82092740919177605954477343</v>
      </c>
      <c r="U16" s="431"/>
      <c r="V16" s="432">
        <v>248.19924720700563310526403603</v>
      </c>
      <c r="W16" s="430">
        <v>56.835203125051858765835939900</v>
      </c>
      <c r="X16" s="431"/>
      <c r="Y16" s="432">
        <v>86.49239070980042641827283359</v>
      </c>
      <c r="Z16" s="629">
        <v>81.98179238046937559586423080</v>
      </c>
      <c r="AA16" s="214">
        <v>147.59613773473827441966455129</v>
      </c>
      <c r="AB16" s="630">
        <v>125.55150558262011495789412319</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35.549349121498422760640642560</v>
      </c>
      <c r="E18" s="480"/>
      <c r="F18" s="481">
        <v>42.123105569562061911420373910</v>
      </c>
      <c r="G18" s="479">
        <v>18.390818285530546454714311180</v>
      </c>
      <c r="H18" s="480"/>
      <c r="I18" s="481">
        <v>22.463455309595962127870112370</v>
      </c>
      <c r="J18" s="479">
        <v>30.577151858979716320895855590</v>
      </c>
      <c r="K18" s="480"/>
      <c r="L18" s="481">
        <v>8.696498405790775604414791670</v>
      </c>
      <c r="M18" s="479">
        <v>84.51731926600868553625080932</v>
      </c>
      <c r="N18" s="480">
        <v>80.62383982149485928029424900</v>
      </c>
      <c r="O18" s="481">
        <v>73.283059284948799643705277940</v>
      </c>
      <c r="P18" s="184"/>
      <c r="Q18" s="479">
        <v>49.070490014714726490771867640</v>
      </c>
      <c r="R18" s="480"/>
      <c r="S18" s="481">
        <v>93.88323955407449380700707129</v>
      </c>
      <c r="T18" s="479">
        <v>532.90021803269443435611994547</v>
      </c>
      <c r="U18" s="480"/>
      <c r="V18" s="481">
        <v>443.06087736977780874561346635</v>
      </c>
      <c r="W18" s="479">
        <v>65.309284229480358806761591440</v>
      </c>
      <c r="X18" s="480"/>
      <c r="Y18" s="481">
        <v>70.535290426488210923347490590</v>
      </c>
      <c r="Z18" s="479">
        <v>86.77828457765622307634677726</v>
      </c>
      <c r="AA18" s="480">
        <v>112.36133718901534730251016346</v>
      </c>
      <c r="AB18" s="481">
        <v>136.68710130003253602638983359</v>
      </c>
    </row>
    <row r="19" ht="18" customHeight="1">
      <c r="A19" s="58"/>
      <c r="B19" s="1046" t="s">
        <v>51</v>
      </c>
      <c r="C19" s="1046"/>
      <c r="D19" s="271">
        <v>44.224456165334177502659890870</v>
      </c>
      <c r="E19" s="92"/>
      <c r="F19" s="272">
        <v>47.935321653724186374104101740</v>
      </c>
      <c r="G19" s="271">
        <v>11.437295176145541085909436710</v>
      </c>
      <c r="H19" s="92"/>
      <c r="I19" s="272">
        <v>23.255533310551579630669269890</v>
      </c>
      <c r="J19" s="271">
        <v>29.453854323459614809697661400</v>
      </c>
      <c r="K19" s="92"/>
      <c r="L19" s="272">
        <v>8.692540086929013523040731050</v>
      </c>
      <c r="M19" s="271">
        <v>85.11560566493933339826698898</v>
      </c>
      <c r="N19" s="92">
        <v>84.72266760552702516538064511</v>
      </c>
      <c r="O19" s="272">
        <v>79.88339505120477952781410269</v>
      </c>
      <c r="P19" s="5"/>
      <c r="Q19" s="271">
        <v>76.297350991421012274390744190</v>
      </c>
      <c r="R19" s="92"/>
      <c r="S19" s="272">
        <v>103.99450856279155688994357686</v>
      </c>
      <c r="T19" s="271">
        <v>343.80851297712132650008072184</v>
      </c>
      <c r="U19" s="92"/>
      <c r="V19" s="272">
        <v>385.86123022490410455376937638</v>
      </c>
      <c r="W19" s="271">
        <v>50.262692006702415134290836810</v>
      </c>
      <c r="X19" s="92"/>
      <c r="Y19" s="272">
        <v>61.563001532379363536926373580</v>
      </c>
      <c r="Z19" s="271">
        <v>80.08623402766406999870044259</v>
      </c>
      <c r="AA19" s="92">
        <v>103.57610772857356998396295907</v>
      </c>
      <c r="AB19" s="272">
        <v>137.28863643671903004376043707</v>
      </c>
    </row>
    <row r="20" ht="18" customHeight="1">
      <c r="A20" s="58"/>
      <c r="B20" s="1047" t="s">
        <v>76</v>
      </c>
      <c r="C20" s="1047"/>
      <c r="D20" s="273">
        <v>39.726252512974897266057317660</v>
      </c>
      <c r="E20" s="274"/>
      <c r="F20" s="275">
        <v>44.921579980454936652712539160</v>
      </c>
      <c r="G20" s="273">
        <v>15.042825677308136462326779030</v>
      </c>
      <c r="H20" s="274"/>
      <c r="I20" s="275">
        <v>22.844826198944963147736373390</v>
      </c>
      <c r="J20" s="273">
        <v>30.036304897433000778467095420</v>
      </c>
      <c r="K20" s="274"/>
      <c r="L20" s="275">
        <v>8.694592548561038305975429150</v>
      </c>
      <c r="M20" s="273">
        <v>84.80538308771603450685119210</v>
      </c>
      <c r="N20" s="274">
        <v>82.59734949528812433607658787</v>
      </c>
      <c r="O20" s="275">
        <v>76.460998727960938106424341700</v>
      </c>
      <c r="P20" s="184"/>
      <c r="Q20" s="273">
        <v>62.371669918822332676147521790</v>
      </c>
      <c r="R20" s="274"/>
      <c r="S20" s="275">
        <v>98.66100359721245649581037733</v>
      </c>
      <c r="T20" s="273">
        <v>448.71991717118591127442618396</v>
      </c>
      <c r="U20" s="274"/>
      <c r="V20" s="275">
        <v>412.04888028979816519730329990</v>
      </c>
      <c r="W20" s="273">
        <v>57.677055559074243520586275670</v>
      </c>
      <c r="X20" s="274"/>
      <c r="Y20" s="275">
        <v>65.930363336745477450731159160</v>
      </c>
      <c r="Z20" s="273">
        <v>83.33547538678195944393300962</v>
      </c>
      <c r="AA20" s="274">
        <v>107.57640355772893481650104819</v>
      </c>
      <c r="AB20" s="275">
        <v>136.62219099385581476494214284</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79" t="s">
        <v>12</v>
      </c>
      <c r="C22" s="979"/>
      <c r="D22" s="468">
        <v>38.748902064119455423803249890</v>
      </c>
      <c r="E22" s="469"/>
      <c r="F22" s="470">
        <v>40.459391842126798929118393210</v>
      </c>
      <c r="G22" s="468">
        <v>7.1667764602547211242863416800</v>
      </c>
      <c r="H22" s="469"/>
      <c r="I22" s="470">
        <v>11.839613266773443071419385760</v>
      </c>
      <c r="J22" s="468">
        <v>30.028546332894158981115502850</v>
      </c>
      <c r="K22" s="469"/>
      <c r="L22" s="470">
        <v>9.007505523925318867858353690</v>
      </c>
      <c r="M22" s="468">
        <v>75.944224857268335529205094420</v>
      </c>
      <c r="N22" s="469">
        <v>75.072463768115942028985507240</v>
      </c>
      <c r="O22" s="470">
        <v>61.306510632825560868396132670</v>
      </c>
      <c r="P22" s="184"/>
      <c r="Q22" s="468">
        <v>91.23543755079924139799512328</v>
      </c>
      <c r="R22" s="469"/>
      <c r="S22" s="470">
        <v>114.70492438929817758821248545</v>
      </c>
      <c r="T22" s="468">
        <v>228.84130982367758186397984902</v>
      </c>
      <c r="U22" s="469"/>
      <c r="V22" s="470">
        <v>335.15952304221720915243312888</v>
      </c>
      <c r="W22" s="468">
        <v>57.071069633883704235463029420</v>
      </c>
      <c r="X22" s="469"/>
      <c r="Y22" s="470">
        <v>77.866912910486523922202343040</v>
      </c>
      <c r="Z22" s="468">
        <v>82.73561851925236113863020937</v>
      </c>
      <c r="AA22" s="469">
        <v>133.74553105066471007370922012</v>
      </c>
      <c r="AB22" s="470">
        <v>130.22357344338224802713174039</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115.62734956601779881177751191</v>
      </c>
      <c r="E25" s="455"/>
      <c r="F25" s="456">
        <v>151.15695205640289365665531128</v>
      </c>
      <c r="G25" s="454">
        <v>154.64740188267463276586717339</v>
      </c>
      <c r="H25" s="455"/>
      <c r="I25" s="456">
        <v>140.94393063878993483358039414</v>
      </c>
      <c r="J25" s="454">
        <v>102.64304185893117209595628136</v>
      </c>
      <c r="K25" s="455"/>
      <c r="L25" s="456">
        <v>89.59120088138893044454225544</v>
      </c>
      <c r="M25" s="454">
        <v>112.04904528778676876309457618</v>
      </c>
      <c r="N25" s="455">
        <v>106.9573450944063103146659678</v>
      </c>
      <c r="O25" s="456">
        <v>137.81200120934130667367129172</v>
      </c>
      <c r="P25" s="5"/>
      <c r="Q25" s="427">
        <v>29.868594098009429114369504800</v>
      </c>
      <c r="R25" s="428"/>
      <c r="S25" s="429">
        <v>39.159966824005819780270352220</v>
      </c>
      <c r="T25" s="427">
        <v>-7.1639538047218853315941968500</v>
      </c>
      <c r="U25" s="428"/>
      <c r="V25" s="429">
        <v>5.0117047425328211761567989400</v>
      </c>
      <c r="W25" s="427">
        <v>24.025203363847356582697338540</v>
      </c>
      <c r="X25" s="428"/>
      <c r="Y25" s="429">
        <v>6.5648695394434535626106783200</v>
      </c>
      <c r="Z25" s="427">
        <v>22.341774448457289708153795290</v>
      </c>
      <c r="AA25" s="428">
        <v>30.644396269937555442065415080</v>
      </c>
      <c r="AB25" s="429">
        <v>30.872075551092043243404678660</v>
      </c>
    </row>
    <row r="26" ht="18" customHeight="1">
      <c r="A26" s="58"/>
      <c r="B26" s="1043" t="s">
        <v>46</v>
      </c>
      <c r="C26" s="1043"/>
      <c r="D26" s="439">
        <v>122.85910638856314576444349844</v>
      </c>
      <c r="E26" s="95"/>
      <c r="F26" s="440">
        <v>164.50907230279162592721177392</v>
      </c>
      <c r="G26" s="439">
        <v>133.58507108680760781458368351</v>
      </c>
      <c r="H26" s="95"/>
      <c r="I26" s="440">
        <v>159.53044968443138262312299918</v>
      </c>
      <c r="J26" s="439">
        <v>102.15846475182659990017715327</v>
      </c>
      <c r="K26" s="95"/>
      <c r="L26" s="440">
        <v>89.89275070913056889578735962</v>
      </c>
      <c r="M26" s="439">
        <v>114.7653040644137794662843283</v>
      </c>
      <c r="N26" s="95">
        <v>110.86491984600341844353392147</v>
      </c>
      <c r="O26" s="440">
        <v>150.9429271763786955045308842</v>
      </c>
      <c r="P26" s="5"/>
      <c r="Q26" s="420">
        <v>31.677407152260675197841196150</v>
      </c>
      <c r="R26" s="91"/>
      <c r="S26" s="421">
        <v>46.743029790214126721107755570</v>
      </c>
      <c r="T26" s="420">
        <v>21.558402170406327704631713460</v>
      </c>
      <c r="U26" s="91"/>
      <c r="V26" s="421">
        <v>43.871218637053070899236051520</v>
      </c>
      <c r="W26" s="420">
        <v>23.586401631800997903769211230</v>
      </c>
      <c r="X26" s="91"/>
      <c r="Y26" s="421">
        <v>8.835416831952539156937117680</v>
      </c>
      <c r="Z26" s="420">
        <v>29.460392666500938731164124300</v>
      </c>
      <c r="AA26" s="91">
        <v>34.670599522256038468868171720</v>
      </c>
      <c r="AB26" s="421">
        <v>42.693512132457400671730462330</v>
      </c>
    </row>
    <row r="27" ht="18" customHeight="1">
      <c r="A27" s="58"/>
      <c r="B27" s="1043" t="s">
        <v>47</v>
      </c>
      <c r="C27" s="1043"/>
      <c r="D27" s="439">
        <v>124.67131543143797798440479105</v>
      </c>
      <c r="E27" s="95"/>
      <c r="F27" s="440">
        <v>172.0207333753469897822691086</v>
      </c>
      <c r="G27" s="439">
        <v>128.99255721167060414092991391</v>
      </c>
      <c r="H27" s="95"/>
      <c r="I27" s="440">
        <v>153.18743411704062814716598482</v>
      </c>
      <c r="J27" s="439">
        <v>100.94778579332218366502921374</v>
      </c>
      <c r="K27" s="95"/>
      <c r="L27" s="440">
        <v>89.9193043892568393129940467</v>
      </c>
      <c r="M27" s="439">
        <v>115.80631030914044214012770809</v>
      </c>
      <c r="N27" s="95">
        <v>110.33333512946232444367620592</v>
      </c>
      <c r="O27" s="440">
        <v>157.25227611275894079738594919</v>
      </c>
      <c r="P27" s="93"/>
      <c r="Q27" s="420">
        <v>35.005329716617191230019490110</v>
      </c>
      <c r="R27" s="91"/>
      <c r="S27" s="421">
        <v>52.935543819575731059767911190</v>
      </c>
      <c r="T27" s="420">
        <v>18.408875145132866492302721020</v>
      </c>
      <c r="U27" s="91"/>
      <c r="V27" s="421">
        <v>22.772882519819873156671538800</v>
      </c>
      <c r="W27" s="420">
        <v>19.946551402825868106064848720</v>
      </c>
      <c r="X27" s="91"/>
      <c r="Y27" s="421">
        <v>5.9876593057269542260674881600</v>
      </c>
      <c r="Z27" s="420">
        <v>29.879682736692437499818689240</v>
      </c>
      <c r="AA27" s="91">
        <v>33.403305404694278128493577260</v>
      </c>
      <c r="AB27" s="421">
        <v>45.804617029065719621970940360</v>
      </c>
    </row>
    <row r="28" ht="18" customHeight="1">
      <c r="A28" s="58"/>
      <c r="B28" s="1043" t="s">
        <v>48</v>
      </c>
      <c r="C28" s="1043"/>
      <c r="D28" s="439">
        <v>125.30386909283905848321285968</v>
      </c>
      <c r="E28" s="95"/>
      <c r="F28" s="440">
        <v>168.43352611374579540154184844</v>
      </c>
      <c r="G28" s="439">
        <v>125.85073880765079812812079809</v>
      </c>
      <c r="H28" s="95"/>
      <c r="I28" s="440">
        <v>151.13221197872532123665907045</v>
      </c>
      <c r="J28" s="439">
        <v>101.29906036085770981572089714</v>
      </c>
      <c r="K28" s="95"/>
      <c r="L28" s="440">
        <v>91.11146357602114708160168203</v>
      </c>
      <c r="M28" s="439">
        <v>115.65200142632322922775492156</v>
      </c>
      <c r="N28" s="95">
        <v>114.16861721998537832434447856</v>
      </c>
      <c r="O28" s="440">
        <v>154.41959486915150672251343879</v>
      </c>
      <c r="P28" s="5"/>
      <c r="Q28" s="420">
        <v>35.854892417034334004088518820</v>
      </c>
      <c r="R28" s="91"/>
      <c r="S28" s="421">
        <v>50.525416727677079577958559070</v>
      </c>
      <c r="T28" s="420">
        <v>-16.233391578513352578596667490</v>
      </c>
      <c r="U28" s="91"/>
      <c r="V28" s="421">
        <v>28.690489914399005287899593090</v>
      </c>
      <c r="W28" s="420">
        <v>22.873389294543683435954746680</v>
      </c>
      <c r="X28" s="91"/>
      <c r="Y28" s="421">
        <v>9.476303468416671371883397250</v>
      </c>
      <c r="Z28" s="420">
        <v>27.809516679635793860875559560</v>
      </c>
      <c r="AA28" s="91">
        <v>34.160529567095211267214610960</v>
      </c>
      <c r="AB28" s="421">
        <v>43.881371510318464081165238600</v>
      </c>
    </row>
    <row r="29" ht="18" customHeight="1">
      <c r="A29" s="58"/>
      <c r="B29" s="1043" t="s">
        <v>49</v>
      </c>
      <c r="C29" s="1043"/>
      <c r="D29" s="439">
        <v>120.13918700991889472345415046</v>
      </c>
      <c r="E29" s="95"/>
      <c r="F29" s="440">
        <v>161.10717887734593350514396001</v>
      </c>
      <c r="G29" s="439">
        <v>124.67043506423858462313880942</v>
      </c>
      <c r="H29" s="95"/>
      <c r="I29" s="440">
        <v>142.39001678830963236320664286</v>
      </c>
      <c r="J29" s="439">
        <v>99.57590877206354588227936258</v>
      </c>
      <c r="K29" s="95"/>
      <c r="L29" s="440">
        <v>89.7226343631695538602640976</v>
      </c>
      <c r="M29" s="439">
        <v>111.3078833298150445176876293</v>
      </c>
      <c r="N29" s="95">
        <v>110.76512780460972714799924977</v>
      </c>
      <c r="O29" s="440">
        <v>146.19307574477896978712987919</v>
      </c>
      <c r="P29" s="93"/>
      <c r="Q29" s="420">
        <v>31.981779188959818287883244450</v>
      </c>
      <c r="R29" s="91"/>
      <c r="S29" s="421">
        <v>39.702024126538387031811039530</v>
      </c>
      <c r="T29" s="420">
        <v>-13.124321182150664531203831230</v>
      </c>
      <c r="U29" s="91"/>
      <c r="V29" s="421">
        <v>6.8604742605717091435141633500</v>
      </c>
      <c r="W29" s="420">
        <v>21.148629593011419916570076120</v>
      </c>
      <c r="X29" s="91"/>
      <c r="Y29" s="421">
        <v>10.229337738806187976596492840</v>
      </c>
      <c r="Z29" s="420">
        <v>24.796586508248964978349660100</v>
      </c>
      <c r="AA29" s="91">
        <v>30.152701312724223814786920790</v>
      </c>
      <c r="AB29" s="421">
        <v>32.482205537220692503373356220</v>
      </c>
    </row>
    <row r="30" ht="18" customHeight="1">
      <c r="A30" s="58"/>
      <c r="B30" s="1044" t="s">
        <v>75</v>
      </c>
      <c r="C30" s="1044"/>
      <c r="D30" s="457">
        <v>121.84743793488571658192925739</v>
      </c>
      <c r="E30" s="458"/>
      <c r="F30" s="459">
        <v>163.96027927575387998301258899</v>
      </c>
      <c r="G30" s="457">
        <v>133.06252719120522310043383811</v>
      </c>
      <c r="H30" s="458"/>
      <c r="I30" s="459">
        <v>148.56294110310690831406237168</v>
      </c>
      <c r="J30" s="457">
        <v>101.30065882393788508169843844</v>
      </c>
      <c r="K30" s="458"/>
      <c r="L30" s="459">
        <v>90.03283824452958038699925375</v>
      </c>
      <c r="M30" s="457">
        <v>113.91464073584153159997132035</v>
      </c>
      <c r="N30" s="458">
        <v>110.57449829663886225230247873</v>
      </c>
      <c r="O30" s="459">
        <v>149.57400127158010949652228555</v>
      </c>
      <c r="P30" s="5"/>
      <c r="Q30" s="430">
        <v>33.066493408787234611587964010</v>
      </c>
      <c r="R30" s="431"/>
      <c r="S30" s="432">
        <v>46.085755412888963785528705990</v>
      </c>
      <c r="T30" s="430">
        <v>-6.3086940191100829537275231900</v>
      </c>
      <c r="U30" s="431"/>
      <c r="V30" s="432">
        <v>19.152631282146088542939286480</v>
      </c>
      <c r="W30" s="430">
        <v>22.312703126888761010095737260</v>
      </c>
      <c r="X30" s="431"/>
      <c r="Y30" s="432">
        <v>8.233227591417611378807047210</v>
      </c>
      <c r="Z30" s="430">
        <v>26.796377354419407821931502650</v>
      </c>
      <c r="AA30" s="431">
        <v>32.455569743863879776501938400</v>
      </c>
      <c r="AB30" s="432">
        <v>39.204788528942093131838275750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121.4578505811482045732897339</v>
      </c>
      <c r="E32" s="494"/>
      <c r="F32" s="495">
        <v>160.59550632502164814012073648</v>
      </c>
      <c r="G32" s="493">
        <v>124.99334400352385249312834644</v>
      </c>
      <c r="H32" s="494"/>
      <c r="I32" s="495">
        <v>138.24067527098982704907790231</v>
      </c>
      <c r="J32" s="493">
        <v>102.01986644862345802408863278</v>
      </c>
      <c r="K32" s="494"/>
      <c r="L32" s="495">
        <v>90.79594741527040543403327996</v>
      </c>
      <c r="M32" s="493">
        <v>115.19478426327295102401810128</v>
      </c>
      <c r="N32" s="494">
        <v>117.12210043873712766496833629</v>
      </c>
      <c r="O32" s="495">
        <v>145.45996869951792099356098975</v>
      </c>
      <c r="P32" s="93"/>
      <c r="Q32" s="479">
        <v>39.660164236778222674664712120</v>
      </c>
      <c r="R32" s="480"/>
      <c r="S32" s="481">
        <v>45.703629852047415158838004750</v>
      </c>
      <c r="T32" s="479">
        <v>-15.631678331873402963317595860</v>
      </c>
      <c r="U32" s="480"/>
      <c r="V32" s="481">
        <v>12.556890237441760260226157490</v>
      </c>
      <c r="W32" s="479">
        <v>23.124712995049669693625813550</v>
      </c>
      <c r="X32" s="480"/>
      <c r="Y32" s="481">
        <v>8.296438924275294183094077870</v>
      </c>
      <c r="Z32" s="479">
        <v>29.117981956077201743525809530</v>
      </c>
      <c r="AA32" s="480">
        <v>42.613895124383294773815375750</v>
      </c>
      <c r="AB32" s="481">
        <v>35.237670243415406968927260740</v>
      </c>
    </row>
    <row r="33" ht="18" customHeight="1">
      <c r="A33" s="58"/>
      <c r="B33" s="1046" t="s">
        <v>51</v>
      </c>
      <c r="C33" s="1046"/>
      <c r="D33" s="276">
        <v>127.35133896444622407556540738</v>
      </c>
      <c r="E33" s="94"/>
      <c r="F33" s="277">
        <v>158.82140294236995289640129528</v>
      </c>
      <c r="G33" s="276">
        <v>135.13587624797052565834207858</v>
      </c>
      <c r="H33" s="94"/>
      <c r="I33" s="277">
        <v>140.47673319855317396266558589</v>
      </c>
      <c r="J33" s="276">
        <v>102.63347254623091354347355574</v>
      </c>
      <c r="K33" s="94"/>
      <c r="L33" s="277">
        <v>90.56358186733138686988956793</v>
      </c>
      <c r="M33" s="276">
        <v>119.8438744876859142115727337</v>
      </c>
      <c r="N33" s="94">
        <v>117.50741044287733833833391176</v>
      </c>
      <c r="O33" s="277">
        <v>146.05343128085233175297756463</v>
      </c>
      <c r="P33" s="5"/>
      <c r="Q33" s="271">
        <v>43.523212399528396100203811150</v>
      </c>
      <c r="R33" s="92"/>
      <c r="S33" s="272">
        <v>44.197522273814948020765517100</v>
      </c>
      <c r="T33" s="271">
        <v>21.626597971249605107984611630</v>
      </c>
      <c r="U33" s="92"/>
      <c r="V33" s="272">
        <v>16.469254360129409875231387220</v>
      </c>
      <c r="W33" s="271">
        <v>24.604757572238409136845013170</v>
      </c>
      <c r="X33" s="92"/>
      <c r="Y33" s="272">
        <v>7.942502378630332618538346920</v>
      </c>
      <c r="Z33" s="271">
        <v>37.258572066291324038013343970</v>
      </c>
      <c r="AA33" s="92">
        <v>45.208064305450020089914262660</v>
      </c>
      <c r="AB33" s="272">
        <v>35.944033106009774097495668160</v>
      </c>
    </row>
    <row r="34" ht="18" customHeight="1">
      <c r="A34" s="58"/>
      <c r="B34" s="1047" t="s">
        <v>76</v>
      </c>
      <c r="C34" s="1047"/>
      <c r="D34" s="443">
        <v>124.61675817755929537194600493</v>
      </c>
      <c r="E34" s="444"/>
      <c r="F34" s="445">
        <v>159.68400115740072161252869076</v>
      </c>
      <c r="G34" s="443">
        <v>128.70630076769796192203067838</v>
      </c>
      <c r="H34" s="444"/>
      <c r="I34" s="445">
        <v>139.33665137087829732803933753</v>
      </c>
      <c r="J34" s="443">
        <v>102.30957738189202782942246953</v>
      </c>
      <c r="K34" s="444"/>
      <c r="L34" s="445">
        <v>90.68409411753476775101316399</v>
      </c>
      <c r="M34" s="633">
        <v>117.44142348367495706105530263</v>
      </c>
      <c r="N34" s="634">
        <v>117.31239368882740257525751591</v>
      </c>
      <c r="O34" s="635">
        <v>145.75849972796284729317251237</v>
      </c>
      <c r="P34" s="93"/>
      <c r="Q34" s="273">
        <v>41.816556834011943024281662080</v>
      </c>
      <c r="R34" s="274"/>
      <c r="S34" s="275">
        <v>44.930691290011332218915743350</v>
      </c>
      <c r="T34" s="273">
        <v>-1.5555871174237011004000355900</v>
      </c>
      <c r="U34" s="274"/>
      <c r="V34" s="275">
        <v>14.552842207746771110671932020</v>
      </c>
      <c r="W34" s="273">
        <v>23.852531120379136353696411390</v>
      </c>
      <c r="X34" s="274"/>
      <c r="Y34" s="275">
        <v>8.123540001854231879387119510</v>
      </c>
      <c r="Z34" s="273">
        <v>33.08735548420937271381070100</v>
      </c>
      <c r="AA34" s="274">
        <v>43.947209460553549099763361460</v>
      </c>
      <c r="AB34" s="275">
        <v>35.595551746169039954661386260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79" t="s">
        <v>12</v>
      </c>
      <c r="C36" s="979"/>
      <c r="D36" s="482">
        <v>122.67903945597506552383650917</v>
      </c>
      <c r="E36" s="483"/>
      <c r="F36" s="484">
        <v>162.54713440947978172092953414</v>
      </c>
      <c r="G36" s="482">
        <v>130.38069705093833780160857909</v>
      </c>
      <c r="H36" s="483"/>
      <c r="I36" s="484">
        <v>142.3003396416036137549335687</v>
      </c>
      <c r="J36" s="482">
        <v>101.59817184643510054844606947</v>
      </c>
      <c r="K36" s="483"/>
      <c r="L36" s="484">
        <v>91.35741516660448252673349961</v>
      </c>
      <c r="M36" s="482">
        <v>115.07044238831863524649414486</v>
      </c>
      <c r="N36" s="483">
        <v>112.75013132493395651290388133</v>
      </c>
      <c r="O36" s="484">
        <v>148.17743696337225101187553335</v>
      </c>
      <c r="P36" s="93"/>
      <c r="Q36" s="468">
        <v>35.852621409896227323479765840</v>
      </c>
      <c r="R36" s="469"/>
      <c r="S36" s="470">
        <v>45.899848520825019729066536100</v>
      </c>
      <c r="T36" s="468">
        <v>-5.5686341335209025016855229100</v>
      </c>
      <c r="U36" s="469"/>
      <c r="V36" s="470">
        <v>15.622254754845594044690647480</v>
      </c>
      <c r="W36" s="468">
        <v>22.761644910876915085505514810</v>
      </c>
      <c r="X36" s="469"/>
      <c r="Y36" s="470">
        <v>8.246094486295503619225147220</v>
      </c>
      <c r="Z36" s="468">
        <v>28.802959490662367245508729930</v>
      </c>
      <c r="AA36" s="469">
        <v>36.204550318896804572903711450</v>
      </c>
      <c r="AB36" s="470">
        <v>37.884729552235576431277413280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42.427200425497799217675900669</v>
      </c>
      <c r="E39" s="455"/>
      <c r="F39" s="456">
        <v>50.359450244367321988576740756</v>
      </c>
      <c r="G39" s="454">
        <v>5.6756795194746928578228874221</v>
      </c>
      <c r="H39" s="455"/>
      <c r="I39" s="456">
        <v>9.201489327452278346160731239</v>
      </c>
      <c r="J39" s="454">
        <v>31.388523870247398127899505645</v>
      </c>
      <c r="K39" s="455"/>
      <c r="L39" s="456">
        <v>8.640281464282903229654916396</v>
      </c>
      <c r="M39" s="454">
        <v>79.49140381521989020339829374</v>
      </c>
      <c r="N39" s="455">
        <v>80.73010852817184837911147504</v>
      </c>
      <c r="O39" s="456">
        <v>68.20122103610250356439238839</v>
      </c>
      <c r="P39" s="5"/>
      <c r="Q39" s="427">
        <v>163.42187394435905738043445696</v>
      </c>
      <c r="R39" s="428"/>
      <c r="S39" s="429">
        <v>190.71663490588960705773063884</v>
      </c>
      <c r="T39" s="427">
        <v>14.66747443373853282518073500</v>
      </c>
      <c r="U39" s="428"/>
      <c r="V39" s="429">
        <v>239.40259243294094058168252723</v>
      </c>
      <c r="W39" s="427">
        <v>89.51620871379901455991687016</v>
      </c>
      <c r="X39" s="428"/>
      <c r="Y39" s="429">
        <v>96.00281693329042631532550292</v>
      </c>
      <c r="Z39" s="427">
        <v>111.31038669389361603339295317</v>
      </c>
      <c r="AA39" s="428">
        <v>235.25537752003189780434408305</v>
      </c>
      <c r="AB39" s="429">
        <v>179.03462756623197670872373685</v>
      </c>
    </row>
    <row r="40" ht="18" customHeight="1">
      <c r="A40" s="58"/>
      <c r="B40" s="1043" t="s">
        <v>46</v>
      </c>
      <c r="C40" s="1043"/>
      <c r="D40" s="439">
        <v>46.397558358466790681284403583</v>
      </c>
      <c r="E40" s="95"/>
      <c r="F40" s="440">
        <v>61.927950232327068583946848402</v>
      </c>
      <c r="G40" s="439">
        <v>4.5403365212819098726586220253</v>
      </c>
      <c r="H40" s="95"/>
      <c r="I40" s="440">
        <v>9.745289835516458468006062316</v>
      </c>
      <c r="J40" s="439">
        <v>29.952375457447326181165501009</v>
      </c>
      <c r="K40" s="95"/>
      <c r="L40" s="440">
        <v>8.291962108765989040982660252</v>
      </c>
      <c r="M40" s="439">
        <v>80.89027033719602673510852662</v>
      </c>
      <c r="N40" s="95">
        <v>77.76534351516125431944075272</v>
      </c>
      <c r="O40" s="440">
        <v>79.96520217660951609293557097</v>
      </c>
      <c r="P40" s="5"/>
      <c r="Q40" s="420">
        <v>177.20636790430257104427589130</v>
      </c>
      <c r="R40" s="91"/>
      <c r="S40" s="421">
        <v>235.52316092759885574033679627</v>
      </c>
      <c r="T40" s="420">
        <v>317.91428716147643051358900653</v>
      </c>
      <c r="U40" s="91"/>
      <c r="V40" s="421">
        <v>459.68790758967052109184328207</v>
      </c>
      <c r="W40" s="420">
        <v>107.62445660322235242060726552</v>
      </c>
      <c r="X40" s="91"/>
      <c r="Y40" s="421">
        <v>107.53814281634280018319367436</v>
      </c>
      <c r="Z40" s="420">
        <v>150.82094058458209547716260697</v>
      </c>
      <c r="AA40" s="91">
        <v>233.21999166853617854784889758</v>
      </c>
      <c r="AB40" s="421">
        <v>230.52043847073158667057169790</v>
      </c>
    </row>
    <row r="41" ht="18" customHeight="1">
      <c r="A41" s="58"/>
      <c r="B41" s="1043" t="s">
        <v>47</v>
      </c>
      <c r="C41" s="1043"/>
      <c r="D41" s="439">
        <v>49.912981988078296942342389653</v>
      </c>
      <c r="E41" s="95"/>
      <c r="F41" s="440">
        <v>70.766014536089090168585275628</v>
      </c>
      <c r="G41" s="439">
        <v>5.611216355412434063861939794</v>
      </c>
      <c r="H41" s="95"/>
      <c r="I41" s="440">
        <v>9.852184448894307007383663486</v>
      </c>
      <c r="J41" s="439">
        <v>28.009806929313769200722379464</v>
      </c>
      <c r="K41" s="95"/>
      <c r="L41" s="440">
        <v>7.764302257132154509438546218</v>
      </c>
      <c r="M41" s="439">
        <v>83.53400527280450020692670891</v>
      </c>
      <c r="N41" s="95">
        <v>75.023027302449164267435897812</v>
      </c>
      <c r="O41" s="440">
        <v>88.38250124211555168540748533</v>
      </c>
      <c r="P41" s="93"/>
      <c r="Q41" s="420">
        <v>205.70038785468684387392130109</v>
      </c>
      <c r="R41" s="91"/>
      <c r="S41" s="421">
        <v>262.88798969515904222119710365</v>
      </c>
      <c r="T41" s="420">
        <v>176.86947569376872285698511804</v>
      </c>
      <c r="U41" s="91"/>
      <c r="V41" s="421">
        <v>362.83624111427751919253666901</v>
      </c>
      <c r="W41" s="420">
        <v>78.999901716547853191691175910</v>
      </c>
      <c r="X41" s="91"/>
      <c r="Y41" s="421">
        <v>93.02840206523785024324903134</v>
      </c>
      <c r="Z41" s="420">
        <v>145.67359074924693180744402928</v>
      </c>
      <c r="AA41" s="91">
        <v>239.95136305062890792853127231</v>
      </c>
      <c r="AB41" s="421">
        <v>244.54691888882695093385879376</v>
      </c>
    </row>
    <row r="42" ht="18" customHeight="1">
      <c r="A42" s="58"/>
      <c r="B42" s="1043" t="s">
        <v>48</v>
      </c>
      <c r="C42" s="1043"/>
      <c r="D42" s="439">
        <v>50.677405922667674153262652383</v>
      </c>
      <c r="E42" s="95"/>
      <c r="F42" s="440">
        <v>69.818507896751726253300539617</v>
      </c>
      <c r="G42" s="439">
        <v>4.6191743070617236441303614257</v>
      </c>
      <c r="H42" s="95"/>
      <c r="I42" s="440">
        <v>10.661987116211647908155959744</v>
      </c>
      <c r="J42" s="439">
        <v>30.192183310008276881817393289</v>
      </c>
      <c r="K42" s="95"/>
      <c r="L42" s="440">
        <v>8.026409998493976803988976184</v>
      </c>
      <c r="M42" s="439">
        <v>85.4887635397376746792104071</v>
      </c>
      <c r="N42" s="95">
        <v>80.90670778015046137576452894</v>
      </c>
      <c r="O42" s="440">
        <v>88.50690501145735096544547555</v>
      </c>
      <c r="P42" s="5"/>
      <c r="Q42" s="420">
        <v>187.17140662117799556952207627</v>
      </c>
      <c r="R42" s="91"/>
      <c r="S42" s="421">
        <v>239.37791689479793906427405041</v>
      </c>
      <c r="T42" s="420">
        <v>45.597129618618716564869621640</v>
      </c>
      <c r="U42" s="91"/>
      <c r="V42" s="421">
        <v>226.34164587611435820052411136</v>
      </c>
      <c r="W42" s="420">
        <v>84.64940965463615679699604972</v>
      </c>
      <c r="X42" s="91"/>
      <c r="Y42" s="421">
        <v>107.13014653802363971467057979</v>
      </c>
      <c r="Z42" s="420">
        <v>129.98933403045124153898588389</v>
      </c>
      <c r="AA42" s="91">
        <v>213.76382604425117862583025713</v>
      </c>
      <c r="AB42" s="421">
        <v>219.35030857296518486653428896</v>
      </c>
    </row>
    <row r="43" ht="18" customHeight="1">
      <c r="A43" s="58"/>
      <c r="B43" s="1043" t="s">
        <v>49</v>
      </c>
      <c r="C43" s="1043"/>
      <c r="D43" s="439">
        <v>44.179015437820166874304161862</v>
      </c>
      <c r="E43" s="95"/>
      <c r="F43" s="440">
        <v>62.745599868836639991804641026</v>
      </c>
      <c r="G43" s="439">
        <v>5.4698483408423107601060625618</v>
      </c>
      <c r="H43" s="95"/>
      <c r="I43" s="440">
        <v>15.022258965661876360979720251</v>
      </c>
      <c r="J43" s="439">
        <v>32.539861076977579618969850658</v>
      </c>
      <c r="K43" s="95"/>
      <c r="L43" s="440">
        <v>8.591339448642241070738229936</v>
      </c>
      <c r="M43" s="439">
        <v>82.18872485564005725338007509</v>
      </c>
      <c r="N43" s="95">
        <v>83.34855793545031907405276198</v>
      </c>
      <c r="O43" s="440">
        <v>86.35919828314075742352259121</v>
      </c>
      <c r="P43" s="93"/>
      <c r="Q43" s="420">
        <v>141.82766271499141429976588809</v>
      </c>
      <c r="R43" s="91"/>
      <c r="S43" s="421">
        <v>192.78980904271744047853532079</v>
      </c>
      <c r="T43" s="420">
        <v>103.73042819703937311315851756</v>
      </c>
      <c r="U43" s="91"/>
      <c r="V43" s="421">
        <v>364.08261245793829709795272424</v>
      </c>
      <c r="W43" s="420">
        <v>100.10569615825228420678275575</v>
      </c>
      <c r="X43" s="91"/>
      <c r="Y43" s="421">
        <v>106.43080613196258055849774037</v>
      </c>
      <c r="Z43" s="420">
        <v>120.84847452084094225414210272</v>
      </c>
      <c r="AA43" s="91">
        <v>221.79678845202074738232214638</v>
      </c>
      <c r="AB43" s="421">
        <v>199.55582788195761499765412358</v>
      </c>
    </row>
    <row r="44" ht="18" customHeight="1">
      <c r="A44" s="58"/>
      <c r="B44" s="1044" t="s">
        <v>75</v>
      </c>
      <c r="C44" s="1044"/>
      <c r="D44" s="457">
        <v>46.718832426506145573773901596</v>
      </c>
      <c r="E44" s="458"/>
      <c r="F44" s="459">
        <v>63.123504555674369397242809041</v>
      </c>
      <c r="G44" s="457">
        <v>5.1832510088146142397159746422</v>
      </c>
      <c r="H44" s="458"/>
      <c r="I44" s="459">
        <v>10.896641938747313618137227401</v>
      </c>
      <c r="J44" s="457">
        <v>30.416550128798870002114925993</v>
      </c>
      <c r="K44" s="458"/>
      <c r="L44" s="459">
        <v>8.262859055463452930960665791</v>
      </c>
      <c r="M44" s="457">
        <v>82.31863356411962981560480224</v>
      </c>
      <c r="N44" s="458">
        <v>79.5547490122766094831610833</v>
      </c>
      <c r="O44" s="459">
        <v>82.28300554988513594634070222</v>
      </c>
      <c r="P44" s="5"/>
      <c r="Q44" s="430">
        <v>174.22998064313130083304857102</v>
      </c>
      <c r="R44" s="431"/>
      <c r="S44" s="432">
        <v>223.93385811668975909774971821</v>
      </c>
      <c r="T44" s="430">
        <v>86.27792345298889487751590535</v>
      </c>
      <c r="U44" s="431"/>
      <c r="V44" s="432">
        <v>314.88856515177178449365526245</v>
      </c>
      <c r="W44" s="430">
        <v>91.82937639679764468128163286</v>
      </c>
      <c r="X44" s="431"/>
      <c r="Y44" s="432">
        <v>101.84673367761404931139114882</v>
      </c>
      <c r="Z44" s="430">
        <v>130.74632018307601474867443196</v>
      </c>
      <c r="AA44" s="431">
        <v>227.95487490034952837374379686</v>
      </c>
      <c r="AB44" s="432">
        <v>213.97849637013135059157869962</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43.177475338560276226063401417</v>
      </c>
      <c r="E46" s="494"/>
      <c r="F46" s="495">
        <v>67.647814669261587280672427031</v>
      </c>
      <c r="G46" s="493">
        <v>22.987298764696163463882235174</v>
      </c>
      <c r="H46" s="494"/>
      <c r="I46" s="495">
        <v>31.053632309182476511033011285</v>
      </c>
      <c r="J46" s="493">
        <v>31.194769490323891592789786571</v>
      </c>
      <c r="K46" s="494"/>
      <c r="L46" s="495">
        <v>7.8960681194916217369649784814</v>
      </c>
      <c r="M46" s="493">
        <v>97.35954359358033128273542316</v>
      </c>
      <c r="N46" s="494">
        <v>94.42833465329774962715699098</v>
      </c>
      <c r="O46" s="495">
        <v>106.59751509793568552867041679</v>
      </c>
      <c r="P46" s="93"/>
      <c r="Q46" s="479">
        <v>108.19209118312066793841849523</v>
      </c>
      <c r="R46" s="480"/>
      <c r="S46" s="481">
        <v>182.49491770502708588689908010</v>
      </c>
      <c r="T46" s="479">
        <v>433.96729178809821470629024618</v>
      </c>
      <c r="U46" s="480"/>
      <c r="V46" s="481">
        <v>511.25243566358900794563911986</v>
      </c>
      <c r="W46" s="479">
        <v>103.53658176171859757573322432</v>
      </c>
      <c r="X46" s="480"/>
      <c r="Y46" s="481">
        <v>84.68364664105729819533002541</v>
      </c>
      <c r="Z46" s="479">
        <v>141.16435177884868901165008878</v>
      </c>
      <c r="AA46" s="480">
        <v>202.85677470348032695731615135</v>
      </c>
      <c r="AB46" s="481">
        <v>220.09012156483658183643151899</v>
      </c>
    </row>
    <row r="47" ht="18" customHeight="1">
      <c r="A47" s="58"/>
      <c r="B47" s="1046" t="s">
        <v>51</v>
      </c>
      <c r="C47" s="1046"/>
      <c r="D47" s="276">
        <v>56.320437076297664825451418978</v>
      </c>
      <c r="E47" s="94"/>
      <c r="F47" s="277">
        <v>76.131550355382406101384164874</v>
      </c>
      <c r="G47" s="276">
        <v>15.455889055351140950767929662</v>
      </c>
      <c r="H47" s="94"/>
      <c r="I47" s="277">
        <v>32.668613482564202855102777532</v>
      </c>
      <c r="J47" s="276">
        <v>30.229513490874770741816239154</v>
      </c>
      <c r="K47" s="94"/>
      <c r="L47" s="277">
        <v>7.8722756579765560646224633592</v>
      </c>
      <c r="M47" s="276">
        <v>102.00583962252357651803558779</v>
      </c>
      <c r="N47" s="94">
        <v>99.55541276138131938247895809</v>
      </c>
      <c r="O47" s="277">
        <v>116.67243949592316502110940577</v>
      </c>
      <c r="P47" s="5"/>
      <c r="Q47" s="271">
        <v>153.02762151815926004229098203</v>
      </c>
      <c r="R47" s="92"/>
      <c r="S47" s="272">
        <v>194.15502692219069664694266844</v>
      </c>
      <c r="T47" s="271">
        <v>439.78919584086448770921690735</v>
      </c>
      <c r="U47" s="92"/>
      <c r="V47" s="272">
        <v>465.87895206789751401064172987</v>
      </c>
      <c r="W47" s="271">
        <v>87.23446309647080635656539531</v>
      </c>
      <c r="X47" s="92"/>
      <c r="Y47" s="272">
        <v>74.395146772075155223976212300</v>
      </c>
      <c r="Z47" s="271">
        <v>147.18379331433133638443048392</v>
      </c>
      <c r="AA47" s="92">
        <v>195.60892542103931774459119480</v>
      </c>
      <c r="AB47" s="272">
        <v>222.57974247433248976556324131</v>
      </c>
    </row>
    <row r="48" ht="18" customHeight="1">
      <c r="A48" s="58"/>
      <c r="B48" s="1047" t="s">
        <v>76</v>
      </c>
      <c r="C48" s="1047"/>
      <c r="D48" s="443">
        <v>49.505568027100500366509483935</v>
      </c>
      <c r="E48" s="444"/>
      <c r="F48" s="445">
        <v>71.73257629591235189805215265</v>
      </c>
      <c r="G48" s="443">
        <v>19.361064460196708179790162144</v>
      </c>
      <c r="H48" s="444"/>
      <c r="I48" s="445">
        <v>31.831215837107011417436972808</v>
      </c>
      <c r="J48" s="443">
        <v>30.730016601700240812691411879</v>
      </c>
      <c r="K48" s="444"/>
      <c r="L48" s="445">
        <v>7.8846124898732567836148786066</v>
      </c>
      <c r="M48" s="443">
        <v>99.59664908899744935899105798</v>
      </c>
      <c r="N48" s="444">
        <v>96.89692781644909802786756774</v>
      </c>
      <c r="O48" s="445">
        <v>111.44840462289262009910400407</v>
      </c>
      <c r="P48" s="93"/>
      <c r="Q48" s="273">
        <v>130.26991155276094717111824852</v>
      </c>
      <c r="R48" s="274"/>
      <c r="S48" s="275">
        <v>187.92076583711429306919633864</v>
      </c>
      <c r="T48" s="273">
        <v>440.18410082893294007535368105</v>
      </c>
      <c r="U48" s="274"/>
      <c r="V48" s="275">
        <v>486.56654586490664960777135624</v>
      </c>
      <c r="W48" s="273">
        <v>95.28702430599992847930123945</v>
      </c>
      <c r="X48" s="274"/>
      <c r="Y48" s="275">
        <v>79.40978277762806470420509659</v>
      </c>
      <c r="Z48" s="273">
        <v>143.99633585667168477332288938</v>
      </c>
      <c r="AA48" s="274">
        <v>198.80044041992799913255060124</v>
      </c>
      <c r="AB48" s="275">
        <v>220.84916543199269903460182426</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79" t="s">
        <v>12</v>
      </c>
      <c r="C50" s="979"/>
      <c r="D50" s="482">
        <v>47.536780851998243302591128678</v>
      </c>
      <c r="E50" s="483"/>
      <c r="F50" s="484">
        <v>65.765582038879945705981026752</v>
      </c>
      <c r="G50" s="482">
        <v>9.344093104962670180061484409</v>
      </c>
      <c r="H50" s="483"/>
      <c r="I50" s="484">
        <v>16.847809890870970426828752278</v>
      </c>
      <c r="J50" s="482">
        <v>30.508454106280193236714975845</v>
      </c>
      <c r="K50" s="483"/>
      <c r="L50" s="484">
        <v>8.229024217647285814885370437</v>
      </c>
      <c r="M50" s="482">
        <v>87.38935551163812033377250769</v>
      </c>
      <c r="N50" s="483">
        <v>84.64430148741418764302059497</v>
      </c>
      <c r="O50" s="484">
        <v>90.84241614739820194769514947</v>
      </c>
      <c r="P50" s="93"/>
      <c r="Q50" s="468">
        <v>159.79835497744581971356866086</v>
      </c>
      <c r="R50" s="469"/>
      <c r="S50" s="470">
        <v>213.25415945073793417781170470</v>
      </c>
      <c r="T50" s="468">
        <v>210.52934039971904731498627162</v>
      </c>
      <c r="U50" s="469"/>
      <c r="V50" s="470">
        <v>403.14125232184339554800445145</v>
      </c>
      <c r="W50" s="468">
        <v>92.82302876166452994047815247</v>
      </c>
      <c r="X50" s="469"/>
      <c r="Y50" s="470">
        <v>92.53398660894217845217866983</v>
      </c>
      <c r="Z50" s="468">
        <v>135.36888469636393745120768377</v>
      </c>
      <c r="AA50" s="469">
        <v>218.37204945807516971723451551</v>
      </c>
      <c r="AB50" s="470">
        <v>217.44315160790005901206571033</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43:C43"/>
    <mergeCell ref="B41:C41"/>
    <mergeCell ref="B27:C27"/>
    <mergeCell ref="Q24:AB24"/>
    <mergeCell ref="B36:C36"/>
    <mergeCell ref="B39:C39"/>
    <mergeCell ref="B40:C40"/>
    <mergeCell ref="B42:C42"/>
    <mergeCell ref="Q38:AB38"/>
    <mergeCell ref="B28:C28"/>
    <mergeCell ref="B29:C29"/>
    <mergeCell ref="B30:C30"/>
    <mergeCell ref="B38:O38"/>
    <mergeCell ref="Q10:AB10"/>
    <mergeCell ref="B11:C11"/>
    <mergeCell ref="B12:C12"/>
    <mergeCell ref="B13:C13"/>
    <mergeCell ref="B20:C20"/>
    <mergeCell ref="B16:C16"/>
    <mergeCell ref="B14:C14"/>
    <mergeCell ref="B50:C50"/>
    <mergeCell ref="B44:C44"/>
    <mergeCell ref="B46:C46"/>
    <mergeCell ref="B47:C47"/>
    <mergeCell ref="B48:C48"/>
    <mergeCell ref="B22:C22"/>
    <mergeCell ref="B33:C33"/>
    <mergeCell ref="B34:C34"/>
    <mergeCell ref="B32:C32"/>
    <mergeCell ref="B19:C19"/>
    <mergeCell ref="B25:C25"/>
    <mergeCell ref="B26:C26"/>
    <mergeCell ref="B24:O24"/>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12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195</v>
      </c>
      <c r="Y1" s="5"/>
      <c r="AB1" s="685"/>
      <c r="AD1" s="236"/>
    </row>
    <row r="2" ht="15" customHeight="1">
      <c r="A2" s="11"/>
      <c r="B2" s="11" t="s">
        <v>208</v>
      </c>
    </row>
    <row r="3" ht="17.1" customHeight="1">
      <c r="A3" s="11"/>
      <c r="B3" s="11" t="s">
        <v>209</v>
      </c>
      <c r="R3" s="1040" t="s">
        <v>303</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85" t="s">
        <v>45</v>
      </c>
      <c r="E6" s="985"/>
      <c r="F6" s="985"/>
      <c r="G6" s="985"/>
      <c r="H6" s="985"/>
      <c r="I6" s="985"/>
      <c r="J6" s="985"/>
      <c r="K6" s="985"/>
      <c r="L6" s="985"/>
      <c r="M6" s="985"/>
      <c r="N6" s="985"/>
      <c r="O6" s="985"/>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4" t="s">
        <v>22</v>
      </c>
      <c r="C10" s="974"/>
      <c r="D10" s="974"/>
      <c r="E10" s="974"/>
      <c r="F10" s="974"/>
      <c r="G10" s="974"/>
      <c r="H10" s="974"/>
      <c r="I10" s="974"/>
      <c r="J10" s="974"/>
      <c r="K10" s="974"/>
      <c r="L10" s="974"/>
      <c r="M10" s="974"/>
      <c r="N10" s="974"/>
      <c r="O10" s="974"/>
      <c r="P10" s="411"/>
      <c r="Q10" s="972"/>
      <c r="R10" s="972"/>
      <c r="S10" s="972"/>
      <c r="T10" s="972"/>
      <c r="U10" s="972"/>
      <c r="V10" s="972"/>
      <c r="W10" s="972"/>
      <c r="X10" s="972"/>
      <c r="Y10" s="972"/>
      <c r="Z10" s="972"/>
      <c r="AA10" s="972"/>
      <c r="AB10" s="972"/>
      <c r="AC10" s="9"/>
    </row>
    <row r="11" ht="18" customHeight="1">
      <c r="A11" s="58"/>
      <c r="B11" s="1042" t="s">
        <v>43</v>
      </c>
      <c r="C11" s="1042"/>
      <c r="D11" s="427">
        <v>28.817523533083780101503438820</v>
      </c>
      <c r="E11" s="428"/>
      <c r="F11" s="429">
        <v>28.869917610806041850305899580</v>
      </c>
      <c r="G11" s="427">
        <v>12.096948192811932225223007390</v>
      </c>
      <c r="H11" s="428"/>
      <c r="I11" s="429">
        <v>7.5680470201060569701245838900</v>
      </c>
      <c r="J11" s="427">
        <v>26.228387019888328646447386990</v>
      </c>
      <c r="K11" s="428"/>
      <c r="L11" s="429">
        <v>7.8662629970532051822486016700</v>
      </c>
      <c r="M11" s="427">
        <v>67.142858745784040973173833210</v>
      </c>
      <c r="N11" s="428">
        <v>63.764807249386902134689241040</v>
      </c>
      <c r="O11" s="429">
        <v>44.304227627965304002679085140</v>
      </c>
      <c r="P11" s="5"/>
      <c r="Q11" s="427">
        <v>61.634749725649797493246037190</v>
      </c>
      <c r="R11" s="428"/>
      <c r="S11" s="429">
        <v>59.517515036168194199470299360</v>
      </c>
      <c r="T11" s="427">
        <v>728.26045780966697692844601516</v>
      </c>
      <c r="U11" s="428"/>
      <c r="V11" s="429">
        <v>125.08655382107450610812932491</v>
      </c>
      <c r="W11" s="427">
        <v>64.071051249282210003827238460</v>
      </c>
      <c r="X11" s="428"/>
      <c r="Y11" s="429">
        <v>56.383951654483535932249162370</v>
      </c>
      <c r="Z11" s="427">
        <v>90.33952889158358100311569950</v>
      </c>
      <c r="AA11" s="428">
        <v>104.16357226822709484433643868</v>
      </c>
      <c r="AB11" s="429">
        <v>67.244751435441685729386478290</v>
      </c>
    </row>
    <row r="12" ht="18" customHeight="1">
      <c r="A12" s="58"/>
      <c r="B12" s="1043" t="s">
        <v>46</v>
      </c>
      <c r="C12" s="1043"/>
      <c r="D12" s="420">
        <v>29.032459201025610313844588130</v>
      </c>
      <c r="E12" s="91"/>
      <c r="F12" s="421">
        <v>30.636700602629247870499774820</v>
      </c>
      <c r="G12" s="420">
        <v>11.452297868909549035510962880</v>
      </c>
      <c r="H12" s="91"/>
      <c r="I12" s="421">
        <v>6.0049125348115836932410375900</v>
      </c>
      <c r="J12" s="420">
        <v>25.046171660082903011676729220</v>
      </c>
      <c r="K12" s="91"/>
      <c r="L12" s="421">
        <v>7.4686724628170672585206465900</v>
      </c>
      <c r="M12" s="420">
        <v>65.530928730018062361032280240</v>
      </c>
      <c r="N12" s="91">
        <v>59.229506502395275247417699820</v>
      </c>
      <c r="O12" s="421">
        <v>44.11028560025789882226145900</v>
      </c>
      <c r="P12" s="5"/>
      <c r="Q12" s="420">
        <v>36.255019769489226770330753290</v>
      </c>
      <c r="R12" s="91"/>
      <c r="S12" s="421">
        <v>28.912027974471953395270071870</v>
      </c>
      <c r="T12" s="420">
        <v>840.8054246987770192682818873</v>
      </c>
      <c r="U12" s="91"/>
      <c r="V12" s="421">
        <v>44.096260513800564542512833980</v>
      </c>
      <c r="W12" s="420">
        <v>69.696787498627633254866120570</v>
      </c>
      <c r="X12" s="91"/>
      <c r="Y12" s="421">
        <v>54.003319266476324046860299570</v>
      </c>
      <c r="Z12" s="420">
        <v>75.761079629850411856301688720</v>
      </c>
      <c r="AA12" s="91">
        <v>91.85744281718302673929019805</v>
      </c>
      <c r="AB12" s="421">
        <v>34.554111026553529993160845460</v>
      </c>
    </row>
    <row r="13" ht="18" customHeight="1">
      <c r="A13" s="58"/>
      <c r="B13" s="1043" t="s">
        <v>47</v>
      </c>
      <c r="C13" s="1043"/>
      <c r="D13" s="420">
        <v>31.532470179225220490994402800</v>
      </c>
      <c r="E13" s="91"/>
      <c r="F13" s="421">
        <v>33.370000612529913155027608840</v>
      </c>
      <c r="G13" s="420">
        <v>12.215946326662767863479440920</v>
      </c>
      <c r="H13" s="91"/>
      <c r="I13" s="421">
        <v>6.1140046772355691724343773300</v>
      </c>
      <c r="J13" s="420">
        <v>24.345301712472155286165769930</v>
      </c>
      <c r="K13" s="91"/>
      <c r="L13" s="421">
        <v>7.16793847029261756800451200</v>
      </c>
      <c r="M13" s="420">
        <v>68.093718218360143640639613660</v>
      </c>
      <c r="N13" s="91">
        <v>56.539672468033890798720663760</v>
      </c>
      <c r="O13" s="421">
        <v>46.651943760058099895466498170</v>
      </c>
      <c r="P13" s="184"/>
      <c r="Q13" s="420">
        <v>33.114879348363881469450600100</v>
      </c>
      <c r="R13" s="91"/>
      <c r="S13" s="421">
        <v>25.317863992387834667778647850</v>
      </c>
      <c r="T13" s="420">
        <v>504.04933492926728293207217174</v>
      </c>
      <c r="U13" s="91"/>
      <c r="V13" s="421">
        <v>34.706473371729692863930245580</v>
      </c>
      <c r="W13" s="420">
        <v>61.516047755656532420365624240</v>
      </c>
      <c r="X13" s="91"/>
      <c r="Y13" s="421">
        <v>56.698181353100646895861320980</v>
      </c>
      <c r="Z13" s="420">
        <v>66.963896937885427325180198370</v>
      </c>
      <c r="AA13" s="91">
        <v>74.999055865626958640230104670</v>
      </c>
      <c r="AB13" s="421">
        <v>30.526318953529307229395870320</v>
      </c>
    </row>
    <row r="14" ht="18" customHeight="1">
      <c r="A14" s="58"/>
      <c r="B14" s="1043" t="s">
        <v>48</v>
      </c>
      <c r="C14" s="1043"/>
      <c r="D14" s="420">
        <v>32.586550349310448381669604490</v>
      </c>
      <c r="E14" s="91"/>
      <c r="F14" s="421">
        <v>34.016325399296448439187316980</v>
      </c>
      <c r="G14" s="420">
        <v>12.102392520638682067632656400</v>
      </c>
      <c r="H14" s="91"/>
      <c r="I14" s="421">
        <v>6.2633612913791214476700140400</v>
      </c>
      <c r="J14" s="420">
        <v>26.482595586989396092083603950</v>
      </c>
      <c r="K14" s="91"/>
      <c r="L14" s="421">
        <v>7.6586442105238751364791372400</v>
      </c>
      <c r="M14" s="420">
        <v>71.171538456938526541385864840</v>
      </c>
      <c r="N14" s="91">
        <v>60.304656257773702360343893980</v>
      </c>
      <c r="O14" s="421">
        <v>47.938330901199445023336468250</v>
      </c>
      <c r="P14" s="5"/>
      <c r="Q14" s="420">
        <v>34.981764923143508166855767780</v>
      </c>
      <c r="R14" s="91"/>
      <c r="S14" s="421">
        <v>25.541241101219801428486464180</v>
      </c>
      <c r="T14" s="420">
        <v>712.80319429380661235476429127</v>
      </c>
      <c r="U14" s="91"/>
      <c r="V14" s="421">
        <v>32.923355688270475015064529930</v>
      </c>
      <c r="W14" s="420">
        <v>64.841058107476032803333513950</v>
      </c>
      <c r="X14" s="91"/>
      <c r="Y14" s="421">
        <v>58.352637361250749291986009460</v>
      </c>
      <c r="Z14" s="420">
        <v>70.691731976705351059821829630</v>
      </c>
      <c r="AA14" s="91">
        <v>79.32087518898944029229230247</v>
      </c>
      <c r="AB14" s="421">
        <v>30.821074011433690155278226360</v>
      </c>
    </row>
    <row r="15" ht="18" customHeight="1">
      <c r="A15" s="58"/>
      <c r="B15" s="1043" t="s">
        <v>49</v>
      </c>
      <c r="C15" s="1043"/>
      <c r="D15" s="420">
        <v>31.269636862094672581849170520</v>
      </c>
      <c r="E15" s="91"/>
      <c r="F15" s="421">
        <v>32.738944853748297110567879530</v>
      </c>
      <c r="G15" s="420">
        <v>12.301349128428437921804980860</v>
      </c>
      <c r="H15" s="91"/>
      <c r="I15" s="421">
        <v>8.917329684150538286942322870</v>
      </c>
      <c r="J15" s="420">
        <v>28.793379519667055978325857740</v>
      </c>
      <c r="K15" s="91"/>
      <c r="L15" s="421">
        <v>8.343013790240076458057994770</v>
      </c>
      <c r="M15" s="420">
        <v>72.364365510190166481980009100</v>
      </c>
      <c r="N15" s="91">
        <v>64.634182431262588426602815810</v>
      </c>
      <c r="O15" s="421">
        <v>49.999288328138911855568197180</v>
      </c>
      <c r="P15" s="184"/>
      <c r="Q15" s="420">
        <v>42.357124487856725596996803820</v>
      </c>
      <c r="R15" s="91"/>
      <c r="S15" s="421">
        <v>43.933262760903094713318393260</v>
      </c>
      <c r="T15" s="420">
        <v>582.29376043258348910141475792</v>
      </c>
      <c r="U15" s="91"/>
      <c r="V15" s="421">
        <v>117.15519186001198995874521085</v>
      </c>
      <c r="W15" s="420">
        <v>69.011381569213166945311314730</v>
      </c>
      <c r="X15" s="91"/>
      <c r="Y15" s="421">
        <v>60.881057681844779114458473050</v>
      </c>
      <c r="Z15" s="420">
        <v>77.342238377171969900072264120</v>
      </c>
      <c r="AA15" s="91">
        <v>92.47100686262313365541529981</v>
      </c>
      <c r="AB15" s="421">
        <v>56.061579704083116776401723980</v>
      </c>
    </row>
    <row r="16" ht="18" customHeight="1">
      <c r="A16" s="58"/>
      <c r="B16" s="1044" t="s">
        <v>75</v>
      </c>
      <c r="C16" s="1044"/>
      <c r="D16" s="430">
        <v>30.645332997333774129269248920</v>
      </c>
      <c r="E16" s="431"/>
      <c r="F16" s="432">
        <v>31.926377815801989685117695950</v>
      </c>
      <c r="G16" s="430">
        <v>12.032756400606044692695261920</v>
      </c>
      <c r="H16" s="431"/>
      <c r="I16" s="432">
        <v>6.9735310415365739140824671400</v>
      </c>
      <c r="J16" s="430">
        <v>26.169099529525306359388960740</v>
      </c>
      <c r="K16" s="431"/>
      <c r="L16" s="432">
        <v>7.7009063861853683206621784500</v>
      </c>
      <c r="M16" s="430">
        <v>68.847188927465125181353471580</v>
      </c>
      <c r="N16" s="431">
        <v>60.894564981770471793554862840</v>
      </c>
      <c r="O16" s="432">
        <v>46.600815243523931919862341540</v>
      </c>
      <c r="P16" s="5"/>
      <c r="Q16" s="430">
        <v>40.600926467016968144271200500</v>
      </c>
      <c r="R16" s="431"/>
      <c r="S16" s="432">
        <v>34.847057642392415111043258050</v>
      </c>
      <c r="T16" s="430">
        <v>652.62320346581833811603998814</v>
      </c>
      <c r="U16" s="431"/>
      <c r="V16" s="432">
        <v>66.871750736938529039084120690</v>
      </c>
      <c r="W16" s="430">
        <v>65.733129504517511146201471380</v>
      </c>
      <c r="X16" s="431"/>
      <c r="Y16" s="432">
        <v>57.293732212627895449360300820</v>
      </c>
      <c r="Z16" s="629">
        <v>75.69940187884858494048259600</v>
      </c>
      <c r="AA16" s="214">
        <v>88.34134245020268542307680005</v>
      </c>
      <c r="AB16" s="630">
        <v>42.288898698173784275155808230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31.961650485284496230037025380</v>
      </c>
      <c r="E18" s="480"/>
      <c r="F18" s="481">
        <v>36.233334012593058479209427250</v>
      </c>
      <c r="G18" s="479">
        <v>16.743240041078350972819538130</v>
      </c>
      <c r="H18" s="480"/>
      <c r="I18" s="481">
        <v>17.219752579519074524925196500</v>
      </c>
      <c r="J18" s="479">
        <v>27.491006103313576461445380130</v>
      </c>
      <c r="K18" s="480"/>
      <c r="L18" s="481">
        <v>8.170485210858071069643565970</v>
      </c>
      <c r="M18" s="479">
        <v>76.195896629676423664301943640</v>
      </c>
      <c r="N18" s="480">
        <v>70.910964477347355684015647600</v>
      </c>
      <c r="O18" s="481">
        <v>61.623571802970204073778189730</v>
      </c>
      <c r="P18" s="184"/>
      <c r="Q18" s="479">
        <v>46.207849962675124598456871600</v>
      </c>
      <c r="R18" s="480"/>
      <c r="S18" s="481">
        <v>54.966630981569139053040358920</v>
      </c>
      <c r="T18" s="479">
        <v>396.17370601136107549789036655</v>
      </c>
      <c r="U18" s="480"/>
      <c r="V18" s="481">
        <v>188.54977954423533192206717036</v>
      </c>
      <c r="W18" s="479">
        <v>81.02825601921214320200445728</v>
      </c>
      <c r="X18" s="480"/>
      <c r="Y18" s="481">
        <v>68.484659007080068771900789710</v>
      </c>
      <c r="Z18" s="479">
        <v>88.50608175392686523010833032</v>
      </c>
      <c r="AA18" s="480">
        <v>85.81326534188326677807040261</v>
      </c>
      <c r="AB18" s="481">
        <v>80.19399111174882859716692796</v>
      </c>
    </row>
    <row r="19" ht="18" customHeight="1">
      <c r="A19" s="58"/>
      <c r="B19" s="1046" t="s">
        <v>51</v>
      </c>
      <c r="C19" s="1046"/>
      <c r="D19" s="271">
        <v>34.979623718998422868919410550</v>
      </c>
      <c r="E19" s="92"/>
      <c r="F19" s="272">
        <v>40.497681867658137725610170790</v>
      </c>
      <c r="G19" s="271">
        <v>16.594537281115842335663165720</v>
      </c>
      <c r="H19" s="92"/>
      <c r="I19" s="272">
        <v>18.189588316892777367738540610</v>
      </c>
      <c r="J19" s="271">
        <v>25.720487529530844874978470520</v>
      </c>
      <c r="K19" s="92"/>
      <c r="L19" s="272">
        <v>7.8637724002720056755776961900</v>
      </c>
      <c r="M19" s="271">
        <v>77.294648529645110079561046800</v>
      </c>
      <c r="N19" s="92">
        <v>74.310230527697451585055891320</v>
      </c>
      <c r="O19" s="272">
        <v>66.551042584822920768926407580</v>
      </c>
      <c r="P19" s="5"/>
      <c r="Q19" s="271">
        <v>55.062403304530223071794577440</v>
      </c>
      <c r="R19" s="92"/>
      <c r="S19" s="272">
        <v>65.940025531231304395030152900</v>
      </c>
      <c r="T19" s="271">
        <v>640.70346357384433236861196698</v>
      </c>
      <c r="U19" s="92"/>
      <c r="V19" s="272">
        <v>178.19048768776373257168699115</v>
      </c>
      <c r="W19" s="271">
        <v>74.159310765401727689481575370</v>
      </c>
      <c r="X19" s="92"/>
      <c r="Y19" s="272">
        <v>55.700485268234721110298444560</v>
      </c>
      <c r="Z19" s="271">
        <v>95.35050837316745348957200387</v>
      </c>
      <c r="AA19" s="92">
        <v>81.58396647322088314376657726</v>
      </c>
      <c r="AB19" s="272">
        <v>84.89418069371867259188067855</v>
      </c>
    </row>
    <row r="20" ht="18" customHeight="1">
      <c r="A20" s="58"/>
      <c r="B20" s="1047" t="s">
        <v>76</v>
      </c>
      <c r="C20" s="1047"/>
      <c r="D20" s="273">
        <v>33.456311279829526353407573730</v>
      </c>
      <c r="E20" s="274"/>
      <c r="F20" s="275">
        <v>38.344849396213974961304590350</v>
      </c>
      <c r="G20" s="273">
        <v>16.669594528628564258531651160</v>
      </c>
      <c r="H20" s="274"/>
      <c r="I20" s="275">
        <v>17.699972099279302022144353960</v>
      </c>
      <c r="J20" s="273">
        <v>26.614151176740799583970470780</v>
      </c>
      <c r="K20" s="274"/>
      <c r="L20" s="275">
        <v>8.018614669355025290563901810</v>
      </c>
      <c r="M20" s="273">
        <v>76.740056985198890195909695670</v>
      </c>
      <c r="N20" s="274">
        <v>72.594410521330260320721292080</v>
      </c>
      <c r="O20" s="275">
        <v>64.063436164848302274012846130</v>
      </c>
      <c r="P20" s="184"/>
      <c r="Q20" s="273">
        <v>50.640193416786786810073159250</v>
      </c>
      <c r="R20" s="274"/>
      <c r="S20" s="275">
        <v>60.478123754898103856862079860</v>
      </c>
      <c r="T20" s="273">
        <v>493.76846217103277623503043451</v>
      </c>
      <c r="U20" s="274"/>
      <c r="V20" s="275">
        <v>183.03499630153705823149922828</v>
      </c>
      <c r="W20" s="273">
        <v>77.697785585946054963457450580</v>
      </c>
      <c r="X20" s="274"/>
      <c r="Y20" s="275">
        <v>61.986685655361196089826545120</v>
      </c>
      <c r="Z20" s="273">
        <v>91.87872674606252346954980501</v>
      </c>
      <c r="AA20" s="274">
        <v>83.58603482130458477297399913</v>
      </c>
      <c r="AB20" s="275">
        <v>82.52766916208852282038803435</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79" t="s">
        <v>12</v>
      </c>
      <c r="C22" s="979"/>
      <c r="D22" s="468">
        <v>31.417600664176006641760066420</v>
      </c>
      <c r="E22" s="469"/>
      <c r="F22" s="470">
        <v>33.807346910629252274313246220</v>
      </c>
      <c r="G22" s="468">
        <v>13.424657534246575342465753420</v>
      </c>
      <c r="H22" s="469"/>
      <c r="I22" s="470">
        <v>10.030589016586727469926297040</v>
      </c>
      <c r="J22" s="468">
        <v>26.282689912826899128268991280</v>
      </c>
      <c r="K22" s="469"/>
      <c r="L22" s="470">
        <v>7.7869697235445482067460736800</v>
      </c>
      <c r="M22" s="468">
        <v>71.124948111249481112494811120</v>
      </c>
      <c r="N22" s="469">
        <v>64.260273972602739726027397260</v>
      </c>
      <c r="O22" s="470">
        <v>51.624905650760527950985616940</v>
      </c>
      <c r="P22" s="184"/>
      <c r="Q22" s="468">
        <v>43.377983244529541189273496860</v>
      </c>
      <c r="R22" s="469"/>
      <c r="S22" s="470">
        <v>43.361760673251819294111500170</v>
      </c>
      <c r="T22" s="468">
        <v>591.19579551813912747268789899</v>
      </c>
      <c r="U22" s="469"/>
      <c r="V22" s="470">
        <v>102.22779098271079480616661598</v>
      </c>
      <c r="W22" s="468">
        <v>68.912200479136194220237429930</v>
      </c>
      <c r="X22" s="469"/>
      <c r="Y22" s="470">
        <v>59.737390285843878113222715440</v>
      </c>
      <c r="Z22" s="468">
        <v>80.45312956363223041208115296</v>
      </c>
      <c r="AA22" s="469">
        <v>86.88635142564077387357169039</v>
      </c>
      <c r="AB22" s="470">
        <v>54.488128336425727367907639650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101.99605370831501602853529953</v>
      </c>
      <c r="E25" s="455"/>
      <c r="F25" s="456">
        <v>135.14864368855537671094716771</v>
      </c>
      <c r="G25" s="454">
        <v>107.29286545628493184471210535</v>
      </c>
      <c r="H25" s="455"/>
      <c r="I25" s="456">
        <v>128.6431581692835002772798312</v>
      </c>
      <c r="J25" s="454">
        <v>95.61607460306991595911959384</v>
      </c>
      <c r="K25" s="455"/>
      <c r="L25" s="456">
        <v>87.45564496565068681333902929</v>
      </c>
      <c r="M25" s="454">
        <v>100.45811943238751810057141181</v>
      </c>
      <c r="N25" s="455">
        <v>98.19443120456168141291198279</v>
      </c>
      <c r="O25" s="456">
        <v>125.56943389090902189245769206</v>
      </c>
      <c r="P25" s="5"/>
      <c r="Q25" s="427">
        <v>4.8957537742274766023287374300</v>
      </c>
      <c r="R25" s="428"/>
      <c r="S25" s="429">
        <v>7.931314762163360511167804050</v>
      </c>
      <c r="T25" s="427">
        <v>-32.826208955587623295192149570</v>
      </c>
      <c r="U25" s="428"/>
      <c r="V25" s="429">
        <v>-7.8316319840457947056928543900</v>
      </c>
      <c r="W25" s="427">
        <v>-2.2832202586503249604336465200</v>
      </c>
      <c r="X25" s="428"/>
      <c r="Y25" s="429">
        <v>-11.450484699797862738265913540</v>
      </c>
      <c r="Z25" s="427">
        <v>0.3563550764863258896892605600</v>
      </c>
      <c r="AA25" s="428">
        <v>12.996178927265781171250230800</v>
      </c>
      <c r="AB25" s="429">
        <v>2.9117495205462810038414618600</v>
      </c>
    </row>
    <row r="26" ht="18" customHeight="1">
      <c r="A26" s="58"/>
      <c r="B26" s="1043" t="s">
        <v>46</v>
      </c>
      <c r="C26" s="1043"/>
      <c r="D26" s="439">
        <v>107.73904849320134583697084632</v>
      </c>
      <c r="E26" s="95"/>
      <c r="F26" s="440">
        <v>144.85117183055663746346116127</v>
      </c>
      <c r="G26" s="439">
        <v>105.19946236647101421545112023</v>
      </c>
      <c r="H26" s="95"/>
      <c r="I26" s="440">
        <v>130.13646129108899869196314627</v>
      </c>
      <c r="J26" s="439">
        <v>94.96431825242037110691736295</v>
      </c>
      <c r="K26" s="95"/>
      <c r="L26" s="440">
        <v>85.69811589774850609244781836</v>
      </c>
      <c r="M26" s="439">
        <v>102.41267528175270176038856221</v>
      </c>
      <c r="N26" s="95">
        <v>99.42522342461595459977310575</v>
      </c>
      <c r="O26" s="440">
        <v>132.83231177361074606433952897</v>
      </c>
      <c r="P26" s="5"/>
      <c r="Q26" s="420">
        <v>-1.9912040008264543570129374100</v>
      </c>
      <c r="R26" s="91"/>
      <c r="S26" s="421">
        <v>-7.1202646085588530069499322900</v>
      </c>
      <c r="T26" s="420">
        <v>-27.200965005034611437133388220</v>
      </c>
      <c r="U26" s="91"/>
      <c r="V26" s="421">
        <v>-16.937866553783404259092414950</v>
      </c>
      <c r="W26" s="420">
        <v>-2.2593997151580057803768960300</v>
      </c>
      <c r="X26" s="91"/>
      <c r="Y26" s="421">
        <v>-12.885069880415704787238646010</v>
      </c>
      <c r="Z26" s="420">
        <v>-3.3864291347807908795761437700</v>
      </c>
      <c r="AA26" s="91">
        <v>9.958101633949436748074891690</v>
      </c>
      <c r="AB26" s="421">
        <v>-9.961601414007513525278593940</v>
      </c>
    </row>
    <row r="27" ht="18" customHeight="1">
      <c r="A27" s="58"/>
      <c r="B27" s="1043" t="s">
        <v>47</v>
      </c>
      <c r="C27" s="1043"/>
      <c r="D27" s="439">
        <v>112.06404791476875950642100735</v>
      </c>
      <c r="E27" s="95"/>
      <c r="F27" s="440">
        <v>149.88858311137261510495439067</v>
      </c>
      <c r="G27" s="439">
        <v>107.74596403235329143855778076</v>
      </c>
      <c r="H27" s="95"/>
      <c r="I27" s="440">
        <v>131.2729103517453591419958428</v>
      </c>
      <c r="J27" s="439">
        <v>95.01460914224311178844968925</v>
      </c>
      <c r="K27" s="95"/>
      <c r="L27" s="440">
        <v>88.26692579292395175779478778</v>
      </c>
      <c r="M27" s="439">
        <v>105.19376348725554222947241077</v>
      </c>
      <c r="N27" s="95">
        <v>101.78574328308511739757623892</v>
      </c>
      <c r="O27" s="440">
        <v>137.98090009444417367683491835</v>
      </c>
      <c r="P27" s="93"/>
      <c r="Q27" s="420">
        <v>-3.4901938016239634282515130300</v>
      </c>
      <c r="R27" s="91"/>
      <c r="S27" s="421">
        <v>-9.318026411573697197759194040</v>
      </c>
      <c r="T27" s="420">
        <v>-24.331019485238477774338185440</v>
      </c>
      <c r="U27" s="91"/>
      <c r="V27" s="421">
        <v>-19.015171815829198861525214820</v>
      </c>
      <c r="W27" s="420">
        <v>-4.1829379986413891025437407800</v>
      </c>
      <c r="X27" s="91"/>
      <c r="Y27" s="421">
        <v>-11.798210555380525194525339620</v>
      </c>
      <c r="Z27" s="420">
        <v>-5.3617907226366735708536073100</v>
      </c>
      <c r="AA27" s="91">
        <v>8.77822256073220171473723400</v>
      </c>
      <c r="AB27" s="421">
        <v>-11.854672473091186737181838840</v>
      </c>
    </row>
    <row r="28" ht="18" customHeight="1">
      <c r="A28" s="58"/>
      <c r="B28" s="1043" t="s">
        <v>48</v>
      </c>
      <c r="C28" s="1043"/>
      <c r="D28" s="439">
        <v>112.13337546033565531279749737</v>
      </c>
      <c r="E28" s="95"/>
      <c r="F28" s="440">
        <v>148.95023542668475806830479383</v>
      </c>
      <c r="G28" s="439">
        <v>108.02857306960542624593607285</v>
      </c>
      <c r="H28" s="95"/>
      <c r="I28" s="440">
        <v>133.01922887585003344419430734</v>
      </c>
      <c r="J28" s="439">
        <v>94.07238698852903790961750767</v>
      </c>
      <c r="K28" s="95"/>
      <c r="L28" s="440">
        <v>87.97532911364610689306529172</v>
      </c>
      <c r="M28" s="439">
        <v>104.71496362325202485843168814</v>
      </c>
      <c r="N28" s="95">
        <v>103.49066407548443303365622475</v>
      </c>
      <c r="O28" s="440">
        <v>137.12740487897760500909186227</v>
      </c>
      <c r="P28" s="5"/>
      <c r="Q28" s="420">
        <v>-2.7250790675707269250706424500</v>
      </c>
      <c r="R28" s="91"/>
      <c r="S28" s="421">
        <v>-7.2543084791459799105833820700</v>
      </c>
      <c r="T28" s="420">
        <v>-22.149924058641516041815794460</v>
      </c>
      <c r="U28" s="91"/>
      <c r="V28" s="421">
        <v>-13.807229656315927196346578830</v>
      </c>
      <c r="W28" s="420">
        <v>-3.5534061575423207632742083100</v>
      </c>
      <c r="X28" s="91"/>
      <c r="Y28" s="421">
        <v>-13.833580889600148636505531870</v>
      </c>
      <c r="Z28" s="420">
        <v>-4.1770925969166386918384953400</v>
      </c>
      <c r="AA28" s="91">
        <v>11.653039825524810984339285710</v>
      </c>
      <c r="AB28" s="421">
        <v>-9.827795420149995521374385770</v>
      </c>
    </row>
    <row r="29" ht="18" customHeight="1">
      <c r="A29" s="58"/>
      <c r="B29" s="1043" t="s">
        <v>49</v>
      </c>
      <c r="C29" s="1043"/>
      <c r="D29" s="439">
        <v>107.98174877122197592716575987</v>
      </c>
      <c r="E29" s="95"/>
      <c r="F29" s="440">
        <v>143.19125577634363210089955907</v>
      </c>
      <c r="G29" s="439">
        <v>103.25013861154520993950883887</v>
      </c>
      <c r="H29" s="95"/>
      <c r="I29" s="440">
        <v>133.28696145193164696239596683</v>
      </c>
      <c r="J29" s="439">
        <v>93.35752253851903565580657505</v>
      </c>
      <c r="K29" s="95"/>
      <c r="L29" s="440">
        <v>87.08811633398218205824326825</v>
      </c>
      <c r="M29" s="439">
        <v>101.35851534363118717149139786</v>
      </c>
      <c r="N29" s="95">
        <v>101.26373293096363364978949462</v>
      </c>
      <c r="O29" s="440">
        <v>132.06331491103539370038288376</v>
      </c>
      <c r="P29" s="93"/>
      <c r="Q29" s="420">
        <v>3.328018820819084995448000400</v>
      </c>
      <c r="R29" s="91"/>
      <c r="S29" s="421">
        <v>7.5629932492978328323689532900</v>
      </c>
      <c r="T29" s="420">
        <v>-26.137892209296247382706387650</v>
      </c>
      <c r="U29" s="91"/>
      <c r="V29" s="421">
        <v>-6.0594918224300754451378698500</v>
      </c>
      <c r="W29" s="420">
        <v>-3.2916693561733952260306735900</v>
      </c>
      <c r="X29" s="91"/>
      <c r="Y29" s="421">
        <v>-11.321740786474157185718432260</v>
      </c>
      <c r="Z29" s="420">
        <v>-1.3406518121440979591986376600</v>
      </c>
      <c r="AA29" s="91">
        <v>12.068961827462527412369713460</v>
      </c>
      <c r="AB29" s="421">
        <v>2.6975427600561409383021671700</v>
      </c>
    </row>
    <row r="30" ht="18" customHeight="1">
      <c r="A30" s="58"/>
      <c r="B30" s="1044" t="s">
        <v>75</v>
      </c>
      <c r="C30" s="1044"/>
      <c r="D30" s="457">
        <v>108.53516672494440653060304431</v>
      </c>
      <c r="E30" s="458"/>
      <c r="F30" s="459">
        <v>144.6825238884226512398193663</v>
      </c>
      <c r="G30" s="457">
        <v>106.31990356183448969424426524</v>
      </c>
      <c r="H30" s="458"/>
      <c r="I30" s="459">
        <v>131.33518629536247426627013525</v>
      </c>
      <c r="J30" s="457">
        <v>94.57550393697376755329772123</v>
      </c>
      <c r="K30" s="458"/>
      <c r="L30" s="459">
        <v>87.28949781283066912168048907</v>
      </c>
      <c r="M30" s="457">
        <v>102.84186924964857943678712601</v>
      </c>
      <c r="N30" s="458">
        <v>100.80129812331409364674274991</v>
      </c>
      <c r="O30" s="459">
        <v>133.20082788677471631129190207</v>
      </c>
      <c r="P30" s="5"/>
      <c r="Q30" s="430">
        <v>-0.6947762381032089786621266200</v>
      </c>
      <c r="R30" s="431"/>
      <c r="S30" s="432">
        <v>-3.5615703532377752933005502700</v>
      </c>
      <c r="T30" s="430">
        <v>-26.461119550528673089349973540</v>
      </c>
      <c r="U30" s="431"/>
      <c r="V30" s="432">
        <v>-13.394596851144664721994604250</v>
      </c>
      <c r="W30" s="430">
        <v>-3.1182154865793845359154434400</v>
      </c>
      <c r="X30" s="431"/>
      <c r="Y30" s="432">
        <v>-12.251033394207151938104526810</v>
      </c>
      <c r="Z30" s="430">
        <v>-3.0063373929076416931136729500</v>
      </c>
      <c r="AA30" s="431">
        <v>10.97686216297465502203258100</v>
      </c>
      <c r="AB30" s="432">
        <v>-6.6411754127351673990048358600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106.93845056671743218588471504</v>
      </c>
      <c r="E32" s="494"/>
      <c r="F32" s="495">
        <v>141.44054462528082719892538732</v>
      </c>
      <c r="G32" s="493">
        <v>109.89655638856874214208328985</v>
      </c>
      <c r="H32" s="494"/>
      <c r="I32" s="495">
        <v>134.24295606818534216347433835</v>
      </c>
      <c r="J32" s="493">
        <v>94.40708414098537639908950175</v>
      </c>
      <c r="K32" s="494"/>
      <c r="L32" s="495">
        <v>87.88375012616552227108616979</v>
      </c>
      <c r="M32" s="493">
        <v>103.06722379339002466356472285</v>
      </c>
      <c r="N32" s="494">
        <v>105.11926048587207525936101857</v>
      </c>
      <c r="O32" s="495">
        <v>132.32835467767893598096089024</v>
      </c>
      <c r="P32" s="93"/>
      <c r="Q32" s="479">
        <v>12.210251023817355082069223620</v>
      </c>
      <c r="R32" s="480"/>
      <c r="S32" s="481">
        <v>20.437707727994814183678068200</v>
      </c>
      <c r="T32" s="479">
        <v>-12.294522530409753777432540110</v>
      </c>
      <c r="U32" s="480"/>
      <c r="V32" s="481">
        <v>6.2594385155609356379051684600</v>
      </c>
      <c r="W32" s="479">
        <v>-3.1686961246786410927357368300</v>
      </c>
      <c r="X32" s="480"/>
      <c r="Y32" s="481">
        <v>-11.683193339641741927464771090</v>
      </c>
      <c r="Z32" s="479">
        <v>4.4979535236642438978255420900</v>
      </c>
      <c r="AA32" s="480">
        <v>20.216671620743264198218033790</v>
      </c>
      <c r="AB32" s="481">
        <v>13.636505778225285850616700930</v>
      </c>
    </row>
    <row r="33" ht="18" customHeight="1">
      <c r="A33" s="58"/>
      <c r="B33" s="1046" t="s">
        <v>51</v>
      </c>
      <c r="C33" s="1046"/>
      <c r="D33" s="276">
        <v>110.30371405270264670216565378</v>
      </c>
      <c r="E33" s="94"/>
      <c r="F33" s="277">
        <v>141.89021179191028103245659958</v>
      </c>
      <c r="G33" s="276">
        <v>113.93016350485638990575801983</v>
      </c>
      <c r="H33" s="94"/>
      <c r="I33" s="277">
        <v>135.51304527618050676848478452</v>
      </c>
      <c r="J33" s="276">
        <v>95.12045782380406008017577766</v>
      </c>
      <c r="K33" s="94"/>
      <c r="L33" s="277">
        <v>88.19622736954834182303210188</v>
      </c>
      <c r="M33" s="276">
        <v>106.02991880108813064716115781</v>
      </c>
      <c r="N33" s="94">
        <v>105.67117013381584945531705177</v>
      </c>
      <c r="O33" s="277">
        <v>133.80265545311073780316167667</v>
      </c>
      <c r="P33" s="5"/>
      <c r="Q33" s="271">
        <v>16.206536455998306843222779080</v>
      </c>
      <c r="R33" s="92"/>
      <c r="S33" s="272">
        <v>21.070078365808339164836573720</v>
      </c>
      <c r="T33" s="271">
        <v>-6.2717990391411692616301485900</v>
      </c>
      <c r="U33" s="92"/>
      <c r="V33" s="272">
        <v>6.1478550453907349485206280800</v>
      </c>
      <c r="W33" s="271">
        <v>-0.9156582143512923048225638600</v>
      </c>
      <c r="X33" s="92"/>
      <c r="Y33" s="272">
        <v>-11.301263108510288090098397750</v>
      </c>
      <c r="Z33" s="271">
        <v>9.499740038700167134701581530</v>
      </c>
      <c r="AA33" s="92">
        <v>21.686670423994453814838871730</v>
      </c>
      <c r="AB33" s="272">
        <v>14.747870988079955673070565110</v>
      </c>
    </row>
    <row r="34" ht="18" customHeight="1">
      <c r="A34" s="58"/>
      <c r="B34" s="1047" t="s">
        <v>76</v>
      </c>
      <c r="C34" s="1047"/>
      <c r="D34" s="443">
        <v>108.68099318948683125493906368</v>
      </c>
      <c r="E34" s="444"/>
      <c r="F34" s="445">
        <v>141.67570055348141869472490021</v>
      </c>
      <c r="G34" s="443">
        <v>111.88521834085776912198865235</v>
      </c>
      <c r="H34" s="444"/>
      <c r="I34" s="445">
        <v>134.8892441387614884169863546</v>
      </c>
      <c r="J34" s="443">
        <v>94.74852140665412629958650276</v>
      </c>
      <c r="K34" s="444"/>
      <c r="L34" s="445">
        <v>88.03548716747225062069467427</v>
      </c>
      <c r="M34" s="633">
        <v>104.54511176443897604374534239</v>
      </c>
      <c r="N34" s="634">
        <v>105.39904743726025633912580267</v>
      </c>
      <c r="O34" s="635">
        <v>133.08670932762796783053971323</v>
      </c>
      <c r="P34" s="93"/>
      <c r="Q34" s="273">
        <v>14.270978086471366077264039820</v>
      </c>
      <c r="R34" s="274"/>
      <c r="S34" s="275">
        <v>20.765260775170648264198745440</v>
      </c>
      <c r="T34" s="273">
        <v>-9.628825649474332287231208150</v>
      </c>
      <c r="U34" s="274"/>
      <c r="V34" s="275">
        <v>6.1858294142662759785112524900</v>
      </c>
      <c r="W34" s="273">
        <v>-2.0772175926903754294566421400</v>
      </c>
      <c r="X34" s="274"/>
      <c r="Y34" s="275">
        <v>-11.496076230706361380707086870</v>
      </c>
      <c r="Z34" s="273">
        <v>6.96176932692094847574635800</v>
      </c>
      <c r="AA34" s="274">
        <v>20.967990134444900023059070730</v>
      </c>
      <c r="AB34" s="275">
        <v>14.208651258145642366428435660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79" t="s">
        <v>12</v>
      </c>
      <c r="C36" s="979"/>
      <c r="D36" s="482">
        <v>108.56191231199489110567924071</v>
      </c>
      <c r="E36" s="483"/>
      <c r="F36" s="484">
        <v>144.07325346396427177400702278</v>
      </c>
      <c r="G36" s="482">
        <v>108.3641001855287569573283859</v>
      </c>
      <c r="H36" s="483"/>
      <c r="I36" s="484">
        <v>131.77502688661248856046446566</v>
      </c>
      <c r="J36" s="482">
        <v>94.6187580615441311958724894</v>
      </c>
      <c r="K36" s="483"/>
      <c r="L36" s="484">
        <v>87.56438438481158070371953473</v>
      </c>
      <c r="M36" s="482">
        <v>103.37220341620948601221742345</v>
      </c>
      <c r="N36" s="483">
        <v>102.29547610766417215496639702</v>
      </c>
      <c r="O36" s="484">
        <v>133.16008467538199747948451393</v>
      </c>
      <c r="P36" s="93"/>
      <c r="Q36" s="468">
        <v>3.1819849670939133364756523600</v>
      </c>
      <c r="R36" s="469"/>
      <c r="S36" s="470">
        <v>2.3253094194965952936850354700</v>
      </c>
      <c r="T36" s="468">
        <v>-20.346314008036407903907571910</v>
      </c>
      <c r="U36" s="469"/>
      <c r="V36" s="470">
        <v>-7.1666422765391101789760940700</v>
      </c>
      <c r="W36" s="468">
        <v>-2.8329773100529655560096654600</v>
      </c>
      <c r="X36" s="469"/>
      <c r="Y36" s="470">
        <v>-11.629169708347740032195328380</v>
      </c>
      <c r="Z36" s="468">
        <v>-0.2579591945092748224025091700</v>
      </c>
      <c r="AA36" s="469">
        <v>14.144592484164037854566297530</v>
      </c>
      <c r="AB36" s="470">
        <v>-1.278650471393191612694062600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29.392736780210451319122210229</v>
      </c>
      <c r="E39" s="455"/>
      <c r="F39" s="456">
        <v>39.017302085007756883926134303</v>
      </c>
      <c r="G39" s="454">
        <v>12.97916234883019796316207494</v>
      </c>
      <c r="H39" s="455"/>
      <c r="I39" s="456">
        <v>9.735774698400781533913286207</v>
      </c>
      <c r="J39" s="454">
        <v>25.078554100118330594223507639</v>
      </c>
      <c r="K39" s="455"/>
      <c r="L39" s="456">
        <v>6.8794910387672042723647110017</v>
      </c>
      <c r="M39" s="454">
        <v>67.450453229158979876507792813</v>
      </c>
      <c r="N39" s="455">
        <v>62.61348978722058139873319299</v>
      </c>
      <c r="O39" s="456">
        <v>55.632567822175742690204131505</v>
      </c>
      <c r="P39" s="5"/>
      <c r="Q39" s="427">
        <v>69.547989085806433336903453850</v>
      </c>
      <c r="R39" s="428"/>
      <c r="S39" s="429">
        <v>72.169351254467960453126978050</v>
      </c>
      <c r="T39" s="427">
        <v>456.37394923255902749732793511</v>
      </c>
      <c r="U39" s="428"/>
      <c r="V39" s="429">
        <v>107.45860328023678323041848605</v>
      </c>
      <c r="W39" s="427">
        <v>60.324947768578041506309789960</v>
      </c>
      <c r="X39" s="428"/>
      <c r="Y39" s="429">
        <v>38.477231197347612023973900340</v>
      </c>
      <c r="Z39" s="427">
        <v>91.01781346534889603811521501</v>
      </c>
      <c r="AA39" s="428">
        <v>130.69703542450346879464119976</v>
      </c>
      <c r="AB39" s="429">
        <v>72.114499683501978430505486110</v>
      </c>
    </row>
    <row r="40" ht="18" customHeight="1">
      <c r="A40" s="58"/>
      <c r="B40" s="1043" t="s">
        <v>46</v>
      </c>
      <c r="C40" s="1043"/>
      <c r="D40" s="439">
        <v>31.279295297361878297353754798</v>
      </c>
      <c r="E40" s="95"/>
      <c r="F40" s="440">
        <v>44.37761983312767268385691046</v>
      </c>
      <c r="G40" s="439">
        <v>12.047755786699663003151041046</v>
      </c>
      <c r="H40" s="95"/>
      <c r="I40" s="440">
        <v>7.8145806764288278063482043899</v>
      </c>
      <c r="J40" s="439">
        <v>23.784926165328646532097095219</v>
      </c>
      <c r="K40" s="95"/>
      <c r="L40" s="440">
        <v>6.4005115832081979987126225894</v>
      </c>
      <c r="M40" s="439">
        <v>67.11197724939018783260189107</v>
      </c>
      <c r="N40" s="95">
        <v>58.889069173303937196089231305</v>
      </c>
      <c r="O40" s="440">
        <v>58.592712092764698488917737441</v>
      </c>
      <c r="P40" s="5"/>
      <c r="Q40" s="420">
        <v>33.541904364512280959777073570</v>
      </c>
      <c r="R40" s="91"/>
      <c r="S40" s="421">
        <v>19.733150470430138878124928170</v>
      </c>
      <c r="T40" s="420">
        <v>584.89727036099542931601729894</v>
      </c>
      <c r="U40" s="91"/>
      <c r="V40" s="421">
        <v>19.689428198980936529683359990</v>
      </c>
      <c r="W40" s="420">
        <v>65.862658765251354146832700710</v>
      </c>
      <c r="X40" s="91"/>
      <c r="Y40" s="421">
        <v>34.159883960831147109069947860</v>
      </c>
      <c r="Z40" s="420">
        <v>69.809055221659891668986462620</v>
      </c>
      <c r="AA40" s="91">
        <v>110.96280196521453599563738936</v>
      </c>
      <c r="AB40" s="421">
        <v>21.150366799927133876749853120</v>
      </c>
    </row>
    <row r="41" ht="18" customHeight="1">
      <c r="A41" s="58"/>
      <c r="B41" s="1043" t="s">
        <v>47</v>
      </c>
      <c r="C41" s="1043"/>
      <c r="D41" s="439">
        <v>35.336562490357121627112276741</v>
      </c>
      <c r="E41" s="95"/>
      <c r="F41" s="440">
        <v>50.017821102377449621915338901</v>
      </c>
      <c r="G41" s="439">
        <v>13.162189135337648980631126549</v>
      </c>
      <c r="H41" s="95"/>
      <c r="I41" s="440">
        <v>8.026031878848966917618201492</v>
      </c>
      <c r="J41" s="439">
        <v>23.131593266605237309130361777</v>
      </c>
      <c r="K41" s="95"/>
      <c r="L41" s="440">
        <v>6.3269189304556330074988152017</v>
      </c>
      <c r="M41" s="439">
        <v>71.630344892300007916873765064</v>
      </c>
      <c r="N41" s="95">
        <v>57.549325871410131423625292761</v>
      </c>
      <c r="O41" s="440">
        <v>64.37077191168204954703235559</v>
      </c>
      <c r="P41" s="93"/>
      <c r="Q41" s="420">
        <v>28.468912080308067918785930940</v>
      </c>
      <c r="R41" s="91"/>
      <c r="S41" s="421">
        <v>13.640712327157132129868012290</v>
      </c>
      <c r="T41" s="420">
        <v>357.07797354717382594429568417</v>
      </c>
      <c r="U41" s="91"/>
      <c r="V41" s="421">
        <v>9.091806013051083584882965870</v>
      </c>
      <c r="W41" s="420">
        <v>54.759931620181402802220836220</v>
      </c>
      <c r="X41" s="91"/>
      <c r="Y41" s="421">
        <v>38.210599980609808494608974990</v>
      </c>
      <c r="Z41" s="420">
        <v>58.011642201717229375197861860</v>
      </c>
      <c r="AA41" s="91">
        <v>90.36086246869177369685074359</v>
      </c>
      <c r="AB41" s="421">
        <v>15.052851350406064091867795620</v>
      </c>
    </row>
    <row r="42" ht="18" customHeight="1">
      <c r="A42" s="58"/>
      <c r="B42" s="1043" t="s">
        <v>48</v>
      </c>
      <c r="C42" s="1043"/>
      <c r="D42" s="439">
        <v>36.540398852763605092331963379</v>
      </c>
      <c r="E42" s="95"/>
      <c r="F42" s="440">
        <v>50.66739676575922403053870639</v>
      </c>
      <c r="G42" s="439">
        <v>13.074041947328620623617295053</v>
      </c>
      <c r="H42" s="95"/>
      <c r="I42" s="440">
        <v>8.331474891500989868147832319</v>
      </c>
      <c r="J42" s="439">
        <v>24.912809805199777840374903771</v>
      </c>
      <c r="K42" s="95"/>
      <c r="L42" s="440">
        <v>6.7377174498515827609182395579</v>
      </c>
      <c r="M42" s="439">
        <v>74.527250605292003556324162207</v>
      </c>
      <c r="N42" s="95">
        <v>62.409689229608184059179336861</v>
      </c>
      <c r="O42" s="440">
        <v>65.736589107111796659604778263</v>
      </c>
      <c r="P42" s="5"/>
      <c r="Q42" s="420">
        <v>31.303405102185398511079405860</v>
      </c>
      <c r="R42" s="91"/>
      <c r="S42" s="421">
        <v>16.434092203188915409527978740</v>
      </c>
      <c r="T42" s="420">
        <v>532.76790401151599544101558371</v>
      </c>
      <c r="U42" s="91"/>
      <c r="V42" s="421">
        <v>14.570322701509290044376725930</v>
      </c>
      <c r="W42" s="420">
        <v>58.983585798527064491882775860</v>
      </c>
      <c r="X42" s="91"/>
      <c r="Y42" s="421">
        <v>36.446797181066940552566434300</v>
      </c>
      <c r="Z42" s="420">
        <v>63.561780276757600936898461860</v>
      </c>
      <c r="AA42" s="91">
        <v>100.21720819024201943480287836</v>
      </c>
      <c r="AB42" s="421">
        <v>17.964246491146973925829780900</v>
      </c>
    </row>
    <row r="43" ht="18" customHeight="1">
      <c r="A43" s="58"/>
      <c r="B43" s="1043" t="s">
        <v>49</v>
      </c>
      <c r="C43" s="1043"/>
      <c r="D43" s="439">
        <v>33.765500718100488141853391527</v>
      </c>
      <c r="E43" s="95"/>
      <c r="F43" s="440">
        <v>46.879306264006814762850953258</v>
      </c>
      <c r="G43" s="439">
        <v>12.701160026192470738347606294</v>
      </c>
      <c r="H43" s="95"/>
      <c r="I43" s="440">
        <v>11.885637778655386054455032009</v>
      </c>
      <c r="J43" s="439">
        <v>26.880785774674495833745419006</v>
      </c>
      <c r="K43" s="95"/>
      <c r="L43" s="440">
        <v>7.2657735554044539703461921257</v>
      </c>
      <c r="M43" s="439">
        <v>73.34744651896745471394641683</v>
      </c>
      <c r="N43" s="95">
        <v>65.450985879305565102494140467</v>
      </c>
      <c r="O43" s="440">
        <v>66.030717598066654787652177384</v>
      </c>
      <c r="P43" s="93"/>
      <c r="Q43" s="420">
        <v>47.094796383589451886131880320</v>
      </c>
      <c r="R43" s="91"/>
      <c r="S43" s="421">
        <v>54.818925707004307291120584830</v>
      </c>
      <c r="T43" s="420">
        <v>403.95655277996084719850518614</v>
      </c>
      <c r="U43" s="91"/>
      <c r="V43" s="421">
        <v>103.99669076727222258094364170</v>
      </c>
      <c r="W43" s="420">
        <v>63.448085713654087531565879460</v>
      </c>
      <c r="X43" s="91"/>
      <c r="Y43" s="421">
        <v>42.666521356568343544786935580</v>
      </c>
      <c r="Z43" s="420">
        <v>74.964696444671507944952162740</v>
      </c>
      <c r="AA43" s="91">
        <v>115.70025920980590115476218647</v>
      </c>
      <c r="AB43" s="421">
        <v>60.271407548619854752560950790</v>
      </c>
    </row>
    <row r="44" ht="18" customHeight="1">
      <c r="A44" s="58"/>
      <c r="B44" s="1044" t="s">
        <v>75</v>
      </c>
      <c r="C44" s="1044"/>
      <c r="D44" s="457">
        <v>33.260963262070614752115828422</v>
      </c>
      <c r="E44" s="458"/>
      <c r="F44" s="459">
        <v>46.191889210055783596617608647</v>
      </c>
      <c r="G44" s="457">
        <v>12.793215000954813648906735922</v>
      </c>
      <c r="H44" s="458"/>
      <c r="I44" s="459">
        <v>9.15869998476699043609651128</v>
      </c>
      <c r="J44" s="457">
        <v>24.749557755816789798248668923</v>
      </c>
      <c r="K44" s="458"/>
      <c r="L44" s="459">
        <v>6.7220825115374144019681160934</v>
      </c>
      <c r="M44" s="457">
        <v>70.80373601884221819927123326</v>
      </c>
      <c r="N44" s="458">
        <v>61.38251198816967983602423883</v>
      </c>
      <c r="O44" s="459">
        <v>62.072671706360188434682236021</v>
      </c>
      <c r="P44" s="5"/>
      <c r="Q44" s="430">
        <v>39.624064639371168561980678740</v>
      </c>
      <c r="R44" s="431"/>
      <c r="S44" s="432">
        <v>30.044384815187513107711288690</v>
      </c>
      <c r="T44" s="430">
        <v>453.47067783170948794040395123</v>
      </c>
      <c r="U44" s="431"/>
      <c r="V44" s="432">
        <v>44.519952467278586980318117350</v>
      </c>
      <c r="W44" s="430">
        <v>60.565213393914978920820951350</v>
      </c>
      <c r="X44" s="431"/>
      <c r="Y44" s="432">
        <v>38.023624552264079878104361030</v>
      </c>
      <c r="Z44" s="430">
        <v>70.417285061049688366350208970</v>
      </c>
      <c r="AA44" s="431">
        <v>109.01531200685750604434488875</v>
      </c>
      <c r="AB44" s="432">
        <v>32.839243342779017225212248330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34.179293804512963273141687226</v>
      </c>
      <c r="E46" s="494"/>
      <c r="F46" s="495">
        <v>51.248624963308741054923401022</v>
      </c>
      <c r="G46" s="493">
        <v>18.400244233017090202168946386</v>
      </c>
      <c r="H46" s="494"/>
      <c r="I46" s="495">
        <v>23.11630489037400344215132009</v>
      </c>
      <c r="J46" s="493">
        <v>25.953457263158673344014281151</v>
      </c>
      <c r="K46" s="494"/>
      <c r="L46" s="495">
        <v>7.1805288068058153720288188622</v>
      </c>
      <c r="M46" s="493">
        <v>78.532995300688726819324914764</v>
      </c>
      <c r="N46" s="494">
        <v>74.54108146198698261712108881</v>
      </c>
      <c r="O46" s="495">
        <v>81.54545866048855986910353997</v>
      </c>
      <c r="P46" s="93"/>
      <c r="Q46" s="479">
        <v>64.060195459644006409960546980</v>
      </c>
      <c r="R46" s="480"/>
      <c r="S46" s="481">
        <v>86.63825809750250095610366428</v>
      </c>
      <c r="T46" s="479">
        <v>335.17151793582523320814334675</v>
      </c>
      <c r="U46" s="480"/>
      <c r="V46" s="481">
        <v>206.61137558159336829719554628</v>
      </c>
      <c r="W46" s="479">
        <v>75.292020686158039190215983980</v>
      </c>
      <c r="X46" s="480"/>
      <c r="Y46" s="481">
        <v>48.800270547646789940550974930</v>
      </c>
      <c r="Z46" s="479">
        <v>96.98499770049901900064993682</v>
      </c>
      <c r="AA46" s="480">
        <v>123.37852302383216062314754642</v>
      </c>
      <c r="AB46" s="481">
        <v>104.76615512171721561130319825</v>
      </c>
    </row>
    <row r="47" ht="18" customHeight="1">
      <c r="A47" s="58"/>
      <c r="B47" s="1046" t="s">
        <v>51</v>
      </c>
      <c r="C47" s="1046"/>
      <c r="D47" s="276">
        <v>38.583824123715371532214138628</v>
      </c>
      <c r="E47" s="94"/>
      <c r="F47" s="277">
        <v>57.462246572834178667340649395</v>
      </c>
      <c r="G47" s="276">
        <v>18.906183457249629230850624636</v>
      </c>
      <c r="H47" s="94"/>
      <c r="I47" s="277">
        <v>24.649265051421749188788918609</v>
      </c>
      <c r="J47" s="276">
        <v>24.465445492604170141730999743</v>
      </c>
      <c r="K47" s="94"/>
      <c r="L47" s="277">
        <v>6.9355505859676872530278362259</v>
      </c>
      <c r="M47" s="276">
        <v>81.95545307356917090479576301</v>
      </c>
      <c r="N47" s="94">
        <v>78.524490127753937362954781301</v>
      </c>
      <c r="O47" s="277">
        <v>89.04706221022361510915740424</v>
      </c>
      <c r="P47" s="5"/>
      <c r="Q47" s="271">
        <v>80.19264822562603692387261641</v>
      </c>
      <c r="R47" s="92"/>
      <c r="S47" s="272">
        <v>100.90371895090410599698344764</v>
      </c>
      <c r="T47" s="271">
        <v>594.24803086253460286536526155</v>
      </c>
      <c r="U47" s="92"/>
      <c r="V47" s="272">
        <v>195.29323562087300651113182595</v>
      </c>
      <c r="W47" s="271">
        <v>72.564606730320732242944053660</v>
      </c>
      <c r="X47" s="92"/>
      <c r="Y47" s="272">
        <v>38.104363766844214698064386380</v>
      </c>
      <c r="Z47" s="271">
        <v>113.90829883289756457460728334</v>
      </c>
      <c r="AA47" s="92">
        <v>120.96348282508488130569387904</v>
      </c>
      <c r="AB47" s="272">
        <v>112.16213592689573923203932637</v>
      </c>
    </row>
    <row r="48" ht="18" customHeight="1">
      <c r="A48" s="58"/>
      <c r="B48" s="1047" t="s">
        <v>76</v>
      </c>
      <c r="C48" s="1047"/>
      <c r="D48" s="443">
        <v>36.360651383485042047017758876</v>
      </c>
      <c r="E48" s="444"/>
      <c r="F48" s="445">
        <v>54.325334008263538958773771147</v>
      </c>
      <c r="G48" s="443">
        <v>18.650812234891749562892625643</v>
      </c>
      <c r="H48" s="444"/>
      <c r="I48" s="445">
        <v>23.875358577489524680498496829</v>
      </c>
      <c r="J48" s="443">
        <v>25.216514724893547549212592723</v>
      </c>
      <c r="K48" s="444"/>
      <c r="L48" s="445">
        <v>7.0592264882490907288911315492</v>
      </c>
      <c r="M48" s="443">
        <v>80.22797834327033915912297725</v>
      </c>
      <c r="N48" s="444">
        <v>76.513817182176331634105393639</v>
      </c>
      <c r="O48" s="445">
        <v>85.25991907400215436816339954</v>
      </c>
      <c r="P48" s="93"/>
      <c r="Q48" s="273">
        <v>72.138022408714510571573908460</v>
      </c>
      <c r="R48" s="274"/>
      <c r="S48" s="275">
        <v>93.80182463970377009087627170</v>
      </c>
      <c r="T48" s="273">
        <v>436.59553218701907450124161677</v>
      </c>
      <c r="U48" s="274"/>
      <c r="V48" s="275">
        <v>200.54305835542500391962482097</v>
      </c>
      <c r="W48" s="273">
        <v>74.006615921933561379752605080</v>
      </c>
      <c r="X48" s="274"/>
      <c r="Y48" s="275">
        <v>43.364572788826186516143448250</v>
      </c>
      <c r="Z48" s="273">
        <v>105.23688108955636635048385646</v>
      </c>
      <c r="AA48" s="274">
        <v>122.08033649085430894951407126</v>
      </c>
      <c r="AB48" s="275">
        <v>108.46238912295152939393504764</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79" t="s">
        <v>12</v>
      </c>
      <c r="C50" s="979"/>
      <c r="D50" s="482">
        <v>34.107548083575480835754808358</v>
      </c>
      <c r="E50" s="483"/>
      <c r="F50" s="484">
        <v>48.70734460399257742119284837</v>
      </c>
      <c r="G50" s="482">
        <v>14.547509339975093399750933998</v>
      </c>
      <c r="H50" s="483"/>
      <c r="I50" s="484">
        <v>13.217811373492759333276724332</v>
      </c>
      <c r="J50" s="482">
        <v>24.868354780683547806835478068</v>
      </c>
      <c r="K50" s="483"/>
      <c r="L50" s="484">
        <v>6.8186121006534478849120809331</v>
      </c>
      <c r="M50" s="482">
        <v>73.523426041234260412342604123</v>
      </c>
      <c r="N50" s="483">
        <v>65.735353208363374188896899784</v>
      </c>
      <c r="O50" s="484">
        <v>68.743768078138784639381653636</v>
      </c>
      <c r="P50" s="93"/>
      <c r="Q50" s="468">
        <v>47.940249117492901087626692040</v>
      </c>
      <c r="R50" s="469"/>
      <c r="S50" s="470">
        <v>46.695365198143109418193706770</v>
      </c>
      <c r="T50" s="468">
        <v>450.56292855167330009773800408</v>
      </c>
      <c r="U50" s="469"/>
      <c r="V50" s="470">
        <v>87.73484861923269652886597348</v>
      </c>
      <c r="W50" s="468">
        <v>64.126956165651089267828636850</v>
      </c>
      <c r="X50" s="469"/>
      <c r="Y50" s="470">
        <v>41.161258081817316375099406600</v>
      </c>
      <c r="Z50" s="468">
        <v>79.98763412414310663828096773</v>
      </c>
      <c r="AA50" s="469">
        <v>113.32066424332034998508819970</v>
      </c>
      <c r="AB50" s="470">
        <v>52.512765155205500977125847310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43:C43"/>
    <mergeCell ref="B41:C41"/>
    <mergeCell ref="B27:C27"/>
    <mergeCell ref="Q24:AB24"/>
    <mergeCell ref="B36:C36"/>
    <mergeCell ref="B39:C39"/>
    <mergeCell ref="B40:C40"/>
    <mergeCell ref="B42:C42"/>
    <mergeCell ref="Q38:AB38"/>
    <mergeCell ref="B28:C28"/>
    <mergeCell ref="B29:C29"/>
    <mergeCell ref="B30:C30"/>
    <mergeCell ref="B38:O38"/>
    <mergeCell ref="Q10:AB10"/>
    <mergeCell ref="B11:C11"/>
    <mergeCell ref="B12:C12"/>
    <mergeCell ref="B13:C13"/>
    <mergeCell ref="B20:C20"/>
    <mergeCell ref="B16:C16"/>
    <mergeCell ref="B14:C14"/>
    <mergeCell ref="B50:C50"/>
    <mergeCell ref="B44:C44"/>
    <mergeCell ref="B46:C46"/>
    <mergeCell ref="B47:C47"/>
    <mergeCell ref="B48:C48"/>
    <mergeCell ref="B22:C22"/>
    <mergeCell ref="B33:C33"/>
    <mergeCell ref="B34:C34"/>
    <mergeCell ref="B32:C32"/>
    <mergeCell ref="B19:C19"/>
    <mergeCell ref="B25:C25"/>
    <mergeCell ref="B26:C26"/>
    <mergeCell ref="B24:O24"/>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12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4">
    <pageSetUpPr fitToPage="1"/>
  </sheetPr>
  <dimension ref="A1:AI86"/>
  <sheetViews>
    <sheetView showGridLines="0" zoomScale="75" workbookViewId="0"/>
  </sheetViews>
  <sheetFormatPr defaultRowHeight="12.75"/>
  <cols>
    <col min="1" max="1" width="1.7109375" customWidth="1"/>
    <col min="2" max="2" width="6.7109375" customWidth="1"/>
    <col min="3" max="3" width="6.7109375" style="26" customWidth="1"/>
    <col min="4" max="15" width="8.7109375" customWidth="1"/>
    <col min="16" max="16" width="1.42578125" customWidth="1"/>
    <col min="17" max="28" width="7.7109375" customWidth="1"/>
    <col min="29" max="29" width="1.42578125" customWidth="1"/>
    <col min="30" max="33" width="7.7109375" customWidth="1"/>
    <col min="34" max="34" width="1.7109375" customWidth="1"/>
    <col min="35" max="49" width="9.140625" style="236" customWidth="1"/>
  </cols>
  <sheetData>
    <row r="1" ht="39.95" customHeight="1">
      <c r="B1" s="656" t="s">
        <v>197</v>
      </c>
      <c r="AD1" s="5"/>
      <c r="AG1" s="685"/>
      <c r="AI1" s="236"/>
    </row>
    <row r="2" ht="21" customHeight="1">
      <c r="B2" s="11" t="s">
        <v>208</v>
      </c>
    </row>
    <row r="3" ht="21" customHeight="1">
      <c r="B3" s="11" t="s">
        <v>209</v>
      </c>
      <c r="U3" s="1040" t="s">
        <v>303</v>
      </c>
      <c r="V3" s="1040"/>
      <c r="W3" s="1040"/>
      <c r="X3" s="1040"/>
      <c r="Y3" s="1040"/>
      <c r="Z3" s="1040"/>
      <c r="AA3" s="1040"/>
      <c r="AB3" s="1040"/>
      <c r="AC3" s="1040"/>
      <c r="AD3" s="1040"/>
      <c r="AE3" s="1040"/>
      <c r="AF3" s="1040"/>
      <c r="AG3" s="1040"/>
    </row>
    <row r="4" ht="21" customHeight="1">
      <c r="A4" s="4"/>
      <c r="B4" s="211" t="s">
        <v>210</v>
      </c>
      <c r="C4" s="5"/>
      <c r="D4" s="5"/>
      <c r="E4" s="5"/>
      <c r="F4" s="5"/>
      <c r="G4" s="5"/>
      <c r="H4" s="212"/>
      <c r="I4" s="212"/>
      <c r="J4" s="212"/>
      <c r="K4" s="212"/>
      <c r="L4" s="212"/>
      <c r="M4" s="212"/>
      <c r="N4" s="212"/>
      <c r="O4" s="212"/>
      <c r="P4" s="212"/>
      <c r="Q4" s="212"/>
      <c r="R4" s="212"/>
      <c r="S4" s="212"/>
      <c r="T4" s="212"/>
      <c r="U4" s="212"/>
      <c r="V4" s="212"/>
      <c r="W4" s="212"/>
      <c r="X4" s="4"/>
      <c r="Y4" s="4"/>
      <c r="AC4" s="212"/>
    </row>
    <row r="5" ht="24.95" customHeight="1"/>
    <row r="6" ht="24.95" customHeight="1">
      <c r="D6" s="960" t="s">
        <v>91</v>
      </c>
      <c r="E6" s="960"/>
      <c r="F6" s="960"/>
      <c r="G6" s="960"/>
      <c r="H6" s="960"/>
      <c r="I6" s="960"/>
      <c r="J6" s="960"/>
      <c r="K6" s="960"/>
      <c r="L6" s="960"/>
      <c r="M6" s="960"/>
      <c r="N6" s="960"/>
      <c r="O6" s="960"/>
      <c r="Q6" s="960" t="s">
        <v>70</v>
      </c>
      <c r="R6" s="960"/>
      <c r="S6" s="960"/>
      <c r="T6" s="960"/>
      <c r="U6" s="960"/>
      <c r="V6" s="960"/>
      <c r="W6" s="960"/>
      <c r="X6" s="960"/>
      <c r="Y6" s="960"/>
      <c r="Z6" s="960"/>
      <c r="AA6" s="960"/>
      <c r="AB6" s="960"/>
      <c r="AD6" s="960" t="s">
        <v>77</v>
      </c>
      <c r="AE6" s="960"/>
      <c r="AF6" s="960"/>
      <c r="AG6" s="960"/>
    </row>
    <row r="7" ht="24.95" customHeight="1">
      <c r="D7" s="283" t="s">
        <v>20</v>
      </c>
      <c r="E7" s="283"/>
      <c r="F7" s="283"/>
      <c r="G7" s="283" t="s">
        <v>18</v>
      </c>
      <c r="H7" s="283"/>
      <c r="I7" s="283"/>
      <c r="J7" s="283" t="s">
        <v>17</v>
      </c>
      <c r="K7" s="283"/>
      <c r="L7" s="283"/>
      <c r="M7" s="283" t="s">
        <v>101</v>
      </c>
      <c r="N7" s="283"/>
      <c r="O7" s="283"/>
      <c r="Q7" s="283" t="s">
        <v>20</v>
      </c>
      <c r="R7" s="283"/>
      <c r="S7" s="283"/>
      <c r="T7" s="283" t="s">
        <v>18</v>
      </c>
      <c r="U7" s="283"/>
      <c r="V7" s="283"/>
      <c r="W7" s="283" t="s">
        <v>17</v>
      </c>
      <c r="X7" s="283"/>
      <c r="Y7" s="283"/>
      <c r="Z7" s="283" t="s">
        <v>101</v>
      </c>
      <c r="AA7" s="283"/>
      <c r="AB7" s="283"/>
      <c r="AD7" s="283" t="s">
        <v>78</v>
      </c>
      <c r="AE7" s="283"/>
      <c r="AF7" s="283"/>
      <c r="AG7" s="283"/>
    </row>
    <row r="8" ht="30" customHeight="1">
      <c r="A8" s="57"/>
      <c r="B8" s="943" t="s">
        <v>42</v>
      </c>
      <c r="C8" s="943"/>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c r="AC8" s="63"/>
      <c r="AD8" s="412" t="s">
        <v>20</v>
      </c>
      <c r="AE8" s="413" t="s">
        <v>18</v>
      </c>
      <c r="AF8" s="413" t="s">
        <v>17</v>
      </c>
      <c r="AG8" s="414" t="s">
        <v>12</v>
      </c>
    </row>
    <row r="9" ht="20.1" customHeight="1">
      <c r="A9" s="57"/>
      <c r="B9" s="284">
        <v>2020</v>
      </c>
      <c r="C9" s="285" t="s">
        <v>218</v>
      </c>
      <c r="D9" s="434">
        <v>93.67941106625504630729042983</v>
      </c>
      <c r="E9" s="435">
        <v>81.05414142710472279260780289</v>
      </c>
      <c r="F9" s="436">
        <v>114.37440691501855592615211162</v>
      </c>
      <c r="G9" s="434"/>
      <c r="H9" s="435"/>
      <c r="I9" s="436">
        <v>6.1181386266621132499498141857</v>
      </c>
      <c r="J9" s="434"/>
      <c r="K9" s="435"/>
      <c r="L9" s="436">
        <v>13.539734816970360143319091693</v>
      </c>
      <c r="M9" s="434"/>
      <c r="N9" s="435"/>
      <c r="O9" s="436">
        <v>134.0322803586510293194210175</v>
      </c>
      <c r="P9" s="5"/>
      <c r="Q9" s="415">
        <v>-28.865010353117580808068092220</v>
      </c>
      <c r="R9" s="416">
        <v>-28.866596624562097349911091420</v>
      </c>
      <c r="S9" s="417">
        <v>-34.404033765157944062951168920</v>
      </c>
      <c r="T9" s="415"/>
      <c r="U9" s="416"/>
      <c r="V9" s="417">
        <v>-86.63883648708486235163296284</v>
      </c>
      <c r="W9" s="415"/>
      <c r="X9" s="416"/>
      <c r="Y9" s="417">
        <v>118.14047919527644467070515771</v>
      </c>
      <c r="Z9" s="415"/>
      <c r="AA9" s="416"/>
      <c r="AB9" s="417">
        <v>-40.787818768354529143304401660</v>
      </c>
      <c r="AC9" s="5"/>
      <c r="AD9" s="427" t="s">
        <v>229</v>
      </c>
      <c r="AE9" s="428"/>
      <c r="AF9" s="428"/>
      <c r="AG9" s="429"/>
    </row>
    <row r="10" ht="20.1" customHeight="1">
      <c r="A10" s="58"/>
      <c r="B10" s="286"/>
      <c r="C10" s="287" t="s">
        <v>222</v>
      </c>
      <c r="D10" s="276">
        <v>88.47308197336334646407803414</v>
      </c>
      <c r="E10" s="94">
        <v>91.92696473611573787655261028</v>
      </c>
      <c r="F10" s="277">
        <v>128.91602883257784052909266553</v>
      </c>
      <c r="G10" s="276"/>
      <c r="H10" s="94"/>
      <c r="I10" s="277">
        <v>3.1928434515810295583453867504</v>
      </c>
      <c r="J10" s="276"/>
      <c r="K10" s="94"/>
      <c r="L10" s="277">
        <v>4.4939291329089893072207695321</v>
      </c>
      <c r="M10" s="276"/>
      <c r="N10" s="94"/>
      <c r="O10" s="277">
        <v>136.60280141706785939465882181</v>
      </c>
      <c r="P10" s="5"/>
      <c r="Q10" s="271">
        <v>-32.118493363031851012698039400</v>
      </c>
      <c r="R10" s="92">
        <v>-19.773444821295302723931785230</v>
      </c>
      <c r="S10" s="272">
        <v>-23.450105455182112669748487350</v>
      </c>
      <c r="T10" s="271"/>
      <c r="U10" s="92"/>
      <c r="V10" s="272">
        <v>-93.24423263265817497757679885</v>
      </c>
      <c r="W10" s="271"/>
      <c r="X10" s="92"/>
      <c r="Y10" s="272">
        <v>-22.994815492630986262227192310</v>
      </c>
      <c r="Z10" s="271"/>
      <c r="AA10" s="92"/>
      <c r="AB10" s="272">
        <v>-38.329622893738281545516443210</v>
      </c>
      <c r="AC10" s="5"/>
      <c r="AD10" s="271" t="s">
        <v>229</v>
      </c>
      <c r="AE10" s="92"/>
      <c r="AF10" s="92"/>
      <c r="AG10" s="272"/>
    </row>
    <row r="11" ht="20.1" customHeight="1">
      <c r="A11" s="58"/>
      <c r="B11" s="288"/>
      <c r="C11" s="289" t="s">
        <v>224</v>
      </c>
      <c r="D11" s="439">
        <v>102.56248572081334247201279415</v>
      </c>
      <c r="E11" s="95">
        <v>77.619709753394292047658631205</v>
      </c>
      <c r="F11" s="442">
        <v>112.90492211418766611714833631</v>
      </c>
      <c r="G11" s="439">
        <v>0</v>
      </c>
      <c r="H11" s="95"/>
      <c r="I11" s="442">
        <v>6.4065539376848350707970559607</v>
      </c>
      <c r="J11" s="439">
        <v>0</v>
      </c>
      <c r="K11" s="95"/>
      <c r="L11" s="442">
        <v>9.592404127862897420479699287</v>
      </c>
      <c r="M11" s="439">
        <v>102.56248572081334247201279415</v>
      </c>
      <c r="N11" s="95"/>
      <c r="O11" s="442">
        <v>128.90388017973539860842509155</v>
      </c>
      <c r="P11" s="5"/>
      <c r="Q11" s="497">
        <v>-24.717275738468831264111705110</v>
      </c>
      <c r="R11" s="216">
        <v>-35.788895425339068766664484610</v>
      </c>
      <c r="S11" s="498">
        <v>-36.270367483920886241417635750</v>
      </c>
      <c r="T11" s="497"/>
      <c r="U11" s="216"/>
      <c r="V11" s="498">
        <v>-89.65244613718266494847194671</v>
      </c>
      <c r="W11" s="497"/>
      <c r="X11" s="216"/>
      <c r="Y11" s="498">
        <v>35.772698847024029797626214340</v>
      </c>
      <c r="Z11" s="497"/>
      <c r="AA11" s="216"/>
      <c r="AB11" s="498">
        <v>-47.630089619729490305686656040</v>
      </c>
      <c r="AC11" s="5"/>
      <c r="AD11" s="420" t="s">
        <v>231</v>
      </c>
      <c r="AE11" s="91"/>
      <c r="AF11" s="91"/>
      <c r="AG11" s="421"/>
    </row>
    <row r="12" ht="20.1" customHeight="1">
      <c r="A12" s="58"/>
      <c r="B12" s="286"/>
      <c r="C12" s="287" t="s">
        <v>225</v>
      </c>
      <c r="D12" s="276">
        <v>86.4982476635514018691588785</v>
      </c>
      <c r="E12" s="94">
        <v>80.84464272649676868674551883</v>
      </c>
      <c r="F12" s="277">
        <v>111.06844199571472298745026018</v>
      </c>
      <c r="G12" s="276">
        <v>0</v>
      </c>
      <c r="H12" s="94"/>
      <c r="I12" s="277">
        <v>9.993694520967248239975512703</v>
      </c>
      <c r="J12" s="276">
        <v>0</v>
      </c>
      <c r="K12" s="94"/>
      <c r="L12" s="277">
        <v>6.2674012855831037649219467401</v>
      </c>
      <c r="M12" s="276">
        <v>86.4982476635514018691588785</v>
      </c>
      <c r="N12" s="94"/>
      <c r="O12" s="277">
        <v>127.32953780226507499234771962</v>
      </c>
      <c r="P12" s="5"/>
      <c r="Q12" s="271">
        <v>-34.772924517646060823932632220</v>
      </c>
      <c r="R12" s="92">
        <v>-32.442912912722001509451916030</v>
      </c>
      <c r="S12" s="272">
        <v>-37.516882990580571740547836140</v>
      </c>
      <c r="T12" s="271"/>
      <c r="U12" s="92"/>
      <c r="V12" s="272">
        <v>-83.00185740826402881372811375</v>
      </c>
      <c r="W12" s="271"/>
      <c r="X12" s="92"/>
      <c r="Y12" s="272">
        <v>12.676387245402287471571910300</v>
      </c>
      <c r="Z12" s="271"/>
      <c r="AA12" s="92"/>
      <c r="AB12" s="272">
        <v>-47.408977843131906370045461350</v>
      </c>
      <c r="AC12" s="5"/>
      <c r="AD12" s="271" t="s">
        <v>229</v>
      </c>
      <c r="AE12" s="92"/>
      <c r="AF12" s="92"/>
      <c r="AG12" s="272"/>
    </row>
    <row r="13" ht="20.1" customHeight="1">
      <c r="A13" s="58"/>
      <c r="B13" s="288"/>
      <c r="C13" s="289" t="s">
        <v>226</v>
      </c>
      <c r="D13" s="439">
        <v>95.41515882589465219139525533</v>
      </c>
      <c r="E13" s="95">
        <v>83.89317640520800254048904414</v>
      </c>
      <c r="F13" s="442">
        <v>105.58309711286089238845144357</v>
      </c>
      <c r="G13" s="439">
        <v>0</v>
      </c>
      <c r="H13" s="95"/>
      <c r="I13" s="442">
        <v>8.11977643577880731434113796</v>
      </c>
      <c r="J13" s="439">
        <v>0</v>
      </c>
      <c r="K13" s="95"/>
      <c r="L13" s="442">
        <v>7.6727303401407734632730481876</v>
      </c>
      <c r="M13" s="439">
        <v>95.41515882589465219139525533</v>
      </c>
      <c r="N13" s="95"/>
      <c r="O13" s="442">
        <v>121.37560388878047316606562972</v>
      </c>
      <c r="P13" s="5"/>
      <c r="Q13" s="420">
        <v>-24.821915119652749072066261080</v>
      </c>
      <c r="R13" s="91">
        <v>-23.031293333213940582904318130</v>
      </c>
      <c r="S13" s="498">
        <v>-36.694162259583722310637886310</v>
      </c>
      <c r="T13" s="420"/>
      <c r="U13" s="91"/>
      <c r="V13" s="498">
        <v>-84.94404785328059185328858542</v>
      </c>
      <c r="W13" s="420"/>
      <c r="X13" s="91"/>
      <c r="Y13" s="498">
        <v>20.618335288651690925014566090</v>
      </c>
      <c r="Z13" s="420"/>
      <c r="AA13" s="91"/>
      <c r="AB13" s="498">
        <v>-46.548089644306360318030196190</v>
      </c>
      <c r="AC13" s="5"/>
      <c r="AD13" s="420" t="s">
        <v>231</v>
      </c>
      <c r="AE13" s="91"/>
      <c r="AF13" s="91"/>
      <c r="AG13" s="421"/>
    </row>
    <row r="14" ht="20.1" customHeight="1">
      <c r="A14" s="58"/>
      <c r="B14" s="286"/>
      <c r="C14" s="287" t="s">
        <v>227</v>
      </c>
      <c r="D14" s="276">
        <v>86.22977539256609024050884516</v>
      </c>
      <c r="E14" s="94">
        <v>84.17337212044972089000707603</v>
      </c>
      <c r="F14" s="277">
        <v>105.32294247639456237862452287</v>
      </c>
      <c r="G14" s="276">
        <v>0</v>
      </c>
      <c r="H14" s="94"/>
      <c r="I14" s="277">
        <v>7.999371145143471010229526025</v>
      </c>
      <c r="J14" s="276">
        <v>0</v>
      </c>
      <c r="K14" s="94"/>
      <c r="L14" s="277">
        <v>8.499095543058840270451232992</v>
      </c>
      <c r="M14" s="276">
        <v>86.22977539256609024050884516</v>
      </c>
      <c r="N14" s="94"/>
      <c r="O14" s="277">
        <v>121.82140916459687365930528188</v>
      </c>
      <c r="P14" s="5"/>
      <c r="Q14" s="271">
        <v>-33.338650053943271842055036290</v>
      </c>
      <c r="R14" s="92">
        <v>-26.041645964725775919662129330</v>
      </c>
      <c r="S14" s="272">
        <v>-35.124177999891258398390439700</v>
      </c>
      <c r="T14" s="271"/>
      <c r="U14" s="92"/>
      <c r="V14" s="272">
        <v>-87.48497533320300426650847379</v>
      </c>
      <c r="W14" s="271"/>
      <c r="X14" s="92"/>
      <c r="Y14" s="272">
        <v>-2.9804553036090051251542325200</v>
      </c>
      <c r="Z14" s="271"/>
      <c r="AA14" s="92"/>
      <c r="AB14" s="272">
        <v>-48.166346763826824774916228820</v>
      </c>
      <c r="AC14" s="5"/>
      <c r="AD14" s="271" t="s">
        <v>304</v>
      </c>
      <c r="AE14" s="92"/>
      <c r="AF14" s="92"/>
      <c r="AG14" s="272"/>
    </row>
    <row r="15" ht="20.1" customHeight="1">
      <c r="A15" s="58"/>
      <c r="B15" s="288">
        <v>2021</v>
      </c>
      <c r="C15" s="289" t="s">
        <v>230</v>
      </c>
      <c r="D15" s="439">
        <v>91.42009588493807431082700759</v>
      </c>
      <c r="E15" s="95">
        <v>84.06309660488764966376906674</v>
      </c>
      <c r="F15" s="442">
        <v>104.18308516100638157412161667</v>
      </c>
      <c r="G15" s="439">
        <v>0</v>
      </c>
      <c r="H15" s="95"/>
      <c r="I15" s="442">
        <v>6.73855364709708111888237305</v>
      </c>
      <c r="J15" s="439">
        <v>0</v>
      </c>
      <c r="K15" s="95"/>
      <c r="L15" s="442">
        <v>19.813107493179111138997718828</v>
      </c>
      <c r="M15" s="439">
        <v>91.42009588493807431082700759</v>
      </c>
      <c r="N15" s="95"/>
      <c r="O15" s="442">
        <v>130.73474630128257383200170855</v>
      </c>
      <c r="P15" s="5"/>
      <c r="Q15" s="420">
        <v>-24.343213708511825052905582460</v>
      </c>
      <c r="R15" s="91">
        <v>-17.466218691325213621698228600</v>
      </c>
      <c r="S15" s="498">
        <v>-35.344896527082654684130044430</v>
      </c>
      <c r="T15" s="420"/>
      <c r="U15" s="91"/>
      <c r="V15" s="498">
        <v>-84.59891566058599667095101647</v>
      </c>
      <c r="W15" s="420"/>
      <c r="X15" s="91"/>
      <c r="Y15" s="498">
        <v>185.82788354194102155378616533</v>
      </c>
      <c r="Z15" s="420"/>
      <c r="AA15" s="91"/>
      <c r="AB15" s="498">
        <v>-38.280924575148505572281876460</v>
      </c>
      <c r="AC15" s="5"/>
      <c r="AD15" s="420" t="s">
        <v>306</v>
      </c>
      <c r="AE15" s="91"/>
      <c r="AF15" s="91"/>
      <c r="AG15" s="421"/>
    </row>
    <row r="16" ht="20.1" customHeight="1">
      <c r="A16" s="58"/>
      <c r="B16" s="286"/>
      <c r="C16" s="287" t="s">
        <v>232</v>
      </c>
      <c r="D16" s="276">
        <v>92.13880484114977307110438729</v>
      </c>
      <c r="E16" s="94">
        <v>86.53279883188425034844361851</v>
      </c>
      <c r="F16" s="277">
        <v>104.78970627227999882155378134</v>
      </c>
      <c r="G16" s="276">
        <v>0</v>
      </c>
      <c r="H16" s="94"/>
      <c r="I16" s="277">
        <v>8.76160303888069095196995506</v>
      </c>
      <c r="J16" s="276">
        <v>0</v>
      </c>
      <c r="K16" s="94"/>
      <c r="L16" s="277">
        <v>5.3945182292549478386430340618</v>
      </c>
      <c r="M16" s="276">
        <v>92.13880484114977307110438729</v>
      </c>
      <c r="N16" s="94"/>
      <c r="O16" s="277">
        <v>118.94582754041563761216677046</v>
      </c>
      <c r="P16" s="5"/>
      <c r="Q16" s="271">
        <v>-24.907683992757395927186019230</v>
      </c>
      <c r="R16" s="92">
        <v>-13.674746503990194451821985610</v>
      </c>
      <c r="S16" s="272">
        <v>-35.299123268398301971059052010</v>
      </c>
      <c r="T16" s="271"/>
      <c r="U16" s="92"/>
      <c r="V16" s="272">
        <v>-80.40576760269521282187674464</v>
      </c>
      <c r="W16" s="271"/>
      <c r="X16" s="92"/>
      <c r="Y16" s="272">
        <v>-51.545849529222422442604115950</v>
      </c>
      <c r="Z16" s="271"/>
      <c r="AA16" s="92"/>
      <c r="AB16" s="272">
        <v>-45.389775657088849889074693570</v>
      </c>
      <c r="AC16" s="5"/>
      <c r="AD16" s="271" t="s">
        <v>306</v>
      </c>
      <c r="AE16" s="92"/>
      <c r="AF16" s="92"/>
      <c r="AG16" s="272"/>
    </row>
    <row r="17" ht="20.1" customHeight="1">
      <c r="A17" s="58"/>
      <c r="B17" s="288"/>
      <c r="C17" s="289" t="s">
        <v>233</v>
      </c>
      <c r="D17" s="439">
        <v>91.21658627664540220942897153</v>
      </c>
      <c r="E17" s="95">
        <v>86.18801518691588785046728971</v>
      </c>
      <c r="F17" s="442">
        <v>106.01637629773231640435680943</v>
      </c>
      <c r="G17" s="439">
        <v>0</v>
      </c>
      <c r="H17" s="95"/>
      <c r="I17" s="442">
        <v>8.820482700784060840094810889</v>
      </c>
      <c r="J17" s="439">
        <v>0</v>
      </c>
      <c r="K17" s="95"/>
      <c r="L17" s="442">
        <v>8.300503900472439249536747676</v>
      </c>
      <c r="M17" s="439">
        <v>91.21658627664540220942897153</v>
      </c>
      <c r="N17" s="95"/>
      <c r="O17" s="442">
        <v>123.13736289898881649398836799</v>
      </c>
      <c r="P17" s="5"/>
      <c r="Q17" s="420">
        <v>-29.569926698792179121086501440</v>
      </c>
      <c r="R17" s="91">
        <v>-12.502240045094356867782294740</v>
      </c>
      <c r="S17" s="498">
        <v>-29.839962949748168952155561670</v>
      </c>
      <c r="T17" s="420"/>
      <c r="U17" s="91"/>
      <c r="V17" s="498">
        <v>-80.23671550902726358935130237</v>
      </c>
      <c r="W17" s="420"/>
      <c r="X17" s="91"/>
      <c r="Y17" s="498">
        <v>-16.941153751615446876499866290</v>
      </c>
      <c r="Z17" s="420"/>
      <c r="AA17" s="91"/>
      <c r="AB17" s="498">
        <v>-40.146327829053953496432680520</v>
      </c>
      <c r="AC17" s="5"/>
      <c r="AD17" s="420" t="s">
        <v>306</v>
      </c>
      <c r="AE17" s="91"/>
      <c r="AF17" s="91"/>
      <c r="AG17" s="421"/>
    </row>
    <row r="18" ht="20.1" customHeight="1">
      <c r="A18" s="58"/>
      <c r="B18" s="286"/>
      <c r="C18" s="287" t="s">
        <v>234</v>
      </c>
      <c r="D18" s="276">
        <v>89.59598698481561822125813449</v>
      </c>
      <c r="E18" s="94">
        <v>87.27916768478924862553451436</v>
      </c>
      <c r="F18" s="277">
        <v>108.81369683840510106067728025</v>
      </c>
      <c r="G18" s="276">
        <v>0</v>
      </c>
      <c r="H18" s="94"/>
      <c r="I18" s="277">
        <v>8.695818060421253588314840185</v>
      </c>
      <c r="J18" s="276">
        <v>0</v>
      </c>
      <c r="K18" s="94"/>
      <c r="L18" s="277">
        <v>5.1371651523128841519805406107</v>
      </c>
      <c r="M18" s="276">
        <v>89.59598698481561822125813449</v>
      </c>
      <c r="N18" s="94"/>
      <c r="O18" s="277">
        <v>122.64668005113923880097266105</v>
      </c>
      <c r="P18" s="5"/>
      <c r="Q18" s="271">
        <v>4.5881957943447951385526042500</v>
      </c>
      <c r="R18" s="92">
        <v>14.877894940471795967517198210</v>
      </c>
      <c r="S18" s="272">
        <v>7.3975916878848818835378012400</v>
      </c>
      <c r="T18" s="271"/>
      <c r="U18" s="92"/>
      <c r="V18" s="272">
        <v>1.912296437175118302581128200</v>
      </c>
      <c r="W18" s="271"/>
      <c r="X18" s="92"/>
      <c r="Y18" s="272">
        <v>-60.191945787043274034127068870</v>
      </c>
      <c r="Z18" s="271"/>
      <c r="AA18" s="92"/>
      <c r="AB18" s="272">
        <v>-0.0890956640706302637370998100</v>
      </c>
      <c r="AC18" s="5"/>
      <c r="AD18" s="271" t="s">
        <v>304</v>
      </c>
      <c r="AE18" s="92"/>
      <c r="AF18" s="92"/>
      <c r="AG18" s="272"/>
    </row>
    <row r="19" ht="20.1" customHeight="1">
      <c r="A19" s="58"/>
      <c r="B19" s="288"/>
      <c r="C19" s="289" t="s">
        <v>235</v>
      </c>
      <c r="D19" s="439">
        <v>90.21716945662877092471578194</v>
      </c>
      <c r="E19" s="95">
        <v>91.64967430639324487334137515</v>
      </c>
      <c r="F19" s="442">
        <v>115.96696512321991984309712629</v>
      </c>
      <c r="G19" s="439">
        <v>0</v>
      </c>
      <c r="H19" s="95"/>
      <c r="I19" s="442">
        <v>12.429762054954251745493720825</v>
      </c>
      <c r="J19" s="439">
        <v>0</v>
      </c>
      <c r="K19" s="95"/>
      <c r="L19" s="442">
        <v>4.8498567204197128470011329314</v>
      </c>
      <c r="M19" s="439">
        <v>90.21716945662877092471578194</v>
      </c>
      <c r="N19" s="95"/>
      <c r="O19" s="442">
        <v>133.24658389859388443559198005</v>
      </c>
      <c r="P19" s="5"/>
      <c r="Q19" s="420">
        <v>4.4849096275341401424334059900</v>
      </c>
      <c r="R19" s="91">
        <v>18.958950347157529729757993250</v>
      </c>
      <c r="S19" s="498">
        <v>23.347738650732697041338466780</v>
      </c>
      <c r="T19" s="420"/>
      <c r="U19" s="91"/>
      <c r="V19" s="498">
        <v>77.121366031804374689285670540</v>
      </c>
      <c r="W19" s="420"/>
      <c r="X19" s="91"/>
      <c r="Y19" s="498">
        <v>-64.484943101705131003856937730</v>
      </c>
      <c r="Z19" s="420"/>
      <c r="AA19" s="91"/>
      <c r="AB19" s="498">
        <v>16.180061868223009728975848890</v>
      </c>
      <c r="AC19" s="5"/>
      <c r="AD19" s="420" t="s">
        <v>307</v>
      </c>
      <c r="AE19" s="91"/>
      <c r="AF19" s="91"/>
      <c r="AG19" s="421"/>
    </row>
    <row r="20" ht="20.1" customHeight="1">
      <c r="A20" s="58"/>
      <c r="B20" s="286"/>
      <c r="C20" s="287" t="s">
        <v>237</v>
      </c>
      <c r="D20" s="276">
        <v>101.08363481591828048520961907</v>
      </c>
      <c r="E20" s="94">
        <v>99.72802980808493262556145366</v>
      </c>
      <c r="F20" s="277">
        <v>131.0517945816833239047080269</v>
      </c>
      <c r="G20" s="276">
        <v>0</v>
      </c>
      <c r="H20" s="94"/>
      <c r="I20" s="277">
        <v>18.496373311388557439723879892</v>
      </c>
      <c r="J20" s="276">
        <v>0</v>
      </c>
      <c r="K20" s="94"/>
      <c r="L20" s="277">
        <v>7.1223021454221233507461071673</v>
      </c>
      <c r="M20" s="276">
        <v>101.08363481591828048520961907</v>
      </c>
      <c r="N20" s="94"/>
      <c r="O20" s="277">
        <v>156.67047003849400469517801397</v>
      </c>
      <c r="P20" s="5"/>
      <c r="Q20" s="271">
        <v>15.474041413121303274607659010</v>
      </c>
      <c r="R20" s="92">
        <v>9.797410181973385722175574520</v>
      </c>
      <c r="S20" s="272">
        <v>18.050127402190328326701312220</v>
      </c>
      <c r="T20" s="271"/>
      <c r="U20" s="92"/>
      <c r="V20" s="272">
        <v>193.81424310945356266112625470</v>
      </c>
      <c r="W20" s="271"/>
      <c r="X20" s="92"/>
      <c r="Y20" s="272">
        <v>-17.186531876199183135520022790</v>
      </c>
      <c r="Z20" s="271"/>
      <c r="AA20" s="92"/>
      <c r="AB20" s="272">
        <v>24.431154794450362683325587980</v>
      </c>
      <c r="AC20" s="5"/>
      <c r="AD20" s="271" t="s">
        <v>304</v>
      </c>
      <c r="AE20" s="92"/>
      <c r="AF20" s="92"/>
      <c r="AG20" s="272"/>
    </row>
    <row r="21" ht="20.1" customHeight="1">
      <c r="A21" s="58"/>
      <c r="B21" s="288"/>
      <c r="C21" s="289" t="s">
        <v>218</v>
      </c>
      <c r="D21" s="439">
        <v>113.52521666492638613344471129</v>
      </c>
      <c r="E21" s="95">
        <v>107.23165304233824323282177836</v>
      </c>
      <c r="F21" s="442">
        <v>141.12722309770373705538045925</v>
      </c>
      <c r="G21" s="439">
        <v>0</v>
      </c>
      <c r="H21" s="95"/>
      <c r="I21" s="442">
        <v>24.761679821048965736209776185</v>
      </c>
      <c r="J21" s="439">
        <v>0</v>
      </c>
      <c r="K21" s="95"/>
      <c r="L21" s="442">
        <v>7.8311727822394561744153708771</v>
      </c>
      <c r="M21" s="439">
        <v>113.52521666492638613344471129</v>
      </c>
      <c r="N21" s="95"/>
      <c r="O21" s="442">
        <v>173.72007570099215896600560631</v>
      </c>
      <c r="P21" s="5"/>
      <c r="Q21" s="420">
        <v>21.184810379129448091161030420</v>
      </c>
      <c r="R21" s="91">
        <v>32.296328299000018995426029390</v>
      </c>
      <c r="S21" s="498">
        <v>23.390561668715640389975382310</v>
      </c>
      <c r="T21" s="420"/>
      <c r="U21" s="91"/>
      <c r="V21" s="498">
        <v>304.72570714793122445392333839</v>
      </c>
      <c r="W21" s="420"/>
      <c r="X21" s="91"/>
      <c r="Y21" s="498">
        <v>-42.161549778478210145528225900</v>
      </c>
      <c r="Z21" s="420"/>
      <c r="AA21" s="91"/>
      <c r="AB21" s="498">
        <v>29.610624572037661249261828700</v>
      </c>
      <c r="AC21" s="5"/>
      <c r="AD21" s="420" t="s">
        <v>306</v>
      </c>
      <c r="AE21" s="91"/>
      <c r="AF21" s="91"/>
      <c r="AG21" s="421"/>
    </row>
    <row r="22" ht="20.1" customHeight="1">
      <c r="A22" s="58"/>
      <c r="B22" s="286"/>
      <c r="C22" s="287" t="s">
        <v>222</v>
      </c>
      <c r="D22" s="276">
        <v>107.48452622774525032859361931</v>
      </c>
      <c r="E22" s="94">
        <v>107.74510337457355419458259691</v>
      </c>
      <c r="F22" s="277">
        <v>141.10444566655271332808157077</v>
      </c>
      <c r="G22" s="276">
        <v>0</v>
      </c>
      <c r="H22" s="94"/>
      <c r="I22" s="277">
        <v>25.086579308252841193975291066</v>
      </c>
      <c r="J22" s="276">
        <v>0</v>
      </c>
      <c r="K22" s="94"/>
      <c r="L22" s="277">
        <v>5.2339699308082964368128320097</v>
      </c>
      <c r="M22" s="276">
        <v>107.48452622774525032859361931</v>
      </c>
      <c r="N22" s="94"/>
      <c r="O22" s="277">
        <v>171.42499490561385095886969386</v>
      </c>
      <c r="P22" s="5"/>
      <c r="Q22" s="271">
        <v>21.488393792030092123763931840</v>
      </c>
      <c r="R22" s="92">
        <v>17.207289160329773043430895710</v>
      </c>
      <c r="S22" s="272">
        <v>9.454539473756104412726468220</v>
      </c>
      <c r="T22" s="271"/>
      <c r="U22" s="92"/>
      <c r="V22" s="272">
        <v>685.71278826183882482105149705</v>
      </c>
      <c r="W22" s="271"/>
      <c r="X22" s="92"/>
      <c r="Y22" s="272">
        <v>16.467567155876963326037191450</v>
      </c>
      <c r="Z22" s="271"/>
      <c r="AA22" s="92"/>
      <c r="AB22" s="272">
        <v>25.491566151874779118484786990</v>
      </c>
      <c r="AC22" s="5"/>
      <c r="AD22" s="271" t="s">
        <v>304</v>
      </c>
      <c r="AE22" s="92"/>
      <c r="AF22" s="92"/>
      <c r="AG22" s="272"/>
    </row>
    <row r="23" ht="20.1" customHeight="1">
      <c r="A23" s="58"/>
      <c r="B23" s="288"/>
      <c r="C23" s="289" t="s">
        <v>224</v>
      </c>
      <c r="D23" s="439">
        <v>110.4934359438660027161611589</v>
      </c>
      <c r="E23" s="95">
        <v>111.92724428941149994373804433</v>
      </c>
      <c r="F23" s="442">
        <v>146.19900324524802967083912842</v>
      </c>
      <c r="G23" s="439">
        <v>0</v>
      </c>
      <c r="H23" s="95"/>
      <c r="I23" s="442">
        <v>23.041302943703293028807917495</v>
      </c>
      <c r="J23" s="439">
        <v>0</v>
      </c>
      <c r="K23" s="95"/>
      <c r="L23" s="442">
        <v>5.0834203590602808009178504184</v>
      </c>
      <c r="M23" s="439">
        <v>110.4934359438660027161611589</v>
      </c>
      <c r="N23" s="95"/>
      <c r="O23" s="442">
        <v>174.32372654801160350056489633</v>
      </c>
      <c r="P23" s="5"/>
      <c r="Q23" s="420">
        <v>7.7327983690270549253395718800</v>
      </c>
      <c r="R23" s="91">
        <v>44.199514073185447984478609720</v>
      </c>
      <c r="S23" s="498">
        <v>29.488600237807187158344532520</v>
      </c>
      <c r="T23" s="420">
        <v>0</v>
      </c>
      <c r="U23" s="91"/>
      <c r="V23" s="498">
        <v>259.65205581379732037605151278</v>
      </c>
      <c r="W23" s="420">
        <v>0</v>
      </c>
      <c r="X23" s="91"/>
      <c r="Y23" s="498">
        <v>-47.005773617329634130638670720</v>
      </c>
      <c r="Z23" s="420">
        <v>7.7327983690270549253395718800</v>
      </c>
      <c r="AA23" s="91"/>
      <c r="AB23" s="498">
        <v>35.235437680344183996594962030</v>
      </c>
      <c r="AC23" s="5"/>
      <c r="AD23" s="420" t="s">
        <v>304</v>
      </c>
      <c r="AE23" s="91"/>
      <c r="AF23" s="91"/>
      <c r="AG23" s="421"/>
    </row>
    <row r="24" ht="20.1" customHeight="1">
      <c r="A24" s="59"/>
      <c r="B24" s="286"/>
      <c r="C24" s="287" t="s">
        <v>225</v>
      </c>
      <c r="D24" s="276">
        <v>125.5831763967357187696170747</v>
      </c>
      <c r="E24" s="94">
        <v>113.77916734182809162554319805</v>
      </c>
      <c r="F24" s="277">
        <v>150.88847690455341506129597198</v>
      </c>
      <c r="G24" s="276"/>
      <c r="H24" s="94"/>
      <c r="I24" s="277">
        <v>37.04279129357003497928882773</v>
      </c>
      <c r="J24" s="276"/>
      <c r="K24" s="94"/>
      <c r="L24" s="277">
        <v>6.9447338420045519101759120546</v>
      </c>
      <c r="M24" s="276"/>
      <c r="N24" s="94"/>
      <c r="O24" s="277">
        <v>194.87600204012800195076071176</v>
      </c>
      <c r="P24" s="93"/>
      <c r="Q24" s="271">
        <v>45.185804093062464485656502620</v>
      </c>
      <c r="R24" s="92">
        <v>40.738042131933447394146676030</v>
      </c>
      <c r="S24" s="272">
        <v>35.851799299007940516345379040</v>
      </c>
      <c r="T24" s="271"/>
      <c r="U24" s="92"/>
      <c r="V24" s="272">
        <v>270.66163285111917608696208871</v>
      </c>
      <c r="W24" s="271"/>
      <c r="X24" s="92"/>
      <c r="Y24" s="272">
        <v>10.807231347696141214639398520</v>
      </c>
      <c r="Z24" s="271"/>
      <c r="AA24" s="92"/>
      <c r="AB24" s="272">
        <v>53.048542705588410361593104500</v>
      </c>
      <c r="AC24" s="93"/>
      <c r="AD24" s="271" t="s">
        <v>306</v>
      </c>
      <c r="AE24" s="92"/>
      <c r="AF24" s="92"/>
      <c r="AG24" s="272"/>
    </row>
    <row r="25" ht="20.1" customHeight="1">
      <c r="A25" s="60"/>
      <c r="B25" s="288"/>
      <c r="C25" s="289" t="s">
        <v>226</v>
      </c>
      <c r="D25" s="439">
        <v>109.65844594594594594594594595</v>
      </c>
      <c r="E25" s="95">
        <v>109.40439757836459951407973872</v>
      </c>
      <c r="F25" s="442">
        <v>147.04569124323697074309917176</v>
      </c>
      <c r="G25" s="439">
        <v>0</v>
      </c>
      <c r="H25" s="95"/>
      <c r="I25" s="442">
        <v>36.125492687573092418626667034</v>
      </c>
      <c r="J25" s="439">
        <v>0</v>
      </c>
      <c r="K25" s="95"/>
      <c r="L25" s="442">
        <v>6.2720656579765041421271073302</v>
      </c>
      <c r="M25" s="439">
        <v>109.65844594594594594594594595</v>
      </c>
      <c r="N25" s="95"/>
      <c r="O25" s="442">
        <v>189.44324958878656730385294611</v>
      </c>
      <c r="P25" s="93"/>
      <c r="Q25" s="420">
        <v>14.927698381806621463592143860</v>
      </c>
      <c r="R25" s="91">
        <v>30.409173029682645881629907090</v>
      </c>
      <c r="S25" s="498">
        <v>39.270105977337912626993266340</v>
      </c>
      <c r="T25" s="420">
        <v>0</v>
      </c>
      <c r="U25" s="91"/>
      <c r="V25" s="498">
        <v>344.90747957530582460726803046</v>
      </c>
      <c r="W25" s="420">
        <v>0</v>
      </c>
      <c r="X25" s="91"/>
      <c r="Y25" s="498">
        <v>-18.255101118783368881917887690</v>
      </c>
      <c r="Z25" s="420">
        <v>14.927698381806621463592143860</v>
      </c>
      <c r="AA25" s="91"/>
      <c r="AB25" s="498">
        <v>56.080170577258832426883635500</v>
      </c>
      <c r="AC25" s="93"/>
      <c r="AD25" s="420" t="s">
        <v>304</v>
      </c>
      <c r="AE25" s="91"/>
      <c r="AF25" s="91"/>
      <c r="AG25" s="421"/>
    </row>
    <row r="26" ht="20.1" customHeight="1">
      <c r="A26" s="60"/>
      <c r="B26" s="290"/>
      <c r="C26" s="291" t="s">
        <v>227</v>
      </c>
      <c r="D26" s="443">
        <v>109.39089924160346695557963164</v>
      </c>
      <c r="E26" s="444">
        <v>114.86755882908404154863078377</v>
      </c>
      <c r="F26" s="445">
        <v>146.40391259412372656134652296</v>
      </c>
      <c r="G26" s="443">
        <v>0</v>
      </c>
      <c r="H26" s="444"/>
      <c r="I26" s="445">
        <v>25.970586862028241824155061414</v>
      </c>
      <c r="J26" s="443">
        <v>0</v>
      </c>
      <c r="K26" s="444"/>
      <c r="L26" s="445">
        <v>2.9696566237221365464096784431</v>
      </c>
      <c r="M26" s="443">
        <v>109.39089924160346695557963164</v>
      </c>
      <c r="N26" s="444"/>
      <c r="O26" s="445">
        <v>175.34415607987410493191126282</v>
      </c>
      <c r="P26" s="184"/>
      <c r="Q26" s="273">
        <v>26.859775226822761928514719580</v>
      </c>
      <c r="R26" s="274">
        <v>36.465435487973328895549346960</v>
      </c>
      <c r="S26" s="275">
        <v>39.004768715929495163242817440</v>
      </c>
      <c r="T26" s="273">
        <v>0</v>
      </c>
      <c r="U26" s="274"/>
      <c r="V26" s="275">
        <v>224.65785610904358055267975212</v>
      </c>
      <c r="W26" s="273">
        <v>0</v>
      </c>
      <c r="X26" s="274"/>
      <c r="Y26" s="275">
        <v>-65.059145309321330298972604630</v>
      </c>
      <c r="Z26" s="273">
        <v>26.859775226822761928514719580</v>
      </c>
      <c r="AA26" s="274"/>
      <c r="AB26" s="275">
        <v>43.935419301348669077927907350</v>
      </c>
      <c r="AC26" s="184"/>
      <c r="AD26" s="273" t="s">
        <v>305</v>
      </c>
      <c r="AE26" s="274"/>
      <c r="AF26" s="274"/>
      <c r="AG26" s="275"/>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115"/>
      <c r="AD27" s="113"/>
      <c r="AE27" s="113"/>
      <c r="AF27" s="113"/>
      <c r="AG27" s="113"/>
      <c r="AH27" s="9"/>
    </row>
    <row r="28" ht="24.95" customHeight="1">
      <c r="A28" s="112"/>
      <c r="B28" s="974" t="s">
        <v>58</v>
      </c>
      <c r="C28" s="974"/>
      <c r="D28" s="974"/>
      <c r="E28" s="974"/>
      <c r="F28" s="974"/>
      <c r="G28" s="974"/>
      <c r="H28" s="974"/>
      <c r="I28" s="974"/>
      <c r="J28" s="974"/>
      <c r="K28" s="974"/>
      <c r="L28" s="974"/>
      <c r="M28" s="974"/>
      <c r="N28" s="974"/>
      <c r="O28" s="974"/>
      <c r="P28" s="411"/>
      <c r="Q28" s="972"/>
      <c r="R28" s="972"/>
      <c r="S28" s="972"/>
      <c r="T28" s="972"/>
      <c r="U28" s="972"/>
      <c r="V28" s="972"/>
      <c r="W28" s="972"/>
      <c r="X28" s="972"/>
      <c r="Y28" s="972"/>
      <c r="Z28" s="972"/>
      <c r="AA28" s="972"/>
      <c r="AB28" s="972"/>
      <c r="AC28" s="411"/>
      <c r="AD28" s="972"/>
      <c r="AE28" s="972"/>
      <c r="AF28" s="972"/>
      <c r="AG28" s="972"/>
      <c r="AH28" s="9"/>
    </row>
    <row r="29" ht="20.1" customHeight="1">
      <c r="A29" s="58"/>
      <c r="B29" s="284">
        <v>2019</v>
      </c>
      <c r="C29" s="285"/>
      <c r="D29" s="454">
        <v>128.82621760360585952172279955</v>
      </c>
      <c r="E29" s="455">
        <v>112.21855797362653887575547825</v>
      </c>
      <c r="F29" s="436">
        <v>169.5371726674955458425727726</v>
      </c>
      <c r="G29" s="454"/>
      <c r="H29" s="455"/>
      <c r="I29" s="436">
        <v>49.60039356096775748862729048</v>
      </c>
      <c r="J29" s="454"/>
      <c r="K29" s="455"/>
      <c r="L29" s="436">
        <v>5.8200063615428950615543220983</v>
      </c>
      <c r="M29" s="454"/>
      <c r="N29" s="455"/>
      <c r="O29" s="436">
        <v>224.95757259000619839275438518</v>
      </c>
      <c r="P29" s="217"/>
      <c r="Q29" s="427">
        <v>3.0235067220284967467476304400</v>
      </c>
      <c r="R29" s="428">
        <v>-1.7792565924470602116278036100</v>
      </c>
      <c r="S29" s="417">
        <v>1.0939592016378714060002870100</v>
      </c>
      <c r="T29" s="427"/>
      <c r="U29" s="428"/>
      <c r="V29" s="417">
        <v>14.111366461337621911906276660</v>
      </c>
      <c r="W29" s="427"/>
      <c r="X29" s="428"/>
      <c r="Y29" s="417">
        <v>8.279590348780061106579790580</v>
      </c>
      <c r="Z29" s="427"/>
      <c r="AA29" s="428"/>
      <c r="AB29" s="417">
        <v>3.8852865278979697477802841300</v>
      </c>
      <c r="AC29" s="5"/>
      <c r="AD29" s="427" t="s">
        <v>228</v>
      </c>
      <c r="AE29" s="428"/>
      <c r="AF29" s="428"/>
      <c r="AG29" s="429"/>
    </row>
    <row r="30" ht="20.1" customHeight="1">
      <c r="A30" s="58"/>
      <c r="B30" s="286">
        <v>2020</v>
      </c>
      <c r="C30" s="287"/>
      <c r="D30" s="276">
        <v>103.63955116759444035990617232</v>
      </c>
      <c r="E30" s="94">
        <v>89.61920480101257140349723629</v>
      </c>
      <c r="F30" s="277">
        <v>134.88478967439131710178938105</v>
      </c>
      <c r="G30" s="276"/>
      <c r="H30" s="94"/>
      <c r="I30" s="277">
        <v>25.001491791832550977344453428</v>
      </c>
      <c r="J30" s="276"/>
      <c r="K30" s="94"/>
      <c r="L30" s="277">
        <v>8.819057273270545834492759081</v>
      </c>
      <c r="M30" s="276"/>
      <c r="N30" s="94"/>
      <c r="O30" s="277">
        <v>168.70533873949441391362659356</v>
      </c>
      <c r="P30" s="217"/>
      <c r="Q30" s="271">
        <v>-19.550885607392420789012853260</v>
      </c>
      <c r="R30" s="92">
        <v>-20.138695043582041377244849280</v>
      </c>
      <c r="S30" s="272">
        <v>-20.439401252176210527810467960</v>
      </c>
      <c r="T30" s="271"/>
      <c r="U30" s="92"/>
      <c r="V30" s="272">
        <v>-49.594166503737022466925431250</v>
      </c>
      <c r="W30" s="271"/>
      <c r="X30" s="92"/>
      <c r="Y30" s="272">
        <v>51.530028069120469391418693600</v>
      </c>
      <c r="Z30" s="271"/>
      <c r="AA30" s="92"/>
      <c r="AB30" s="272">
        <v>-25.005708055462368254891871980</v>
      </c>
      <c r="AC30" s="5"/>
      <c r="AD30" s="271" t="s">
        <v>231</v>
      </c>
      <c r="AE30" s="92"/>
      <c r="AF30" s="92"/>
      <c r="AG30" s="272"/>
    </row>
    <row r="31" ht="20.1" customHeight="1">
      <c r="A31" s="58"/>
      <c r="B31" s="425">
        <v>2021</v>
      </c>
      <c r="C31" s="426"/>
      <c r="D31" s="457">
        <v>103.37220341620948601221742345</v>
      </c>
      <c r="E31" s="458">
        <v>102.29547610766417215496639702</v>
      </c>
      <c r="F31" s="499">
        <v>133.16008467538199747948451393</v>
      </c>
      <c r="G31" s="457">
        <v>0</v>
      </c>
      <c r="H31" s="458"/>
      <c r="I31" s="499">
        <v>22.001125526565388485786026452</v>
      </c>
      <c r="J31" s="457">
        <v>0</v>
      </c>
      <c r="K31" s="458"/>
      <c r="L31" s="499">
        <v>6.4441757831372217575073828489</v>
      </c>
      <c r="M31" s="457">
        <v>101.09551079939085858910837998</v>
      </c>
      <c r="N31" s="458"/>
      <c r="O31" s="499">
        <v>161.60538598508460772277792323</v>
      </c>
      <c r="P31" s="496"/>
      <c r="Q31" s="430">
        <v>-0.2579591945092748224025091700</v>
      </c>
      <c r="R31" s="431">
        <v>14.144592484164037854566297530</v>
      </c>
      <c r="S31" s="500">
        <v>-1.278650471393191612694062600</v>
      </c>
      <c r="T31" s="430"/>
      <c r="U31" s="431"/>
      <c r="V31" s="500">
        <v>-12.000748956297549992200453130</v>
      </c>
      <c r="W31" s="430"/>
      <c r="X31" s="431"/>
      <c r="Y31" s="500">
        <v>-26.928972298788572162153989460</v>
      </c>
      <c r="Z31" s="430"/>
      <c r="AA31" s="431"/>
      <c r="AB31" s="500">
        <v>-4.208493226982677849457523300</v>
      </c>
      <c r="AC31" s="184"/>
      <c r="AD31" s="430" t="s">
        <v>304</v>
      </c>
      <c r="AE31" s="431"/>
      <c r="AF31" s="431"/>
      <c r="AG31" s="432"/>
    </row>
    <row r="32" ht="21" customHeight="1"/>
    <row r="33" ht="24.95" customHeight="1">
      <c r="A33" s="112"/>
      <c r="B33" s="973" t="s">
        <v>44</v>
      </c>
      <c r="C33" s="973"/>
      <c r="D33" s="973"/>
      <c r="E33" s="973"/>
      <c r="F33" s="973"/>
      <c r="G33" s="973"/>
      <c r="H33" s="973"/>
      <c r="I33" s="973"/>
      <c r="J33" s="973"/>
      <c r="K33" s="973"/>
      <c r="L33" s="973"/>
      <c r="M33" s="973"/>
      <c r="N33" s="973"/>
      <c r="O33" s="973"/>
      <c r="P33" s="411"/>
      <c r="Q33" s="972"/>
      <c r="R33" s="972"/>
      <c r="S33" s="972"/>
      <c r="T33" s="972"/>
      <c r="U33" s="972"/>
      <c r="V33" s="972"/>
      <c r="W33" s="972"/>
      <c r="X33" s="972"/>
      <c r="Y33" s="972"/>
      <c r="Z33" s="972"/>
      <c r="AA33" s="972"/>
      <c r="AB33" s="972"/>
      <c r="AC33" s="411"/>
      <c r="AD33" s="972"/>
      <c r="AE33" s="972"/>
      <c r="AF33" s="972"/>
      <c r="AG33" s="972"/>
      <c r="AH33" s="9"/>
    </row>
    <row r="34" ht="20.1" customHeight="1">
      <c r="A34" s="58"/>
      <c r="B34" s="284">
        <v>2019</v>
      </c>
      <c r="C34" s="285"/>
      <c r="D34" s="454">
        <v>129.64443928642482923270773924</v>
      </c>
      <c r="E34" s="455">
        <v>114.51519286256643887623386484</v>
      </c>
      <c r="F34" s="436">
        <v>169.39435797868091180955225747</v>
      </c>
      <c r="G34" s="454"/>
      <c r="H34" s="455"/>
      <c r="I34" s="436">
        <v>58.908416719428466855635580617</v>
      </c>
      <c r="J34" s="454"/>
      <c r="K34" s="455"/>
      <c r="L34" s="436">
        <v>6.8346278158075800992272923525</v>
      </c>
      <c r="M34" s="454"/>
      <c r="N34" s="455"/>
      <c r="O34" s="436">
        <v>235.13740251391695876441513044</v>
      </c>
      <c r="P34" s="5"/>
      <c r="Q34" s="427">
        <v>4.3842202101605993976486689700</v>
      </c>
      <c r="R34" s="428">
        <v>-3.3706310030218576574736807900</v>
      </c>
      <c r="S34" s="417">
        <v>1.1517830341900915898139710800</v>
      </c>
      <c r="T34" s="427"/>
      <c r="U34" s="428"/>
      <c r="V34" s="417">
        <v>26.295306434919245259134729840</v>
      </c>
      <c r="W34" s="427"/>
      <c r="X34" s="428"/>
      <c r="Y34" s="417">
        <v>43.779797105722364194665079170</v>
      </c>
      <c r="Z34" s="427"/>
      <c r="AA34" s="428"/>
      <c r="AB34" s="417">
        <v>7.4361554935249985157680388800</v>
      </c>
      <c r="AC34" s="5"/>
      <c r="AD34" s="427" t="s">
        <v>228</v>
      </c>
      <c r="AE34" s="428"/>
      <c r="AF34" s="428"/>
      <c r="AG34" s="429"/>
    </row>
    <row r="35" ht="20.1" customHeight="1">
      <c r="A35" s="58"/>
      <c r="B35" s="286">
        <v>2020</v>
      </c>
      <c r="C35" s="287"/>
      <c r="D35" s="276">
        <v>89.33835281685489729872531537</v>
      </c>
      <c r="E35" s="94">
        <v>82.7800033559460172112088597</v>
      </c>
      <c r="F35" s="277">
        <v>107.46471885941324318688193522</v>
      </c>
      <c r="G35" s="276">
        <v>0</v>
      </c>
      <c r="H35" s="94"/>
      <c r="I35" s="277">
        <v>8.752245395981103535235186108</v>
      </c>
      <c r="J35" s="276">
        <v>0</v>
      </c>
      <c r="K35" s="94"/>
      <c r="L35" s="277">
        <v>7.4396972589316100715646176258</v>
      </c>
      <c r="M35" s="276">
        <v>89.33835281685489729872531537</v>
      </c>
      <c r="N35" s="94"/>
      <c r="O35" s="277">
        <v>123.65666151432595679368173896</v>
      </c>
      <c r="P35" s="5"/>
      <c r="Q35" s="271">
        <v>-31.089714831903641711748706890</v>
      </c>
      <c r="R35" s="92">
        <v>-27.712645556740141314925895660</v>
      </c>
      <c r="S35" s="272">
        <v>-36.559446169430158466948708380</v>
      </c>
      <c r="T35" s="271"/>
      <c r="U35" s="92"/>
      <c r="V35" s="272">
        <v>-85.14262327289040341464179306</v>
      </c>
      <c r="W35" s="271"/>
      <c r="X35" s="92"/>
      <c r="Y35" s="272">
        <v>8.852997696883878156754327130</v>
      </c>
      <c r="Z35" s="271"/>
      <c r="AA35" s="92"/>
      <c r="AB35" s="272">
        <v>-47.410892443193016738191198730</v>
      </c>
      <c r="AC35" s="5"/>
      <c r="AD35" s="271" t="s">
        <v>228</v>
      </c>
      <c r="AE35" s="92"/>
      <c r="AF35" s="92"/>
      <c r="AG35" s="272"/>
    </row>
    <row r="36" ht="20.1" customHeight="1">
      <c r="A36" s="58"/>
      <c r="B36" s="425">
        <v>2021</v>
      </c>
      <c r="C36" s="426"/>
      <c r="D36" s="457">
        <v>115.07044238831863524649414486</v>
      </c>
      <c r="E36" s="458">
        <v>112.75013132493395651290388133</v>
      </c>
      <c r="F36" s="499">
        <v>148.17743696337225101187553335</v>
      </c>
      <c r="G36" s="457">
        <v>0</v>
      </c>
      <c r="H36" s="458"/>
      <c r="I36" s="499">
        <v>33.166152439721757348904338802</v>
      </c>
      <c r="J36" s="457">
        <v>0</v>
      </c>
      <c r="K36" s="458"/>
      <c r="L36" s="499">
        <v>5.4401195118954951652212753093</v>
      </c>
      <c r="M36" s="457">
        <v>109.52208724461623412479293208</v>
      </c>
      <c r="N36" s="458"/>
      <c r="O36" s="499">
        <v>186.78370891498950352600114746</v>
      </c>
      <c r="P36" s="184"/>
      <c r="Q36" s="430">
        <v>28.802959490662367245508729930</v>
      </c>
      <c r="R36" s="431">
        <v>36.204550318896804572903711450</v>
      </c>
      <c r="S36" s="500">
        <v>37.884729552235576431277413280</v>
      </c>
      <c r="T36" s="430">
        <v>0</v>
      </c>
      <c r="U36" s="431"/>
      <c r="V36" s="500">
        <v>278.94449868774411204337156144</v>
      </c>
      <c r="W36" s="430">
        <v>0</v>
      </c>
      <c r="X36" s="431"/>
      <c r="Y36" s="500">
        <v>-26.877138644795709720531742440</v>
      </c>
      <c r="Z36" s="430">
        <v>22.592463137459369372877518320</v>
      </c>
      <c r="AA36" s="431"/>
      <c r="AB36" s="500">
        <v>51.050260153877847106209270660</v>
      </c>
      <c r="AC36" s="184"/>
      <c r="AD36" s="430" t="s">
        <v>306</v>
      </c>
      <c r="AE36" s="431"/>
      <c r="AF36" s="431"/>
      <c r="AG36" s="432"/>
    </row>
    <row r="37" ht="21" customHeight="1"/>
    <row r="38" ht="24.95" customHeight="1">
      <c r="A38" s="112"/>
      <c r="B38" s="973" t="s">
        <v>45</v>
      </c>
      <c r="C38" s="973"/>
      <c r="D38" s="973"/>
      <c r="E38" s="973"/>
      <c r="F38" s="973"/>
      <c r="G38" s="973"/>
      <c r="H38" s="973"/>
      <c r="I38" s="973"/>
      <c r="J38" s="973"/>
      <c r="K38" s="973"/>
      <c r="L38" s="973"/>
      <c r="M38" s="973"/>
      <c r="N38" s="973"/>
      <c r="O38" s="973"/>
      <c r="P38" s="411"/>
      <c r="Q38" s="972"/>
      <c r="R38" s="972"/>
      <c r="S38" s="972"/>
      <c r="T38" s="972"/>
      <c r="U38" s="972"/>
      <c r="V38" s="972"/>
      <c r="W38" s="972"/>
      <c r="X38" s="972"/>
      <c r="Y38" s="972"/>
      <c r="Z38" s="972"/>
      <c r="AA38" s="972"/>
      <c r="AB38" s="972"/>
      <c r="AC38" s="411"/>
      <c r="AD38" s="972"/>
      <c r="AE38" s="972"/>
      <c r="AF38" s="972"/>
      <c r="AG38" s="972"/>
      <c r="AH38" s="9"/>
    </row>
    <row r="39" ht="20.1" customHeight="1">
      <c r="A39" s="58"/>
      <c r="B39" s="284">
        <v>2019</v>
      </c>
      <c r="C39" s="285"/>
      <c r="D39" s="454">
        <v>128.82621760360585952172279955</v>
      </c>
      <c r="E39" s="455">
        <v>112.21855797362653887575547825</v>
      </c>
      <c r="F39" s="436">
        <v>169.5371726674955458425727726</v>
      </c>
      <c r="G39" s="454"/>
      <c r="H39" s="455"/>
      <c r="I39" s="436">
        <v>49.60039356096775748862729048</v>
      </c>
      <c r="J39" s="454"/>
      <c r="K39" s="455"/>
      <c r="L39" s="436">
        <v>5.8200063615428950615543220983</v>
      </c>
      <c r="M39" s="454"/>
      <c r="N39" s="455"/>
      <c r="O39" s="436">
        <v>224.95757259000619839275438518</v>
      </c>
      <c r="P39" s="5"/>
      <c r="Q39" s="427">
        <v>3.0235067220284967467476304400</v>
      </c>
      <c r="R39" s="428">
        <v>-1.7792565924470602116278036100</v>
      </c>
      <c r="S39" s="417">
        <v>1.0939592016378714060002870100</v>
      </c>
      <c r="T39" s="427"/>
      <c r="U39" s="428"/>
      <c r="V39" s="417">
        <v>14.111366461337621911906276660</v>
      </c>
      <c r="W39" s="427"/>
      <c r="X39" s="428"/>
      <c r="Y39" s="417">
        <v>8.279590348780061106579790580</v>
      </c>
      <c r="Z39" s="427"/>
      <c r="AA39" s="428"/>
      <c r="AB39" s="417">
        <v>3.8852865278979697477802841300</v>
      </c>
      <c r="AC39" s="5"/>
      <c r="AD39" s="427" t="s">
        <v>228</v>
      </c>
      <c r="AE39" s="428"/>
      <c r="AF39" s="428"/>
      <c r="AG39" s="429"/>
    </row>
    <row r="40" ht="20.1" customHeight="1">
      <c r="A40" s="58"/>
      <c r="B40" s="286">
        <v>2020</v>
      </c>
      <c r="C40" s="287"/>
      <c r="D40" s="276">
        <v>103.63955116759444035990617232</v>
      </c>
      <c r="E40" s="94">
        <v>89.61920480101257140349723629</v>
      </c>
      <c r="F40" s="277">
        <v>134.88478967439131710178938105</v>
      </c>
      <c r="G40" s="276"/>
      <c r="H40" s="94"/>
      <c r="I40" s="277">
        <v>25.001491791832550977344453428</v>
      </c>
      <c r="J40" s="276"/>
      <c r="K40" s="94"/>
      <c r="L40" s="277">
        <v>8.819057273270545834492759081</v>
      </c>
      <c r="M40" s="276"/>
      <c r="N40" s="94"/>
      <c r="O40" s="277">
        <v>168.70533873949441391362659356</v>
      </c>
      <c r="P40" s="5"/>
      <c r="Q40" s="271">
        <v>-19.550885607392420789012853260</v>
      </c>
      <c r="R40" s="92">
        <v>-20.138695043582041377244849280</v>
      </c>
      <c r="S40" s="272">
        <v>-20.439401252176210527810467960</v>
      </c>
      <c r="T40" s="271"/>
      <c r="U40" s="92"/>
      <c r="V40" s="272">
        <v>-49.594166503737022466925431250</v>
      </c>
      <c r="W40" s="271"/>
      <c r="X40" s="92"/>
      <c r="Y40" s="272">
        <v>51.530028069120469391418693600</v>
      </c>
      <c r="Z40" s="271"/>
      <c r="AA40" s="92"/>
      <c r="AB40" s="272">
        <v>-25.005708055462368254891871980</v>
      </c>
      <c r="AC40" s="5"/>
      <c r="AD40" s="271" t="s">
        <v>231</v>
      </c>
      <c r="AE40" s="92"/>
      <c r="AF40" s="92"/>
      <c r="AG40" s="272"/>
    </row>
    <row r="41" ht="20.1" customHeight="1">
      <c r="A41" s="58"/>
      <c r="B41" s="425">
        <v>2021</v>
      </c>
      <c r="C41" s="426"/>
      <c r="D41" s="457">
        <v>103.37220341620948601221742345</v>
      </c>
      <c r="E41" s="458">
        <v>102.29547610766417215496639702</v>
      </c>
      <c r="F41" s="499">
        <v>133.16008467538199747948451393</v>
      </c>
      <c r="G41" s="457">
        <v>0</v>
      </c>
      <c r="H41" s="458"/>
      <c r="I41" s="499">
        <v>22.001125526565388485786026452</v>
      </c>
      <c r="J41" s="457">
        <v>0</v>
      </c>
      <c r="K41" s="458"/>
      <c r="L41" s="499">
        <v>6.4441757831372217575073828489</v>
      </c>
      <c r="M41" s="457">
        <v>101.09551079939085858910837998</v>
      </c>
      <c r="N41" s="458"/>
      <c r="O41" s="499">
        <v>161.60538598508460772277792323</v>
      </c>
      <c r="P41" s="184"/>
      <c r="Q41" s="430">
        <v>-0.2579591945092748224025091700</v>
      </c>
      <c r="R41" s="431">
        <v>14.144592484164037854566297530</v>
      </c>
      <c r="S41" s="500">
        <v>-1.278650471393191612694062600</v>
      </c>
      <c r="T41" s="430"/>
      <c r="U41" s="431"/>
      <c r="V41" s="500">
        <v>-12.000748956297549992200453130</v>
      </c>
      <c r="W41" s="430"/>
      <c r="X41" s="431"/>
      <c r="Y41" s="500">
        <v>-26.928972298788572162153989460</v>
      </c>
      <c r="Z41" s="430"/>
      <c r="AA41" s="431"/>
      <c r="AB41" s="500">
        <v>-4.208493226982677849457523300</v>
      </c>
      <c r="AC41" s="184"/>
      <c r="AD41" s="430" t="s">
        <v>304</v>
      </c>
      <c r="AE41" s="431"/>
      <c r="AF41" s="431"/>
      <c r="AG41" s="432"/>
    </row>
    <row r="42" ht="14.1" customHeight="1"/>
    <row r="43" ht="20.1" customHeight="1">
      <c r="B43" s="7" t="s">
        <v>102</v>
      </c>
    </row>
    <row r="44" ht="14.1" customHeight="1">
      <c r="B44" s="7"/>
    </row>
    <row r="45" ht="24" customHeight="1">
      <c r="B45" s="1048" t="s">
        <v>126</v>
      </c>
      <c r="C45" s="1048"/>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c r="AE45" s="1048"/>
      <c r="AF45" s="1048"/>
      <c r="AG45" s="1048"/>
    </row>
    <row r="46" ht="14.1" customHeight="1"/>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row>
    <row r="49">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row>
    <row r="50">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row>
    <row r="5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row>
    <row r="52">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row>
    <row r="53">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sheetData>
  <mergeCells count="24">
    <mergeCell ref="B8:C8"/>
    <mergeCell ref="AD38:AG38"/>
    <mergeCell ref="AD33:AG33"/>
    <mergeCell ref="AD28:AG28"/>
    <mergeCell ref="Q38:AB38"/>
    <mergeCell ref="B45:AG45"/>
    <mergeCell ref="B33:O33"/>
    <mergeCell ref="Q28:AB28"/>
    <mergeCell ref="B38:O38"/>
    <mergeCell ref="B28:O28"/>
    <mergeCell ref="Q33:AB33"/>
    <mergeCell ref="M7:O7"/>
    <mergeCell ref="T7:V7"/>
    <mergeCell ref="W7:Y7"/>
    <mergeCell ref="D6:O6"/>
    <mergeCell ref="Z7:AB7"/>
    <mergeCell ref="D7:F7"/>
    <mergeCell ref="G7:I7"/>
    <mergeCell ref="J7:L7"/>
    <mergeCell ref="U3:AG3"/>
    <mergeCell ref="AD6:AG6"/>
    <mergeCell ref="Q6:AB6"/>
    <mergeCell ref="Q7:S7"/>
    <mergeCell ref="AD7:AG7"/>
  </mergeCells>
  <phoneticPr fontId="0" type="noConversion"/>
  <printOptions horizontalCentered="1" verticalCentered="1"/>
  <pageMargins left="0.25" right="0.25" top="0.25" bottom="0.25" header="0" footer="0"/>
  <pageSetup scale="59" fitToWidth="1" fitToHeight="1" orientation="landscape" r:id="rId1"/>
  <headerFooter alignWithMargins="0">
    <oddHeader/>
    <oddFooter/>
  </headerFooter>
  <rowBreaks count="1" manualBreakCount="1">
    <brk id="47" max="16383" man="1"/>
  </rowBreaks>
  <colBreaks count="1" manualBreakCount="1">
    <brk id="35" max="1048575" man="1"/>
  </colBreaks>
  <drawing r:id="rId129"/>
</worksheet>
</file>

<file path=xl/worksheets/sheet130.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5">
    <pageSetUpPr fitToPage="1"/>
  </sheetPr>
  <dimension ref="A1:AW78"/>
  <sheetViews>
    <sheetView showGridLines="0" zoomScale="75" workbookViewId="0"/>
  </sheetViews>
  <sheetFormatPr defaultRowHeight="12.75"/>
  <cols>
    <col min="1" max="1" width="1.7109375" customWidth="1"/>
    <col min="2" max="2" width="6.7109375" customWidth="1"/>
    <col min="3" max="3" width="6.7109375" style="26" customWidth="1"/>
    <col min="4" max="15" width="8.7109375" customWidth="1"/>
    <col min="16" max="16" width="1.42578125" customWidth="1"/>
    <col min="17" max="28" width="7.7109375" customWidth="1"/>
    <col min="29" max="29" width="1.42578125" customWidth="1"/>
    <col min="30" max="33" width="7.7109375" customWidth="1"/>
    <col min="34" max="34" width="1.7109375" customWidth="1"/>
    <col min="35" max="48" width="9.140625" style="236" customWidth="1"/>
  </cols>
  <sheetData>
    <row r="1" ht="39.95" customHeight="1">
      <c r="B1" s="656" t="s">
        <v>199</v>
      </c>
      <c r="AD1" s="5"/>
      <c r="AG1" s="685"/>
      <c r="AI1" s="236"/>
    </row>
    <row r="2" ht="21" customHeight="1">
      <c r="B2" s="11" t="s">
        <v>208</v>
      </c>
    </row>
    <row r="3" ht="21" customHeight="1">
      <c r="B3" s="11" t="s">
        <v>209</v>
      </c>
      <c r="U3" s="1040" t="s">
        <v>303</v>
      </c>
      <c r="V3" s="1040"/>
      <c r="W3" s="1040"/>
      <c r="X3" s="1040"/>
      <c r="Y3" s="1040"/>
      <c r="Z3" s="1040"/>
      <c r="AA3" s="1040"/>
      <c r="AB3" s="1040"/>
      <c r="AC3" s="1040"/>
      <c r="AD3" s="1040"/>
      <c r="AE3" s="1040"/>
      <c r="AF3" s="1040"/>
      <c r="AG3" s="1040"/>
    </row>
    <row r="4" ht="21" customHeight="1">
      <c r="A4" s="4"/>
      <c r="B4" s="211" t="s">
        <v>210</v>
      </c>
      <c r="C4" s="5"/>
      <c r="D4" s="5"/>
      <c r="E4" s="5"/>
      <c r="F4" s="5"/>
      <c r="G4" s="5"/>
      <c r="H4" s="212"/>
      <c r="I4" s="212"/>
      <c r="J4" s="212"/>
      <c r="K4" s="212"/>
      <c r="L4" s="212"/>
      <c r="M4" s="212"/>
      <c r="N4" s="212"/>
      <c r="O4" s="212"/>
      <c r="P4" s="212"/>
      <c r="Q4" s="212"/>
      <c r="R4" s="212"/>
      <c r="S4" s="212"/>
      <c r="T4" s="212"/>
      <c r="U4" s="212"/>
      <c r="V4" s="212"/>
      <c r="W4" s="212"/>
      <c r="X4" s="4"/>
      <c r="Y4" s="4"/>
      <c r="AC4" s="212"/>
    </row>
    <row r="5" ht="24.95" customHeight="1"/>
    <row r="6" ht="24.95" customHeight="1">
      <c r="D6" s="960" t="s">
        <v>92</v>
      </c>
      <c r="E6" s="960"/>
      <c r="F6" s="960"/>
      <c r="G6" s="960"/>
      <c r="H6" s="960"/>
      <c r="I6" s="960"/>
      <c r="J6" s="960"/>
      <c r="K6" s="960"/>
      <c r="L6" s="960"/>
      <c r="M6" s="960"/>
      <c r="N6" s="960"/>
      <c r="O6" s="960"/>
      <c r="Q6" s="960" t="s">
        <v>70</v>
      </c>
      <c r="R6" s="960"/>
      <c r="S6" s="960"/>
      <c r="T6" s="960"/>
      <c r="U6" s="960"/>
      <c r="V6" s="960"/>
      <c r="W6" s="960"/>
      <c r="X6" s="960"/>
      <c r="Y6" s="960"/>
      <c r="Z6" s="960"/>
      <c r="AA6" s="960"/>
      <c r="AB6" s="960"/>
      <c r="AD6" s="960" t="s">
        <v>77</v>
      </c>
      <c r="AE6" s="960"/>
      <c r="AF6" s="960"/>
      <c r="AG6" s="960"/>
    </row>
    <row r="7" ht="24.95" customHeight="1">
      <c r="D7" s="283" t="s">
        <v>20</v>
      </c>
      <c r="E7" s="283"/>
      <c r="F7" s="283"/>
      <c r="G7" s="283" t="s">
        <v>18</v>
      </c>
      <c r="H7" s="283"/>
      <c r="I7" s="283"/>
      <c r="J7" s="283" t="s">
        <v>17</v>
      </c>
      <c r="K7" s="283"/>
      <c r="L7" s="283"/>
      <c r="M7" s="283" t="s">
        <v>103</v>
      </c>
      <c r="N7" s="283"/>
      <c r="O7" s="283"/>
      <c r="Q7" s="283" t="s">
        <v>20</v>
      </c>
      <c r="R7" s="283"/>
      <c r="S7" s="283"/>
      <c r="T7" s="283" t="s">
        <v>18</v>
      </c>
      <c r="U7" s="283"/>
      <c r="V7" s="283"/>
      <c r="W7" s="283" t="s">
        <v>17</v>
      </c>
      <c r="X7" s="283"/>
      <c r="Y7" s="283"/>
      <c r="Z7" s="283" t="s">
        <v>103</v>
      </c>
      <c r="AA7" s="283"/>
      <c r="AB7" s="283"/>
      <c r="AD7" s="283" t="s">
        <v>78</v>
      </c>
      <c r="AE7" s="283"/>
      <c r="AF7" s="283"/>
      <c r="AG7" s="283"/>
    </row>
    <row r="8" ht="30" customHeight="1">
      <c r="A8" s="57"/>
      <c r="B8" s="943" t="s">
        <v>42</v>
      </c>
      <c r="C8" s="943"/>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c r="AC8" s="63"/>
      <c r="AD8" s="412" t="s">
        <v>20</v>
      </c>
      <c r="AE8" s="413" t="s">
        <v>18</v>
      </c>
      <c r="AF8" s="413" t="s">
        <v>17</v>
      </c>
      <c r="AG8" s="414" t="s">
        <v>12</v>
      </c>
    </row>
    <row r="9" ht="20.1" customHeight="1">
      <c r="A9" s="57"/>
      <c r="B9" s="284">
        <v>2020</v>
      </c>
      <c r="C9" s="285" t="s">
        <v>218</v>
      </c>
      <c r="D9" s="434">
        <v>32.134571521668295861844248941</v>
      </c>
      <c r="E9" s="435">
        <v>26.28819438085327783558792924</v>
      </c>
      <c r="F9" s="436">
        <v>26.933581131908491526173724501</v>
      </c>
      <c r="G9" s="434"/>
      <c r="H9" s="435"/>
      <c r="I9" s="436">
        <v>1.4407365032275366692296306758</v>
      </c>
      <c r="J9" s="434"/>
      <c r="K9" s="435"/>
      <c r="L9" s="436">
        <v>3.1884191230679239830394431708</v>
      </c>
      <c r="M9" s="434"/>
      <c r="N9" s="435"/>
      <c r="O9" s="436">
        <v>31.562736758203952178442798348</v>
      </c>
      <c r="P9" s="5"/>
      <c r="Q9" s="415">
        <v>-72.184098671833794482567994830</v>
      </c>
      <c r="R9" s="416">
        <v>-74.220838975929382811483568660</v>
      </c>
      <c r="S9" s="417">
        <v>-81.08294986744465078235809034</v>
      </c>
      <c r="T9" s="415"/>
      <c r="U9" s="416"/>
      <c r="V9" s="417">
        <v>-96.14680879769049126907272328</v>
      </c>
      <c r="W9" s="415"/>
      <c r="X9" s="416"/>
      <c r="Y9" s="417">
        <v>-37.091034437955820996246566400</v>
      </c>
      <c r="Z9" s="415"/>
      <c r="AA9" s="416"/>
      <c r="AB9" s="417">
        <v>-82.92395302469032414875371292</v>
      </c>
      <c r="AC9" s="5"/>
      <c r="AD9" s="427" t="s">
        <v>228</v>
      </c>
      <c r="AE9" s="428"/>
      <c r="AF9" s="428"/>
      <c r="AG9" s="429"/>
    </row>
    <row r="10" ht="20.1" customHeight="1">
      <c r="A10" s="58"/>
      <c r="B10" s="286"/>
      <c r="C10" s="287" t="s">
        <v>222</v>
      </c>
      <c r="D10" s="276">
        <v>38.420495275333985011404366243</v>
      </c>
      <c r="E10" s="94">
        <v>40.201067845993756503642039542</v>
      </c>
      <c r="F10" s="277">
        <v>45.142806338852796016966059208</v>
      </c>
      <c r="G10" s="276"/>
      <c r="H10" s="94"/>
      <c r="I10" s="277">
        <v>1.1180449390989404392436538482</v>
      </c>
      <c r="J10" s="276"/>
      <c r="K10" s="94"/>
      <c r="L10" s="277">
        <v>1.5736489433048149200861286574</v>
      </c>
      <c r="M10" s="276"/>
      <c r="N10" s="94"/>
      <c r="O10" s="277">
        <v>47.834500221256551376295841713</v>
      </c>
      <c r="P10" s="5"/>
      <c r="Q10" s="271">
        <v>-64.156466731212638445789743270</v>
      </c>
      <c r="R10" s="92">
        <v>-60.593537281291240738560083020</v>
      </c>
      <c r="S10" s="272">
        <v>-66.207726443033390881039159800</v>
      </c>
      <c r="T10" s="271"/>
      <c r="U10" s="92"/>
      <c r="V10" s="272">
        <v>-97.01772627745706598751795345</v>
      </c>
      <c r="W10" s="271"/>
      <c r="X10" s="92"/>
      <c r="Y10" s="272">
        <v>-66.006742717925042355733900370</v>
      </c>
      <c r="Z10" s="271"/>
      <c r="AA10" s="92"/>
      <c r="AB10" s="272">
        <v>-72.776157747467937729754731670</v>
      </c>
      <c r="AC10" s="5"/>
      <c r="AD10" s="271" t="s">
        <v>236</v>
      </c>
      <c r="AE10" s="92"/>
      <c r="AF10" s="92"/>
      <c r="AG10" s="272"/>
    </row>
    <row r="11" ht="20.1" customHeight="1">
      <c r="A11" s="58"/>
      <c r="B11" s="288"/>
      <c r="C11" s="289" t="s">
        <v>224</v>
      </c>
      <c r="D11" s="439">
        <v>37.787542087542087542087542088</v>
      </c>
      <c r="E11" s="95">
        <v>24.097164086021505376344086022</v>
      </c>
      <c r="F11" s="442">
        <v>30.078632248812404768306892534</v>
      </c>
      <c r="G11" s="439">
        <v>0</v>
      </c>
      <c r="H11" s="95"/>
      <c r="I11" s="442">
        <v>1.7067491502178574241220838426</v>
      </c>
      <c r="J11" s="439">
        <v>0</v>
      </c>
      <c r="K11" s="95"/>
      <c r="L11" s="442">
        <v>2.555481114031270951231676095</v>
      </c>
      <c r="M11" s="439">
        <v>37.787542087542087542087542088</v>
      </c>
      <c r="N11" s="95"/>
      <c r="O11" s="442">
        <v>34.340862513061533143660652471</v>
      </c>
      <c r="P11" s="5"/>
      <c r="Q11" s="497">
        <v>-65.832384478149945504253103820</v>
      </c>
      <c r="R11" s="216">
        <v>-75.666634189793795073421704430</v>
      </c>
      <c r="S11" s="498">
        <v>-78.777281894393240544663101860</v>
      </c>
      <c r="T11" s="497"/>
      <c r="U11" s="216"/>
      <c r="V11" s="498">
        <v>-96.55414271127723374663153386</v>
      </c>
      <c r="W11" s="497"/>
      <c r="X11" s="216"/>
      <c r="Y11" s="498">
        <v>-54.786092429752653789959530610</v>
      </c>
      <c r="Z11" s="497"/>
      <c r="AA11" s="216"/>
      <c r="AB11" s="498">
        <v>-82.56020313727756328261935232</v>
      </c>
      <c r="AC11" s="5"/>
      <c r="AD11" s="420" t="s">
        <v>231</v>
      </c>
      <c r="AE11" s="91"/>
      <c r="AF11" s="91"/>
      <c r="AG11" s="421"/>
    </row>
    <row r="12" ht="20.1" customHeight="1">
      <c r="A12" s="58"/>
      <c r="B12" s="286"/>
      <c r="C12" s="287" t="s">
        <v>225</v>
      </c>
      <c r="D12" s="276">
        <v>36.188905180840664711632453568</v>
      </c>
      <c r="E12" s="94">
        <v>27.596541727367325702393340271</v>
      </c>
      <c r="F12" s="277">
        <v>31.47400012143396160952042259</v>
      </c>
      <c r="G12" s="276">
        <v>0</v>
      </c>
      <c r="H12" s="94"/>
      <c r="I12" s="277">
        <v>2.8319614186956257752257370608</v>
      </c>
      <c r="J12" s="276">
        <v>0</v>
      </c>
      <c r="K12" s="94"/>
      <c r="L12" s="277">
        <v>1.7760237316656402605625861964</v>
      </c>
      <c r="M12" s="276">
        <v>36.188905180840664711632453568</v>
      </c>
      <c r="N12" s="94"/>
      <c r="O12" s="277">
        <v>36.081985271795227645308745847</v>
      </c>
      <c r="P12" s="5"/>
      <c r="Q12" s="271">
        <v>-67.522417869377621753923218520</v>
      </c>
      <c r="R12" s="92">
        <v>-72.739530420648516273479639640</v>
      </c>
      <c r="S12" s="272">
        <v>-78.500641441891750999882635510</v>
      </c>
      <c r="T12" s="271"/>
      <c r="U12" s="92"/>
      <c r="V12" s="272">
        <v>-94.15123348685548053624513142</v>
      </c>
      <c r="W12" s="271"/>
      <c r="X12" s="92"/>
      <c r="Y12" s="272">
        <v>-61.230006338256658232260388370</v>
      </c>
      <c r="Z12" s="271"/>
      <c r="AA12" s="92"/>
      <c r="AB12" s="272">
        <v>-81.90433998167101968562399232</v>
      </c>
      <c r="AC12" s="5"/>
      <c r="AD12" s="271" t="s">
        <v>228</v>
      </c>
      <c r="AE12" s="92"/>
      <c r="AF12" s="92"/>
      <c r="AG12" s="272"/>
    </row>
    <row r="13" ht="20.1" customHeight="1">
      <c r="A13" s="58"/>
      <c r="B13" s="288"/>
      <c r="C13" s="289" t="s">
        <v>226</v>
      </c>
      <c r="D13" s="439">
        <v>39.949074074074074074074074074</v>
      </c>
      <c r="E13" s="95">
        <v>22.725127956989247311827956989</v>
      </c>
      <c r="F13" s="442">
        <v>27.041650981446625436945415434</v>
      </c>
      <c r="G13" s="439">
        <v>0</v>
      </c>
      <c r="H13" s="95"/>
      <c r="I13" s="442">
        <v>2.0796146961762070360069733549</v>
      </c>
      <c r="J13" s="439">
        <v>0</v>
      </c>
      <c r="K13" s="95"/>
      <c r="L13" s="442">
        <v>1.9651184858790230502198382357</v>
      </c>
      <c r="M13" s="439">
        <v>39.949074074074074074074074074</v>
      </c>
      <c r="N13" s="95"/>
      <c r="O13" s="442">
        <v>31.086384163501855523172227025</v>
      </c>
      <c r="P13" s="5"/>
      <c r="Q13" s="420">
        <v>-63.350407312080052326223422780</v>
      </c>
      <c r="R13" s="91">
        <v>-71.543142083202651127111163780</v>
      </c>
      <c r="S13" s="498">
        <v>-77.660127101096914045206840240</v>
      </c>
      <c r="T13" s="420"/>
      <c r="U13" s="91"/>
      <c r="V13" s="498">
        <v>-94.68693458083812202323222108</v>
      </c>
      <c r="W13" s="420"/>
      <c r="X13" s="91"/>
      <c r="Y13" s="498">
        <v>-57.435232266021397754481666250</v>
      </c>
      <c r="Z13" s="420"/>
      <c r="AA13" s="91"/>
      <c r="AB13" s="498">
        <v>-81.13746020633727583713833823</v>
      </c>
      <c r="AC13" s="5"/>
      <c r="AD13" s="420" t="s">
        <v>231</v>
      </c>
      <c r="AE13" s="91"/>
      <c r="AF13" s="91"/>
      <c r="AG13" s="421"/>
    </row>
    <row r="14" ht="20.1" customHeight="1">
      <c r="A14" s="58"/>
      <c r="B14" s="286"/>
      <c r="C14" s="287" t="s">
        <v>227</v>
      </c>
      <c r="D14" s="276">
        <v>35.339035516454871293580971</v>
      </c>
      <c r="E14" s="94">
        <v>30.294315789473684210526315789</v>
      </c>
      <c r="F14" s="277">
        <v>27.284259556419085949223256338</v>
      </c>
      <c r="G14" s="276">
        <v>0</v>
      </c>
      <c r="H14" s="94"/>
      <c r="I14" s="277">
        <v>2.0722637772975297312971317667</v>
      </c>
      <c r="J14" s="276">
        <v>0</v>
      </c>
      <c r="K14" s="94"/>
      <c r="L14" s="277">
        <v>2.2017190494235818119447347495</v>
      </c>
      <c r="M14" s="276">
        <v>35.339035516454871293580971</v>
      </c>
      <c r="N14" s="94"/>
      <c r="O14" s="277">
        <v>31.558242383140197492465122854</v>
      </c>
      <c r="P14" s="5"/>
      <c r="Q14" s="271">
        <v>-65.210243612177240730018556800</v>
      </c>
      <c r="R14" s="92">
        <v>-58.130431371194118269269933350</v>
      </c>
      <c r="S14" s="272">
        <v>-76.556176608831280729495627650</v>
      </c>
      <c r="T14" s="271"/>
      <c r="U14" s="92"/>
      <c r="V14" s="272">
        <v>-95.47751351768587790634640999</v>
      </c>
      <c r="W14" s="271"/>
      <c r="X14" s="92"/>
      <c r="Y14" s="272">
        <v>-64.940574142552246234116906350</v>
      </c>
      <c r="Z14" s="271"/>
      <c r="AA14" s="92"/>
      <c r="AB14" s="272">
        <v>-81.26915429008532567543966289</v>
      </c>
      <c r="AC14" s="5"/>
      <c r="AD14" s="271" t="s">
        <v>306</v>
      </c>
      <c r="AE14" s="92"/>
      <c r="AF14" s="92"/>
      <c r="AG14" s="272"/>
    </row>
    <row r="15" ht="20.1" customHeight="1">
      <c r="A15" s="58"/>
      <c r="B15" s="288">
        <v>2021</v>
      </c>
      <c r="C15" s="289" t="s">
        <v>230</v>
      </c>
      <c r="D15" s="439">
        <v>37.279977191267513848159009449</v>
      </c>
      <c r="E15" s="95">
        <v>29.005812110922467458970005659</v>
      </c>
      <c r="F15" s="442">
        <v>24.639436546418131825239181535</v>
      </c>
      <c r="G15" s="439">
        <v>0</v>
      </c>
      <c r="H15" s="95"/>
      <c r="I15" s="442">
        <v>1.5936767925972904074755335165</v>
      </c>
      <c r="J15" s="439">
        <v>0</v>
      </c>
      <c r="K15" s="95"/>
      <c r="L15" s="442">
        <v>4.6858259583223173443772762498</v>
      </c>
      <c r="M15" s="439">
        <v>37.279977191267513848159009449</v>
      </c>
      <c r="N15" s="95"/>
      <c r="O15" s="442">
        <v>30.918939297337739577091991302</v>
      </c>
      <c r="P15" s="5"/>
      <c r="Q15" s="420">
        <v>-53.722156381330669136711308140</v>
      </c>
      <c r="R15" s="91">
        <v>-44.415716342881704910671257120</v>
      </c>
      <c r="S15" s="498">
        <v>-76.352033168423208996502743200</v>
      </c>
      <c r="T15" s="420"/>
      <c r="U15" s="91"/>
      <c r="V15" s="498">
        <v>-94.36696699771988469218967189</v>
      </c>
      <c r="W15" s="420"/>
      <c r="X15" s="91"/>
      <c r="Y15" s="498">
        <v>4.5431519937311849152725832400</v>
      </c>
      <c r="Z15" s="420"/>
      <c r="AA15" s="91"/>
      <c r="AB15" s="498">
        <v>-77.425901899084565158117007290</v>
      </c>
      <c r="AC15" s="5"/>
      <c r="AD15" s="420" t="s">
        <v>306</v>
      </c>
      <c r="AE15" s="91"/>
      <c r="AF15" s="91"/>
      <c r="AG15" s="421"/>
    </row>
    <row r="16" ht="20.1" customHeight="1">
      <c r="A16" s="58"/>
      <c r="B16" s="286"/>
      <c r="C16" s="287" t="s">
        <v>232</v>
      </c>
      <c r="D16" s="276">
        <v>43.942099567099567099567099567</v>
      </c>
      <c r="E16" s="94">
        <v>40.845541353383458646616541353</v>
      </c>
      <c r="F16" s="277">
        <v>34.157386778319824837705988553</v>
      </c>
      <c r="G16" s="276">
        <v>0</v>
      </c>
      <c r="H16" s="94"/>
      <c r="I16" s="277">
        <v>2.8559433406515508487565415492</v>
      </c>
      <c r="J16" s="276">
        <v>0</v>
      </c>
      <c r="K16" s="94"/>
      <c r="L16" s="277">
        <v>1.7584040665271068882481898471</v>
      </c>
      <c r="M16" s="276">
        <v>43.942099567099567099567099567</v>
      </c>
      <c r="N16" s="94"/>
      <c r="O16" s="277">
        <v>38.77173418549848257471071995</v>
      </c>
      <c r="P16" s="5"/>
      <c r="Q16" s="271">
        <v>-48.776947652515578261951454640</v>
      </c>
      <c r="R16" s="92">
        <v>-31.938482522105621945202853550</v>
      </c>
      <c r="S16" s="272">
        <v>-69.186730474245590150455273350</v>
      </c>
      <c r="T16" s="271"/>
      <c r="U16" s="92"/>
      <c r="V16" s="272">
        <v>-90.66840521322445801994904200</v>
      </c>
      <c r="W16" s="271"/>
      <c r="X16" s="92"/>
      <c r="Y16" s="272">
        <v>-76.924102523508898942473909840</v>
      </c>
      <c r="Z16" s="271"/>
      <c r="AA16" s="92"/>
      <c r="AB16" s="272">
        <v>-73.992322105302338208291753780</v>
      </c>
      <c r="AC16" s="5"/>
      <c r="AD16" s="271" t="s">
        <v>304</v>
      </c>
      <c r="AE16" s="92"/>
      <c r="AF16" s="92"/>
      <c r="AG16" s="272"/>
    </row>
    <row r="17" ht="20.1" customHeight="1">
      <c r="A17" s="58"/>
      <c r="B17" s="288"/>
      <c r="C17" s="289" t="s">
        <v>233</v>
      </c>
      <c r="D17" s="439">
        <v>47.755702183121537960247637667</v>
      </c>
      <c r="E17" s="95">
        <v>41.752654782116581777023203169</v>
      </c>
      <c r="F17" s="442">
        <v>36.049926705930314253744936637</v>
      </c>
      <c r="G17" s="439">
        <v>0</v>
      </c>
      <c r="H17" s="95"/>
      <c r="I17" s="442">
        <v>2.9993267642085327924974357597</v>
      </c>
      <c r="J17" s="439">
        <v>0</v>
      </c>
      <c r="K17" s="95"/>
      <c r="L17" s="442">
        <v>2.8225125936578601245529852731</v>
      </c>
      <c r="M17" s="439">
        <v>47.755702183121537960247637667</v>
      </c>
      <c r="N17" s="95"/>
      <c r="O17" s="442">
        <v>41.87176606379670717079535767</v>
      </c>
      <c r="P17" s="5"/>
      <c r="Q17" s="420">
        <v>-22.543791733938626832858135660</v>
      </c>
      <c r="R17" s="91">
        <v>13.737769810853941571243286580</v>
      </c>
      <c r="S17" s="498">
        <v>-30.470063932820871532153799660</v>
      </c>
      <c r="T17" s="420"/>
      <c r="U17" s="91"/>
      <c r="V17" s="498">
        <v>-80.41420778967683202545095573</v>
      </c>
      <c r="W17" s="420"/>
      <c r="X17" s="91"/>
      <c r="Y17" s="498">
        <v>-17.687097780072936261944082360</v>
      </c>
      <c r="Z17" s="420"/>
      <c r="AA17" s="91"/>
      <c r="AB17" s="498">
        <v>-40.683868276023956841906095890</v>
      </c>
      <c r="AC17" s="5"/>
      <c r="AD17" s="420" t="s">
        <v>304</v>
      </c>
      <c r="AE17" s="91"/>
      <c r="AF17" s="91"/>
      <c r="AG17" s="421"/>
    </row>
    <row r="18" ht="20.1" customHeight="1">
      <c r="A18" s="58"/>
      <c r="B18" s="286"/>
      <c r="C18" s="287" t="s">
        <v>234</v>
      </c>
      <c r="D18" s="276">
        <v>83.44191919191919191919191919</v>
      </c>
      <c r="E18" s="94">
        <v>50.131928947368421052631578947</v>
      </c>
      <c r="F18" s="277">
        <v>51.250004812782750986620463952</v>
      </c>
      <c r="G18" s="276">
        <v>0</v>
      </c>
      <c r="H18" s="94"/>
      <c r="I18" s="277">
        <v>4.0956307008804731863493449331</v>
      </c>
      <c r="J18" s="276">
        <v>0</v>
      </c>
      <c r="K18" s="94"/>
      <c r="L18" s="277">
        <v>2.419545943476963465593992036</v>
      </c>
      <c r="M18" s="276">
        <v>83.44191919191919191919191919</v>
      </c>
      <c r="N18" s="94"/>
      <c r="O18" s="277">
        <v>57.765181457140187638563800921</v>
      </c>
      <c r="P18" s="5"/>
      <c r="Q18" s="271">
        <v>924.0387595297617817813681536</v>
      </c>
      <c r="R18" s="92">
        <v>504.58475857341169094774127656</v>
      </c>
      <c r="S18" s="272">
        <v>469.86893970163237468068818863</v>
      </c>
      <c r="T18" s="271"/>
      <c r="U18" s="92"/>
      <c r="V18" s="272">
        <v>440.76307857993467420262872802</v>
      </c>
      <c r="W18" s="271"/>
      <c r="X18" s="92"/>
      <c r="Y18" s="272">
        <v>111.22795483021804771258192612</v>
      </c>
      <c r="Z18" s="271"/>
      <c r="AA18" s="92"/>
      <c r="AB18" s="272">
        <v>430.14336935983681014617861587</v>
      </c>
      <c r="AC18" s="5"/>
      <c r="AD18" s="271" t="s">
        <v>306</v>
      </c>
      <c r="AE18" s="92"/>
      <c r="AF18" s="92"/>
      <c r="AG18" s="272"/>
    </row>
    <row r="19" ht="20.1" customHeight="1">
      <c r="A19" s="58"/>
      <c r="B19" s="288"/>
      <c r="C19" s="289" t="s">
        <v>235</v>
      </c>
      <c r="D19" s="439">
        <v>82.09644835451287064190289997</v>
      </c>
      <c r="E19" s="95">
        <v>60.197290322580645161290322581</v>
      </c>
      <c r="F19" s="442">
        <v>63.339850772684508118077743519</v>
      </c>
      <c r="G19" s="439">
        <v>0</v>
      </c>
      <c r="H19" s="95"/>
      <c r="I19" s="442">
        <v>6.7889960978476852169666830045</v>
      </c>
      <c r="J19" s="439">
        <v>0</v>
      </c>
      <c r="K19" s="95"/>
      <c r="L19" s="442">
        <v>2.648937140106097293824219439</v>
      </c>
      <c r="M19" s="439">
        <v>82.09644835451287064190289997</v>
      </c>
      <c r="N19" s="95"/>
      <c r="O19" s="442">
        <v>72.777784010638290628868645962</v>
      </c>
      <c r="P19" s="5"/>
      <c r="Q19" s="420">
        <v>573.90353663347799049141084195</v>
      </c>
      <c r="R19" s="91">
        <v>239.85383750770169396907558747</v>
      </c>
      <c r="S19" s="498">
        <v>249.91314928442936366292693465</v>
      </c>
      <c r="T19" s="420"/>
      <c r="U19" s="91"/>
      <c r="V19" s="498">
        <v>402.45829937134944485415566617</v>
      </c>
      <c r="W19" s="420"/>
      <c r="X19" s="91"/>
      <c r="Y19" s="498">
        <v>0.7491952607777843338090056700</v>
      </c>
      <c r="Z19" s="420"/>
      <c r="AA19" s="91"/>
      <c r="AB19" s="498">
        <v>229.57986726843228789415203260</v>
      </c>
      <c r="AC19" s="5"/>
      <c r="AD19" s="420" t="s">
        <v>306</v>
      </c>
      <c r="AE19" s="91"/>
      <c r="AF19" s="91"/>
      <c r="AG19" s="421"/>
    </row>
    <row r="20" ht="20.1" customHeight="1">
      <c r="A20" s="58"/>
      <c r="B20" s="286"/>
      <c r="C20" s="287" t="s">
        <v>237</v>
      </c>
      <c r="D20" s="276">
        <v>79.96498316498316498316498316</v>
      </c>
      <c r="E20" s="94">
        <v>71.413434210526315789473684211</v>
      </c>
      <c r="F20" s="277">
        <v>80.27348156704206372124362306</v>
      </c>
      <c r="G20" s="276">
        <v>0</v>
      </c>
      <c r="H20" s="94"/>
      <c r="I20" s="277">
        <v>11.329629531653886237696302058</v>
      </c>
      <c r="J20" s="276">
        <v>0</v>
      </c>
      <c r="K20" s="94"/>
      <c r="L20" s="277">
        <v>4.3626414411982119698534919213</v>
      </c>
      <c r="M20" s="276">
        <v>79.96498316498316498316498316</v>
      </c>
      <c r="N20" s="94"/>
      <c r="O20" s="277">
        <v>95.96575253989416192879341705</v>
      </c>
      <c r="P20" s="5"/>
      <c r="Q20" s="271">
        <v>244.84430924706514400214896071</v>
      </c>
      <c r="R20" s="92">
        <v>186.05062008179759259707897824</v>
      </c>
      <c r="S20" s="272">
        <v>316.13304309372752154698063520</v>
      </c>
      <c r="T20" s="271"/>
      <c r="U20" s="92"/>
      <c r="V20" s="272">
        <v>935.7109965062911636069355758</v>
      </c>
      <c r="W20" s="271"/>
      <c r="X20" s="92"/>
      <c r="Y20" s="272">
        <v>191.92192552316746506956266198</v>
      </c>
      <c r="Z20" s="271"/>
      <c r="AA20" s="92"/>
      <c r="AB20" s="272">
        <v>338.62650756716215635030334308</v>
      </c>
      <c r="AC20" s="5"/>
      <c r="AD20" s="271" t="s">
        <v>304</v>
      </c>
      <c r="AE20" s="92"/>
      <c r="AF20" s="92"/>
      <c r="AG20" s="272"/>
    </row>
    <row r="21" ht="20.1" customHeight="1">
      <c r="A21" s="58"/>
      <c r="B21" s="288"/>
      <c r="C21" s="289" t="s">
        <v>218</v>
      </c>
      <c r="D21" s="439">
        <v>88.56557510589768654284783317</v>
      </c>
      <c r="E21" s="95">
        <v>78.691162705149971703452178834</v>
      </c>
      <c r="F21" s="442">
        <v>87.00044236657443468153943568</v>
      </c>
      <c r="G21" s="439">
        <v>0</v>
      </c>
      <c r="H21" s="95"/>
      <c r="I21" s="442">
        <v>15.264787692161369192237778218</v>
      </c>
      <c r="J21" s="439">
        <v>0</v>
      </c>
      <c r="K21" s="95"/>
      <c r="L21" s="442">
        <v>4.8276688320596295329827584503</v>
      </c>
      <c r="M21" s="439">
        <v>88.56557510589768654284783317</v>
      </c>
      <c r="N21" s="95"/>
      <c r="O21" s="442">
        <v>107.09289889079543340675997235</v>
      </c>
      <c r="P21" s="5"/>
      <c r="Q21" s="420">
        <v>175.60838969387858569675829691</v>
      </c>
      <c r="R21" s="91">
        <v>199.34031057859123750250126664</v>
      </c>
      <c r="S21" s="498">
        <v>223.01847251758182557569753610</v>
      </c>
      <c r="T21" s="420"/>
      <c r="U21" s="91"/>
      <c r="V21" s="498">
        <v>959.5128018180427162342443942</v>
      </c>
      <c r="W21" s="420"/>
      <c r="X21" s="91"/>
      <c r="Y21" s="498">
        <v>51.41261690258605479949220700</v>
      </c>
      <c r="Z21" s="420"/>
      <c r="AA21" s="91"/>
      <c r="AB21" s="498">
        <v>239.30168892264795481303498960</v>
      </c>
      <c r="AC21" s="5"/>
      <c r="AD21" s="420" t="s">
        <v>304</v>
      </c>
      <c r="AE21" s="91"/>
      <c r="AF21" s="91"/>
      <c r="AG21" s="421"/>
    </row>
    <row r="22" ht="20.1" customHeight="1">
      <c r="A22" s="58"/>
      <c r="B22" s="286"/>
      <c r="C22" s="287" t="s">
        <v>222</v>
      </c>
      <c r="D22" s="276">
        <v>73.276148582600195503421309873</v>
      </c>
      <c r="E22" s="94">
        <v>74.174607243916242218449349179</v>
      </c>
      <c r="F22" s="277">
        <v>82.34407445636617543737910815</v>
      </c>
      <c r="G22" s="276">
        <v>0</v>
      </c>
      <c r="H22" s="94"/>
      <c r="I22" s="277">
        <v>14.639731191006452503616681623</v>
      </c>
      <c r="J22" s="276">
        <v>0</v>
      </c>
      <c r="K22" s="94"/>
      <c r="L22" s="277">
        <v>3.0543786742434349848843387034</v>
      </c>
      <c r="M22" s="276">
        <v>73.276148582600195503421309873</v>
      </c>
      <c r="N22" s="94"/>
      <c r="O22" s="277">
        <v>100.03818432161606292588012849</v>
      </c>
      <c r="P22" s="5"/>
      <c r="Q22" s="271">
        <v>90.72150959397858581575320683</v>
      </c>
      <c r="R22" s="92">
        <v>84.50904719265591329757964806</v>
      </c>
      <c r="S22" s="272">
        <v>82.40796515456235785053191785</v>
      </c>
      <c r="T22" s="271"/>
      <c r="U22" s="92"/>
      <c r="V22" s="272">
        <v>1209.4045399288661240775686425</v>
      </c>
      <c r="W22" s="271"/>
      <c r="X22" s="92"/>
      <c r="Y22" s="272">
        <v>94.09530233782284847074524296</v>
      </c>
      <c r="Z22" s="271"/>
      <c r="AA22" s="92"/>
      <c r="AB22" s="272">
        <v>109.13395950390090075332634772</v>
      </c>
      <c r="AC22" s="5"/>
      <c r="AD22" s="271" t="s">
        <v>304</v>
      </c>
      <c r="AE22" s="92"/>
      <c r="AF22" s="92"/>
      <c r="AG22" s="272"/>
    </row>
    <row r="23" ht="20.1" customHeight="1">
      <c r="A23" s="58"/>
      <c r="B23" s="288"/>
      <c r="C23" s="289" t="s">
        <v>224</v>
      </c>
      <c r="D23" s="439">
        <v>82.18181818181818181818181818</v>
      </c>
      <c r="E23" s="95">
        <v>87.25415964912280701754385965</v>
      </c>
      <c r="F23" s="442">
        <v>90.44761136506229273102088375</v>
      </c>
      <c r="G23" s="439">
        <v>0</v>
      </c>
      <c r="H23" s="95"/>
      <c r="I23" s="442">
        <v>14.254753915803317182221365037</v>
      </c>
      <c r="J23" s="439">
        <v>0</v>
      </c>
      <c r="K23" s="95"/>
      <c r="L23" s="442">
        <v>3.1449135687351153715385292398</v>
      </c>
      <c r="M23" s="439">
        <v>82.18181818181818181818181818</v>
      </c>
      <c r="N23" s="95"/>
      <c r="O23" s="442">
        <v>107.84727884960072528478077802</v>
      </c>
      <c r="P23" s="5"/>
      <c r="Q23" s="420">
        <v>117.48389453706261305010291457</v>
      </c>
      <c r="R23" s="91">
        <v>262.09306347271779764204167528</v>
      </c>
      <c r="S23" s="498">
        <v>200.70387049807903934386074801</v>
      </c>
      <c r="T23" s="420">
        <v>0</v>
      </c>
      <c r="U23" s="91"/>
      <c r="V23" s="498">
        <v>735.19912190867497364453721422</v>
      </c>
      <c r="W23" s="420">
        <v>0</v>
      </c>
      <c r="X23" s="91"/>
      <c r="Y23" s="498">
        <v>23.065420106901703521407542710</v>
      </c>
      <c r="Z23" s="420">
        <v>117.48389453706261305010291457</v>
      </c>
      <c r="AA23" s="91"/>
      <c r="AB23" s="498">
        <v>214.04941797423130088419643571</v>
      </c>
      <c r="AC23" s="5"/>
      <c r="AD23" s="420" t="s">
        <v>304</v>
      </c>
      <c r="AE23" s="91"/>
      <c r="AF23" s="91"/>
      <c r="AG23" s="421"/>
    </row>
    <row r="24" ht="20.1" customHeight="1">
      <c r="A24" s="59"/>
      <c r="B24" s="286"/>
      <c r="C24" s="287" t="s">
        <v>225</v>
      </c>
      <c r="D24" s="276">
        <v>97.77810361681329423264907136</v>
      </c>
      <c r="E24" s="94">
        <v>87.42386842105263157894736842</v>
      </c>
      <c r="F24" s="277">
        <v>95.65645464875226604446217766</v>
      </c>
      <c r="G24" s="276"/>
      <c r="H24" s="94"/>
      <c r="I24" s="277">
        <v>23.483450546578135958905549021</v>
      </c>
      <c r="J24" s="276"/>
      <c r="K24" s="94"/>
      <c r="L24" s="277">
        <v>4.4026464540799962703374741758</v>
      </c>
      <c r="M24" s="276"/>
      <c r="N24" s="94"/>
      <c r="O24" s="277">
        <v>123.54255164941039827370520085</v>
      </c>
      <c r="P24" s="93"/>
      <c r="Q24" s="271">
        <v>170.18806766384171252996589797</v>
      </c>
      <c r="R24" s="92">
        <v>216.79284051144315345251120439</v>
      </c>
      <c r="S24" s="272">
        <v>203.92213979693579297394095695</v>
      </c>
      <c r="T24" s="271"/>
      <c r="U24" s="92"/>
      <c r="V24" s="272">
        <v>729.22918340442602821683150105</v>
      </c>
      <c r="W24" s="271"/>
      <c r="X24" s="92"/>
      <c r="Y24" s="272">
        <v>147.89344734436533728483515026</v>
      </c>
      <c r="Z24" s="271"/>
      <c r="AA24" s="92"/>
      <c r="AB24" s="272">
        <v>242.39399722271336812084838755</v>
      </c>
      <c r="AC24" s="93"/>
      <c r="AD24" s="271" t="s">
        <v>304</v>
      </c>
      <c r="AE24" s="92"/>
      <c r="AF24" s="92"/>
      <c r="AG24" s="272"/>
    </row>
    <row r="25" ht="20.1" customHeight="1">
      <c r="A25" s="60"/>
      <c r="B25" s="288"/>
      <c r="C25" s="289" t="s">
        <v>226</v>
      </c>
      <c r="D25" s="439">
        <v>81.96691919191919191919191919</v>
      </c>
      <c r="E25" s="95">
        <v>80.31626345029239766081871345</v>
      </c>
      <c r="F25" s="442">
        <v>90.86203280451734337187415972</v>
      </c>
      <c r="G25" s="439">
        <v>0</v>
      </c>
      <c r="H25" s="95"/>
      <c r="I25" s="442">
        <v>22.322556165402676027897652165</v>
      </c>
      <c r="J25" s="439">
        <v>0</v>
      </c>
      <c r="K25" s="95"/>
      <c r="L25" s="442">
        <v>3.8756160126069568169076356229</v>
      </c>
      <c r="M25" s="439">
        <v>81.96691919191919191919191919</v>
      </c>
      <c r="N25" s="95"/>
      <c r="O25" s="442">
        <v>117.0602049825269762166794475</v>
      </c>
      <c r="P25" s="93"/>
      <c r="Q25" s="420">
        <v>105.17852063338214688313193354</v>
      </c>
      <c r="R25" s="91">
        <v>253.42491185221536457777094509</v>
      </c>
      <c r="S25" s="498">
        <v>236.00771220240255588512835607</v>
      </c>
      <c r="T25" s="420">
        <v>0</v>
      </c>
      <c r="U25" s="91"/>
      <c r="V25" s="498">
        <v>973.3986543972409047856400801</v>
      </c>
      <c r="W25" s="420">
        <v>0</v>
      </c>
      <c r="X25" s="91"/>
      <c r="Y25" s="498">
        <v>97.22047502257063047809969920</v>
      </c>
      <c r="Z25" s="420">
        <v>105.17852063338214688313193354</v>
      </c>
      <c r="AA25" s="91"/>
      <c r="AB25" s="498">
        <v>276.56423586235524641616044498</v>
      </c>
      <c r="AC25" s="93"/>
      <c r="AD25" s="420" t="s">
        <v>304</v>
      </c>
      <c r="AE25" s="91"/>
      <c r="AF25" s="91"/>
      <c r="AG25" s="421"/>
    </row>
    <row r="26" ht="20.1" customHeight="1">
      <c r="A26" s="60"/>
      <c r="B26" s="290"/>
      <c r="C26" s="291" t="s">
        <v>227</v>
      </c>
      <c r="D26" s="443">
        <v>82.24812642554578038449006191</v>
      </c>
      <c r="E26" s="444">
        <v>86.0531584606677985285795133</v>
      </c>
      <c r="F26" s="445">
        <v>86.00939378431593647269036942</v>
      </c>
      <c r="G26" s="443">
        <v>0</v>
      </c>
      <c r="H26" s="444"/>
      <c r="I26" s="445">
        <v>15.257204487550181012499217702</v>
      </c>
      <c r="J26" s="443">
        <v>0</v>
      </c>
      <c r="K26" s="444"/>
      <c r="L26" s="445">
        <v>1.744614344167269282310780048</v>
      </c>
      <c r="M26" s="443">
        <v>82.24812642554578038449006191</v>
      </c>
      <c r="N26" s="444"/>
      <c r="O26" s="445">
        <v>103.01121261603338676750036717</v>
      </c>
      <c r="P26" s="453"/>
      <c r="Q26" s="273">
        <v>132.74015610088930483009160439</v>
      </c>
      <c r="R26" s="274">
        <v>184.05711176539774215816250968</v>
      </c>
      <c r="S26" s="275">
        <v>215.23448018247856115336623670</v>
      </c>
      <c r="T26" s="273">
        <v>0</v>
      </c>
      <c r="U26" s="274"/>
      <c r="V26" s="275">
        <v>636.25783815259899922430186878</v>
      </c>
      <c r="W26" s="273">
        <v>0</v>
      </c>
      <c r="X26" s="274"/>
      <c r="Y26" s="275">
        <v>-20.761264039387052204828718660</v>
      </c>
      <c r="Z26" s="273">
        <v>132.74015610088930483009160439</v>
      </c>
      <c r="AA26" s="274"/>
      <c r="AB26" s="275">
        <v>226.41619062748092669416919456</v>
      </c>
      <c r="AC26" s="453"/>
      <c r="AD26" s="273" t="s">
        <v>304</v>
      </c>
      <c r="AE26" s="274"/>
      <c r="AF26" s="274"/>
      <c r="AG26" s="275"/>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115"/>
      <c r="AD27" s="113"/>
      <c r="AE27" s="113"/>
      <c r="AF27" s="113"/>
      <c r="AG27" s="113"/>
      <c r="AH27" s="9"/>
    </row>
    <row r="28" ht="24.95" customHeight="1">
      <c r="A28" s="112"/>
      <c r="B28" s="974" t="s">
        <v>58</v>
      </c>
      <c r="C28" s="974"/>
      <c r="D28" s="974"/>
      <c r="E28" s="974"/>
      <c r="F28" s="974"/>
      <c r="G28" s="974"/>
      <c r="H28" s="974"/>
      <c r="I28" s="974"/>
      <c r="J28" s="974"/>
      <c r="K28" s="974"/>
      <c r="L28" s="974"/>
      <c r="M28" s="974"/>
      <c r="N28" s="974"/>
      <c r="O28" s="974"/>
      <c r="P28" s="501"/>
      <c r="Q28" s="972"/>
      <c r="R28" s="972"/>
      <c r="S28" s="972"/>
      <c r="T28" s="972"/>
      <c r="U28" s="972"/>
      <c r="V28" s="972"/>
      <c r="W28" s="972"/>
      <c r="X28" s="972"/>
      <c r="Y28" s="972"/>
      <c r="Z28" s="972"/>
      <c r="AA28" s="972"/>
      <c r="AB28" s="972"/>
      <c r="AC28" s="501"/>
      <c r="AD28" s="972"/>
      <c r="AE28" s="972"/>
      <c r="AF28" s="972"/>
      <c r="AG28" s="972"/>
      <c r="AH28" s="9"/>
    </row>
    <row r="29" ht="20.1" customHeight="1">
      <c r="A29" s="58"/>
      <c r="B29" s="284">
        <v>2019</v>
      </c>
      <c r="C29" s="285"/>
      <c r="D29" s="454">
        <v>106.78030303030303030303030303</v>
      </c>
      <c r="E29" s="455">
        <v>89.59846185899756161727808687</v>
      </c>
      <c r="F29" s="436">
        <v>130.87530277843742578959867015</v>
      </c>
      <c r="G29" s="454"/>
      <c r="H29" s="455"/>
      <c r="I29" s="436">
        <v>38.289340461945119290649838928</v>
      </c>
      <c r="J29" s="454"/>
      <c r="K29" s="455"/>
      <c r="L29" s="436">
        <v>4.4927910661411783030286110498</v>
      </c>
      <c r="M29" s="454"/>
      <c r="N29" s="455"/>
      <c r="O29" s="436">
        <v>173.65743430652372338327712013</v>
      </c>
      <c r="P29" s="5"/>
      <c r="Q29" s="427">
        <v>8.152880863915460097825152380</v>
      </c>
      <c r="R29" s="428">
        <v>-1.109577004106396184906401500</v>
      </c>
      <c r="S29" s="417">
        <v>-0.2479870064268035327604300700</v>
      </c>
      <c r="T29" s="427"/>
      <c r="U29" s="428"/>
      <c r="V29" s="417">
        <v>12.596623970993158357076778690</v>
      </c>
      <c r="W29" s="427"/>
      <c r="X29" s="428"/>
      <c r="Y29" s="417">
        <v>6.8422602963530748014577050800</v>
      </c>
      <c r="Z29" s="427"/>
      <c r="AA29" s="428"/>
      <c r="AB29" s="417">
        <v>2.5062875508001737969340767700</v>
      </c>
      <c r="AC29" s="5"/>
      <c r="AD29" s="427" t="s">
        <v>228</v>
      </c>
      <c r="AE29" s="428"/>
      <c r="AF29" s="428"/>
      <c r="AG29" s="429"/>
    </row>
    <row r="30" ht="20.1" customHeight="1">
      <c r="A30" s="58"/>
      <c r="B30" s="286">
        <v>2020</v>
      </c>
      <c r="C30" s="287"/>
      <c r="D30" s="276">
        <v>40.84915410940001103935530165</v>
      </c>
      <c r="E30" s="94">
        <v>30.815276823525889068590156227</v>
      </c>
      <c r="F30" s="277">
        <v>45.07410773660899132987866849</v>
      </c>
      <c r="G30" s="276"/>
      <c r="H30" s="94"/>
      <c r="I30" s="277">
        <v>8.354685041370222481791572994</v>
      </c>
      <c r="J30" s="276"/>
      <c r="K30" s="94"/>
      <c r="L30" s="277">
        <v>2.9470419802729734247945605993</v>
      </c>
      <c r="M30" s="276"/>
      <c r="N30" s="94"/>
      <c r="O30" s="277">
        <v>56.375834758252187236464802083</v>
      </c>
      <c r="P30" s="5"/>
      <c r="Q30" s="271">
        <v>-61.744672987294775046506563900</v>
      </c>
      <c r="R30" s="92">
        <v>-65.607359563805514085915462210</v>
      </c>
      <c r="S30" s="272">
        <v>-65.559500700513183798522402820</v>
      </c>
      <c r="T30" s="271"/>
      <c r="U30" s="92"/>
      <c r="V30" s="272">
        <v>-78.180128096816531207997550350</v>
      </c>
      <c r="W30" s="271"/>
      <c r="X30" s="92"/>
      <c r="Y30" s="272">
        <v>-34.405096144295803924708292770</v>
      </c>
      <c r="Z30" s="271"/>
      <c r="AA30" s="92"/>
      <c r="AB30" s="272">
        <v>-67.536181227494769280892127640</v>
      </c>
      <c r="AC30" s="5"/>
      <c r="AD30" s="271" t="s">
        <v>228</v>
      </c>
      <c r="AE30" s="92"/>
      <c r="AF30" s="92"/>
      <c r="AG30" s="272"/>
    </row>
    <row r="31" ht="20.1" customHeight="1">
      <c r="A31" s="58"/>
      <c r="B31" s="425">
        <v>2021</v>
      </c>
      <c r="C31" s="426"/>
      <c r="D31" s="457">
        <v>73.523426041234260412342604123</v>
      </c>
      <c r="E31" s="458">
        <v>65.735353208363374188896899784</v>
      </c>
      <c r="F31" s="499">
        <v>68.743768078138784639381653636</v>
      </c>
      <c r="G31" s="457">
        <v>0</v>
      </c>
      <c r="H31" s="458"/>
      <c r="I31" s="499">
        <v>11.358060295194772200503961092</v>
      </c>
      <c r="J31" s="457">
        <v>0</v>
      </c>
      <c r="K31" s="458"/>
      <c r="L31" s="499">
        <v>3.3267996680137491003858630341</v>
      </c>
      <c r="M31" s="457">
        <v>71.272243392003871045787213452</v>
      </c>
      <c r="N31" s="458"/>
      <c r="O31" s="499">
        <v>83.42862804134730594027147776</v>
      </c>
      <c r="P31" s="453"/>
      <c r="Q31" s="430">
        <v>79.98763412414310663828096773</v>
      </c>
      <c r="R31" s="431">
        <v>113.32066424332034998508819970</v>
      </c>
      <c r="S31" s="500">
        <v>52.512765155205500977125847310</v>
      </c>
      <c r="T31" s="430"/>
      <c r="U31" s="431"/>
      <c r="V31" s="500">
        <v>35.948395887488497309272396560</v>
      </c>
      <c r="W31" s="430"/>
      <c r="X31" s="431"/>
      <c r="Y31" s="500">
        <v>12.886063051792704627765004410</v>
      </c>
      <c r="Z31" s="430"/>
      <c r="AA31" s="431"/>
      <c r="AB31" s="500">
        <v>47.986505918894943523904451550</v>
      </c>
      <c r="AC31" s="453"/>
      <c r="AD31" s="430" t="s">
        <v>304</v>
      </c>
      <c r="AE31" s="431"/>
      <c r="AF31" s="431"/>
      <c r="AG31" s="432"/>
    </row>
    <row r="32" ht="21" customHeight="1"/>
    <row r="33" ht="24.95" customHeight="1">
      <c r="A33" s="112"/>
      <c r="B33" s="973" t="s">
        <v>44</v>
      </c>
      <c r="C33" s="973"/>
      <c r="D33" s="973"/>
      <c r="E33" s="973"/>
      <c r="F33" s="973"/>
      <c r="G33" s="973"/>
      <c r="H33" s="973"/>
      <c r="I33" s="973"/>
      <c r="J33" s="973"/>
      <c r="K33" s="973"/>
      <c r="L33" s="973"/>
      <c r="M33" s="973"/>
      <c r="N33" s="973"/>
      <c r="O33" s="973"/>
      <c r="P33" s="501"/>
      <c r="Q33" s="972"/>
      <c r="R33" s="972"/>
      <c r="S33" s="972"/>
      <c r="T33" s="972"/>
      <c r="U33" s="972"/>
      <c r="V33" s="972"/>
      <c r="W33" s="972"/>
      <c r="X33" s="972"/>
      <c r="Y33" s="972"/>
      <c r="Z33" s="972"/>
      <c r="AA33" s="972"/>
      <c r="AB33" s="972"/>
      <c r="AC33" s="501"/>
      <c r="AD33" s="972"/>
      <c r="AE33" s="972"/>
      <c r="AF33" s="972"/>
      <c r="AG33" s="972"/>
      <c r="AH33" s="9"/>
    </row>
    <row r="34" ht="20.1" customHeight="1">
      <c r="A34" s="58"/>
      <c r="B34" s="284">
        <v>2019</v>
      </c>
      <c r="C34" s="285"/>
      <c r="D34" s="454">
        <v>107.31820926657883179622310057</v>
      </c>
      <c r="E34" s="455">
        <v>84.53721724751615027816314233</v>
      </c>
      <c r="F34" s="436">
        <v>128.01596705269678611551505097</v>
      </c>
      <c r="G34" s="454"/>
      <c r="H34" s="455"/>
      <c r="I34" s="436">
        <v>44.518707847577694216039225064</v>
      </c>
      <c r="J34" s="454"/>
      <c r="K34" s="455"/>
      <c r="L34" s="436">
        <v>5.1651158853589665223392505709</v>
      </c>
      <c r="M34" s="454"/>
      <c r="N34" s="455"/>
      <c r="O34" s="436">
        <v>177.69979078563344685389352661</v>
      </c>
      <c r="P34" s="5"/>
      <c r="Q34" s="427">
        <v>7.4152698364903728335990909700</v>
      </c>
      <c r="R34" s="428">
        <v>-3.7016999970850183226281932100</v>
      </c>
      <c r="S34" s="417">
        <v>-1.8691526105050668481395478900</v>
      </c>
      <c r="T34" s="427"/>
      <c r="U34" s="428"/>
      <c r="V34" s="417">
        <v>22.523450106514384132017712520</v>
      </c>
      <c r="W34" s="427"/>
      <c r="X34" s="428"/>
      <c r="Y34" s="417">
        <v>39.485759956452331632754679240</v>
      </c>
      <c r="Z34" s="427"/>
      <c r="AA34" s="428"/>
      <c r="AB34" s="417">
        <v>4.2275347265564301875725143600</v>
      </c>
      <c r="AC34" s="5"/>
      <c r="AD34" s="427" t="s">
        <v>228</v>
      </c>
      <c r="AE34" s="428"/>
      <c r="AF34" s="428"/>
      <c r="AG34" s="429"/>
    </row>
    <row r="35" ht="20.1" customHeight="1">
      <c r="A35" s="58"/>
      <c r="B35" s="286">
        <v>2020</v>
      </c>
      <c r="C35" s="287"/>
      <c r="D35" s="276">
        <v>37.128678085199824330259112868</v>
      </c>
      <c r="E35" s="94">
        <v>26.586599430287166063592270383</v>
      </c>
      <c r="F35" s="277">
        <v>28.616908472356991711189309889</v>
      </c>
      <c r="G35" s="276">
        <v>0</v>
      </c>
      <c r="H35" s="94"/>
      <c r="I35" s="277">
        <v>2.330645890881239475895849286</v>
      </c>
      <c r="J35" s="276">
        <v>0</v>
      </c>
      <c r="K35" s="94"/>
      <c r="L35" s="277">
        <v>1.9811258781536584321121967</v>
      </c>
      <c r="M35" s="276">
        <v>37.128678085199824330259112868</v>
      </c>
      <c r="N35" s="94"/>
      <c r="O35" s="277">
        <v>32.928680241391889619197355875</v>
      </c>
      <c r="P35" s="5"/>
      <c r="Q35" s="271">
        <v>-65.403188947206480507911239840</v>
      </c>
      <c r="R35" s="92">
        <v>-68.550420399521340573796068860</v>
      </c>
      <c r="S35" s="272">
        <v>-77.645828773392726930689772590</v>
      </c>
      <c r="T35" s="271"/>
      <c r="U35" s="92"/>
      <c r="V35" s="272">
        <v>-94.76479438967352651005339895</v>
      </c>
      <c r="W35" s="271"/>
      <c r="X35" s="92"/>
      <c r="Y35" s="272">
        <v>-61.644115599238415775325440880</v>
      </c>
      <c r="Z35" s="271"/>
      <c r="AA35" s="92"/>
      <c r="AB35" s="272">
        <v>-81.46948845814055656834009795</v>
      </c>
      <c r="AC35" s="5"/>
      <c r="AD35" s="271" t="s">
        <v>231</v>
      </c>
      <c r="AE35" s="92"/>
      <c r="AF35" s="92"/>
      <c r="AG35" s="272"/>
    </row>
    <row r="36" ht="20.1" customHeight="1">
      <c r="A36" s="58"/>
      <c r="B36" s="425">
        <v>2021</v>
      </c>
      <c r="C36" s="426"/>
      <c r="D36" s="457">
        <v>87.38935551163812033377250769</v>
      </c>
      <c r="E36" s="458">
        <v>84.64430148741418764302059497</v>
      </c>
      <c r="F36" s="499">
        <v>90.84241614739820194769514947</v>
      </c>
      <c r="G36" s="457">
        <v>0</v>
      </c>
      <c r="H36" s="458"/>
      <c r="I36" s="499">
        <v>20.333010771957153336418231884</v>
      </c>
      <c r="J36" s="457">
        <v>0</v>
      </c>
      <c r="K36" s="458"/>
      <c r="L36" s="499">
        <v>3.3351474469986297460796190175</v>
      </c>
      <c r="M36" s="457">
        <v>82.10982778605729425401556549</v>
      </c>
      <c r="N36" s="458"/>
      <c r="O36" s="499">
        <v>114.51057436635398503019300037</v>
      </c>
      <c r="P36" s="453"/>
      <c r="Q36" s="430">
        <v>135.36888469636393745120768377</v>
      </c>
      <c r="R36" s="431">
        <v>218.37204945807516971723451551</v>
      </c>
      <c r="S36" s="500">
        <v>217.44315160790005901206571033</v>
      </c>
      <c r="T36" s="430">
        <v>0</v>
      </c>
      <c r="U36" s="431"/>
      <c r="V36" s="500">
        <v>772.41956624603524490023790051</v>
      </c>
      <c r="W36" s="430">
        <v>0</v>
      </c>
      <c r="X36" s="431"/>
      <c r="Y36" s="500">
        <v>68.346064416001325029151060110</v>
      </c>
      <c r="Z36" s="430">
        <v>121.14934336643616074423770744</v>
      </c>
      <c r="AA36" s="431"/>
      <c r="AB36" s="500">
        <v>247.75330662178291678448650994</v>
      </c>
      <c r="AC36" s="453"/>
      <c r="AD36" s="430" t="s">
        <v>304</v>
      </c>
      <c r="AE36" s="431"/>
      <c r="AF36" s="431"/>
      <c r="AG36" s="432"/>
    </row>
    <row r="37" ht="21" customHeight="1"/>
    <row r="38" ht="24.95" customHeight="1">
      <c r="A38" s="112"/>
      <c r="B38" s="973" t="s">
        <v>45</v>
      </c>
      <c r="C38" s="973"/>
      <c r="D38" s="973"/>
      <c r="E38" s="973"/>
      <c r="F38" s="973"/>
      <c r="G38" s="973"/>
      <c r="H38" s="973"/>
      <c r="I38" s="973"/>
      <c r="J38" s="973"/>
      <c r="K38" s="973"/>
      <c r="L38" s="973"/>
      <c r="M38" s="973"/>
      <c r="N38" s="973"/>
      <c r="O38" s="973"/>
      <c r="P38" s="501"/>
      <c r="Q38" s="972"/>
      <c r="R38" s="972"/>
      <c r="S38" s="972"/>
      <c r="T38" s="972"/>
      <c r="U38" s="972"/>
      <c r="V38" s="972"/>
      <c r="W38" s="972"/>
      <c r="X38" s="972"/>
      <c r="Y38" s="972"/>
      <c r="Z38" s="972"/>
      <c r="AA38" s="972"/>
      <c r="AB38" s="972"/>
      <c r="AC38" s="501"/>
      <c r="AD38" s="972"/>
      <c r="AE38" s="972"/>
      <c r="AF38" s="972"/>
      <c r="AG38" s="972"/>
      <c r="AH38" s="9"/>
    </row>
    <row r="39" ht="20.1" customHeight="1">
      <c r="A39" s="58"/>
      <c r="B39" s="284">
        <v>2019</v>
      </c>
      <c r="C39" s="285"/>
      <c r="D39" s="454">
        <v>106.78030303030303030303030303</v>
      </c>
      <c r="E39" s="455">
        <v>89.59846185899756161727808687</v>
      </c>
      <c r="F39" s="436">
        <v>130.87530277843742578959867015</v>
      </c>
      <c r="G39" s="454"/>
      <c r="H39" s="455"/>
      <c r="I39" s="436">
        <v>38.289340461945119290649838928</v>
      </c>
      <c r="J39" s="454"/>
      <c r="K39" s="455"/>
      <c r="L39" s="436">
        <v>4.4927910661411783030286110498</v>
      </c>
      <c r="M39" s="454"/>
      <c r="N39" s="455"/>
      <c r="O39" s="436">
        <v>173.65743430652372338327712013</v>
      </c>
      <c r="P39" s="5"/>
      <c r="Q39" s="427">
        <v>8.152880863915460097825152380</v>
      </c>
      <c r="R39" s="428">
        <v>-1.109577004106396184906401500</v>
      </c>
      <c r="S39" s="417">
        <v>-0.2479870064268035327604300700</v>
      </c>
      <c r="T39" s="427"/>
      <c r="U39" s="428"/>
      <c r="V39" s="417">
        <v>12.596623970993158357076778690</v>
      </c>
      <c r="W39" s="427"/>
      <c r="X39" s="428"/>
      <c r="Y39" s="417">
        <v>6.8422602963530748014577050800</v>
      </c>
      <c r="Z39" s="427"/>
      <c r="AA39" s="428"/>
      <c r="AB39" s="417">
        <v>2.5062875508001737969340767700</v>
      </c>
      <c r="AC39" s="5"/>
      <c r="AD39" s="427" t="s">
        <v>228</v>
      </c>
      <c r="AE39" s="428"/>
      <c r="AF39" s="428"/>
      <c r="AG39" s="429"/>
    </row>
    <row r="40" ht="20.1" customHeight="1">
      <c r="A40" s="58"/>
      <c r="B40" s="286">
        <v>2020</v>
      </c>
      <c r="C40" s="287"/>
      <c r="D40" s="276">
        <v>40.84915410940001103935530165</v>
      </c>
      <c r="E40" s="94">
        <v>30.815276823525889068590156227</v>
      </c>
      <c r="F40" s="277">
        <v>45.07410773660899132987866849</v>
      </c>
      <c r="G40" s="276"/>
      <c r="H40" s="94"/>
      <c r="I40" s="277">
        <v>8.354685041370222481791572994</v>
      </c>
      <c r="J40" s="276"/>
      <c r="K40" s="94"/>
      <c r="L40" s="277">
        <v>2.9470419802729734247945605993</v>
      </c>
      <c r="M40" s="276"/>
      <c r="N40" s="94"/>
      <c r="O40" s="277">
        <v>56.375834758252187236464802083</v>
      </c>
      <c r="P40" s="5"/>
      <c r="Q40" s="271">
        <v>-61.744672987294775046506563900</v>
      </c>
      <c r="R40" s="92">
        <v>-65.607359563805514085915462210</v>
      </c>
      <c r="S40" s="272">
        <v>-65.559500700513183798522402820</v>
      </c>
      <c r="T40" s="271"/>
      <c r="U40" s="92"/>
      <c r="V40" s="272">
        <v>-78.180128096816531207997550350</v>
      </c>
      <c r="W40" s="271"/>
      <c r="X40" s="92"/>
      <c r="Y40" s="272">
        <v>-34.405096144295803924708292770</v>
      </c>
      <c r="Z40" s="271"/>
      <c r="AA40" s="92"/>
      <c r="AB40" s="272">
        <v>-67.536181227494769280892127640</v>
      </c>
      <c r="AC40" s="5"/>
      <c r="AD40" s="271" t="s">
        <v>228</v>
      </c>
      <c r="AE40" s="92"/>
      <c r="AF40" s="92"/>
      <c r="AG40" s="272"/>
    </row>
    <row r="41" ht="20.1" customHeight="1">
      <c r="A41" s="58"/>
      <c r="B41" s="425">
        <v>2021</v>
      </c>
      <c r="C41" s="426"/>
      <c r="D41" s="457">
        <v>73.523426041234260412342604123</v>
      </c>
      <c r="E41" s="458">
        <v>65.735353208363374188896899784</v>
      </c>
      <c r="F41" s="499">
        <v>68.743768078138784639381653636</v>
      </c>
      <c r="G41" s="457">
        <v>0</v>
      </c>
      <c r="H41" s="458"/>
      <c r="I41" s="499">
        <v>11.358060295194772200503961092</v>
      </c>
      <c r="J41" s="457">
        <v>0</v>
      </c>
      <c r="K41" s="458"/>
      <c r="L41" s="499">
        <v>3.3267996680137491003858630341</v>
      </c>
      <c r="M41" s="457">
        <v>71.272243392003871045787213452</v>
      </c>
      <c r="N41" s="458"/>
      <c r="O41" s="499">
        <v>83.42862804134730594027147776</v>
      </c>
      <c r="P41" s="453"/>
      <c r="Q41" s="430">
        <v>79.98763412414310663828096773</v>
      </c>
      <c r="R41" s="431">
        <v>113.32066424332034998508819970</v>
      </c>
      <c r="S41" s="500">
        <v>52.512765155205500977125847310</v>
      </c>
      <c r="T41" s="430"/>
      <c r="U41" s="431"/>
      <c r="V41" s="500">
        <v>35.948395887488497309272396560</v>
      </c>
      <c r="W41" s="430"/>
      <c r="X41" s="431"/>
      <c r="Y41" s="500">
        <v>12.886063051792704627765004410</v>
      </c>
      <c r="Z41" s="430"/>
      <c r="AA41" s="431"/>
      <c r="AB41" s="500">
        <v>47.986505918894943523904451550</v>
      </c>
      <c r="AC41" s="453"/>
      <c r="AD41" s="430" t="s">
        <v>304</v>
      </c>
      <c r="AE41" s="431"/>
      <c r="AF41" s="431"/>
      <c r="AG41" s="432"/>
    </row>
    <row r="42" ht="12.75" customHeight="1"/>
    <row r="43" ht="20.1" customHeight="1">
      <c r="B43" s="7" t="s">
        <v>104</v>
      </c>
    </row>
    <row r="44" ht="14.1" customHeight="1">
      <c r="B44" s="7"/>
      <c r="AW44" s="236"/>
    </row>
    <row r="45" ht="24" customHeight="1">
      <c r="B45" s="1048" t="s">
        <v>126</v>
      </c>
      <c r="C45" s="1048"/>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c r="AE45" s="1048"/>
      <c r="AF45" s="1048"/>
      <c r="AG45" s="1048"/>
      <c r="AW45" s="236"/>
    </row>
    <row r="46" ht="14.1" customHeight="1">
      <c r="A46"/>
      <c r="AW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sheetData>
  <mergeCells count="24">
    <mergeCell ref="U3:AG3"/>
    <mergeCell ref="Q6:AB6"/>
    <mergeCell ref="Q28:AB28"/>
    <mergeCell ref="Q33:AB33"/>
    <mergeCell ref="AD6:AG6"/>
    <mergeCell ref="AD7:AG7"/>
    <mergeCell ref="B8:C8"/>
    <mergeCell ref="Q7:S7"/>
    <mergeCell ref="Q38:AB38"/>
    <mergeCell ref="Z7:AB7"/>
    <mergeCell ref="T7:V7"/>
    <mergeCell ref="W7:Y7"/>
    <mergeCell ref="B38:O38"/>
    <mergeCell ref="B33:O33"/>
    <mergeCell ref="B45:AG45"/>
    <mergeCell ref="AD38:AG38"/>
    <mergeCell ref="AD33:AG33"/>
    <mergeCell ref="AD28:AG28"/>
    <mergeCell ref="B28:O28"/>
    <mergeCell ref="D6:O6"/>
    <mergeCell ref="D7:F7"/>
    <mergeCell ref="G7:I7"/>
    <mergeCell ref="J7:L7"/>
    <mergeCell ref="M7:O7"/>
  </mergeCells>
  <phoneticPr fontId="0" type="noConversion"/>
  <printOptions horizontalCentered="1" verticalCentered="1"/>
  <pageMargins left="0.25" right="0.25" top="0.25" bottom="0.25" header="0" footer="0"/>
  <pageSetup scale="59" fitToWidth="1" fitToHeight="1" orientation="landscape" r:id="rId1"/>
  <headerFooter alignWithMargins="0">
    <oddHeader/>
    <oddFooter/>
  </headerFooter>
  <rowBreaks count="1" manualBreakCount="1">
    <brk id="46" max="16383" man="1"/>
  </rowBreaks>
  <colBreaks count="1" manualBreakCount="1">
    <brk id="35" max="1048575" man="1"/>
  </colBreaks>
  <drawing r:id="rId133"/>
</worksheet>
</file>

<file path=xl/worksheets/sheet13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7">
    <pageSetUpPr fitToPage="1"/>
  </sheetPr>
  <dimension ref="A1:BW153"/>
  <sheetViews>
    <sheetView showGridLines="0" zoomScale="85" workbookViewId="0"/>
  </sheetViews>
  <sheetFormatPr defaultRowHeight="12.75"/>
  <cols>
    <col min="1" max="1" width="1" customWidth="1"/>
    <col min="2" max="2" width="1.28515625" style="33"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236" customWidth="1"/>
    <col min="70" max="75" width="9.140625" style="236" customWidth="1"/>
  </cols>
  <sheetData>
    <row r="1" ht="23.25" customHeight="1">
      <c r="B1" s="6" t="s">
        <v>201</v>
      </c>
      <c r="D1" s="6"/>
      <c r="E1" s="6"/>
      <c r="AS1" s="236"/>
    </row>
    <row r="2" ht="15" customHeight="1">
      <c r="B2" s="0"/>
      <c r="C2" s="1049" t="s">
        <v>208</v>
      </c>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0"/>
    </row>
    <row r="3" ht="15" customHeight="1">
      <c r="B3" s="0"/>
      <c r="C3" s="1049" t="s">
        <v>209</v>
      </c>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0"/>
    </row>
    <row r="4" ht="15" customHeight="1">
      <c r="B4" s="0"/>
      <c r="C4" s="1049" t="s">
        <v>240</v>
      </c>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0"/>
    </row>
    <row r="5" ht="12.75" customHeight="1">
      <c r="C5" s="67"/>
      <c r="D5" s="67"/>
      <c r="E5" s="67"/>
    </row>
    <row r="6" ht="18" customHeight="1">
      <c r="B6" s="68"/>
      <c r="C6" s="68" t="s">
        <v>7</v>
      </c>
      <c r="D6" s="69"/>
      <c r="E6" s="69"/>
      <c r="F6" s="69"/>
      <c r="H6" s="1050" t="s">
        <v>242</v>
      </c>
      <c r="I6" s="1050"/>
      <c r="J6" s="1050"/>
      <c r="K6" s="1050"/>
      <c r="L6" s="1050"/>
      <c r="M6" s="1050"/>
      <c r="N6" s="1050"/>
      <c r="O6" s="1050"/>
      <c r="P6" s="1050"/>
      <c r="Q6" s="1050"/>
      <c r="R6" s="1050"/>
      <c r="S6" s="1050"/>
      <c r="T6" s="1050"/>
      <c r="U6" s="1050"/>
      <c r="Z6" s="1050" t="s">
        <v>243</v>
      </c>
      <c r="AA6" s="1050"/>
      <c r="AB6" s="1050"/>
      <c r="AC6" s="1050"/>
      <c r="AD6" s="1050"/>
      <c r="AE6" s="1050"/>
      <c r="AF6" s="1050"/>
      <c r="AG6" s="1050"/>
      <c r="AH6" s="1050"/>
      <c r="AI6" s="1050"/>
      <c r="AJ6" s="1050"/>
      <c r="AK6" s="1050"/>
      <c r="AL6" s="1050"/>
      <c r="AM6" s="1050"/>
    </row>
    <row r="7" ht="15" customHeight="1">
      <c r="D7" s="93" t="s">
        <v>245</v>
      </c>
      <c r="E7" s="71"/>
      <c r="F7" s="71"/>
      <c r="H7" s="1051" t="s">
        <v>0</v>
      </c>
      <c r="I7" s="1051"/>
      <c r="J7" s="1051" t="s">
        <v>1</v>
      </c>
      <c r="K7" s="1051"/>
      <c r="L7" s="1051" t="s">
        <v>2</v>
      </c>
      <c r="M7" s="1051"/>
      <c r="N7" s="1051" t="s">
        <v>3</v>
      </c>
      <c r="O7" s="1051"/>
      <c r="P7" s="1051" t="s">
        <v>4</v>
      </c>
      <c r="Q7" s="1051"/>
      <c r="R7" s="1051" t="s">
        <v>5</v>
      </c>
      <c r="S7" s="1051"/>
      <c r="T7" s="1051" t="s">
        <v>6</v>
      </c>
      <c r="U7" s="1051"/>
      <c r="Z7" s="1051" t="s">
        <v>0</v>
      </c>
      <c r="AA7" s="1051"/>
      <c r="AB7" s="1051" t="s">
        <v>1</v>
      </c>
      <c r="AC7" s="1051"/>
      <c r="AD7" s="1051" t="s">
        <v>2</v>
      </c>
      <c r="AE7" s="1051"/>
      <c r="AF7" s="1051" t="s">
        <v>3</v>
      </c>
      <c r="AG7" s="1051"/>
      <c r="AH7" s="1051" t="s">
        <v>4</v>
      </c>
      <c r="AI7" s="1051"/>
      <c r="AJ7" s="1051" t="s">
        <v>5</v>
      </c>
      <c r="AK7" s="1051"/>
      <c r="AL7" s="1051" t="s">
        <v>6</v>
      </c>
      <c r="AM7" s="1051"/>
    </row>
    <row r="8" ht="15" customHeight="1">
      <c r="D8" s="175" t="s">
        <v>247</v>
      </c>
      <c r="E8" s="71"/>
      <c r="F8" s="71"/>
      <c r="G8" s="71"/>
      <c r="H8" s="1052"/>
      <c r="I8" s="1052"/>
      <c r="J8" s="1053"/>
      <c r="K8" s="1053"/>
      <c r="L8" s="1053"/>
      <c r="M8" s="1053"/>
      <c r="N8" s="1053">
        <v>1</v>
      </c>
      <c r="O8" s="1053"/>
      <c r="P8" s="1053">
        <v>2</v>
      </c>
      <c r="Q8" s="1053"/>
      <c r="R8" s="1053">
        <v>3</v>
      </c>
      <c r="S8" s="1053"/>
      <c r="T8" s="1054">
        <v>4</v>
      </c>
      <c r="U8" s="1054"/>
      <c r="Z8" s="1052"/>
      <c r="AA8" s="1052"/>
      <c r="AB8" s="1053"/>
      <c r="AC8" s="1053"/>
      <c r="AD8" s="1053">
        <v>1</v>
      </c>
      <c r="AE8" s="1053"/>
      <c r="AF8" s="1053">
        <v>2</v>
      </c>
      <c r="AG8" s="1053"/>
      <c r="AH8" s="1053">
        <v>3</v>
      </c>
      <c r="AI8" s="1053"/>
      <c r="AJ8" s="1053">
        <v>4</v>
      </c>
      <c r="AK8" s="1053"/>
      <c r="AL8" s="1054">
        <v>5</v>
      </c>
      <c r="AM8" s="1054"/>
    </row>
    <row r="9" ht="15" customHeight="1">
      <c r="D9" s="175" t="s">
        <v>249</v>
      </c>
      <c r="H9" s="1055">
        <v>5</v>
      </c>
      <c r="I9" s="1055"/>
      <c r="J9" s="1056">
        <v>6</v>
      </c>
      <c r="K9" s="1056"/>
      <c r="L9" s="1056">
        <v>7</v>
      </c>
      <c r="M9" s="1056"/>
      <c r="N9" s="1056">
        <v>8</v>
      </c>
      <c r="O9" s="1056"/>
      <c r="P9" s="1056">
        <v>9</v>
      </c>
      <c r="Q9" s="1056"/>
      <c r="R9" s="1056">
        <v>10</v>
      </c>
      <c r="S9" s="1056"/>
      <c r="T9" s="1057">
        <v>11</v>
      </c>
      <c r="U9" s="1057"/>
      <c r="Z9" s="1055">
        <v>6</v>
      </c>
      <c r="AA9" s="1055"/>
      <c r="AB9" s="1056">
        <v>7</v>
      </c>
      <c r="AC9" s="1056"/>
      <c r="AD9" s="1056">
        <v>8</v>
      </c>
      <c r="AE9" s="1056"/>
      <c r="AF9" s="1056">
        <v>9</v>
      </c>
      <c r="AG9" s="1056"/>
      <c r="AH9" s="1056">
        <v>10</v>
      </c>
      <c r="AI9" s="1056"/>
      <c r="AJ9" s="1056">
        <v>11</v>
      </c>
      <c r="AK9" s="1056"/>
      <c r="AL9" s="1057">
        <v>12</v>
      </c>
      <c r="AM9" s="1057"/>
    </row>
    <row r="10" ht="15" customHeight="1">
      <c r="D10" t="s">
        <v>251</v>
      </c>
      <c r="H10" s="1058">
        <v>12</v>
      </c>
      <c r="I10" s="1058"/>
      <c r="J10" s="1059">
        <v>13</v>
      </c>
      <c r="K10" s="1059"/>
      <c r="L10" s="1059">
        <v>14</v>
      </c>
      <c r="M10" s="1059"/>
      <c r="N10" s="1059">
        <v>15</v>
      </c>
      <c r="O10" s="1059"/>
      <c r="P10" s="1059">
        <v>16</v>
      </c>
      <c r="Q10" s="1059"/>
      <c r="R10" s="1059">
        <v>17</v>
      </c>
      <c r="S10" s="1059"/>
      <c r="T10" s="1060">
        <v>18</v>
      </c>
      <c r="U10" s="1060"/>
      <c r="Z10" s="1058">
        <v>13</v>
      </c>
      <c r="AA10" s="1058"/>
      <c r="AB10" s="1059">
        <v>14</v>
      </c>
      <c r="AC10" s="1059"/>
      <c r="AD10" s="1059">
        <v>15</v>
      </c>
      <c r="AE10" s="1059"/>
      <c r="AF10" s="1059">
        <v>16</v>
      </c>
      <c r="AG10" s="1059"/>
      <c r="AH10" s="1059">
        <v>17</v>
      </c>
      <c r="AI10" s="1059"/>
      <c r="AJ10" s="1059">
        <v>18</v>
      </c>
      <c r="AK10" s="1059"/>
      <c r="AL10" s="1060">
        <v>19</v>
      </c>
      <c r="AM10" s="1060"/>
    </row>
    <row r="11" ht="15" customHeight="1">
      <c r="H11" s="1055">
        <v>19</v>
      </c>
      <c r="I11" s="1055"/>
      <c r="J11" s="1056">
        <v>20</v>
      </c>
      <c r="K11" s="1056"/>
      <c r="L11" s="1056">
        <v>21</v>
      </c>
      <c r="M11" s="1056"/>
      <c r="N11" s="1056">
        <v>22</v>
      </c>
      <c r="O11" s="1056"/>
      <c r="P11" s="1056">
        <v>23</v>
      </c>
      <c r="Q11" s="1056"/>
      <c r="R11" s="1056">
        <v>24</v>
      </c>
      <c r="S11" s="1056"/>
      <c r="T11" s="1057">
        <v>25</v>
      </c>
      <c r="U11" s="1057"/>
      <c r="Z11" s="1055">
        <v>20</v>
      </c>
      <c r="AA11" s="1055"/>
      <c r="AB11" s="1056">
        <v>21</v>
      </c>
      <c r="AC11" s="1056"/>
      <c r="AD11" s="1056">
        <v>22</v>
      </c>
      <c r="AE11" s="1056"/>
      <c r="AF11" s="1056">
        <v>23</v>
      </c>
      <c r="AG11" s="1056"/>
      <c r="AH11" s="1056">
        <v>24</v>
      </c>
      <c r="AI11" s="1056"/>
      <c r="AJ11" s="1056">
        <v>25</v>
      </c>
      <c r="AK11" s="1056"/>
      <c r="AL11" s="1057">
        <v>26</v>
      </c>
      <c r="AM11" s="1057"/>
      <c r="AN11" t="s">
        <v>27</v>
      </c>
    </row>
    <row r="12" ht="15" customHeight="1">
      <c r="A12" s="68"/>
      <c r="H12" s="1058">
        <v>26</v>
      </c>
      <c r="I12" s="1058"/>
      <c r="J12" s="1059">
        <v>27</v>
      </c>
      <c r="K12" s="1059"/>
      <c r="L12" s="1059">
        <v>28</v>
      </c>
      <c r="M12" s="1059"/>
      <c r="N12" s="1059">
        <v>29</v>
      </c>
      <c r="O12" s="1059"/>
      <c r="P12" s="1059">
        <v>30</v>
      </c>
      <c r="Q12" s="1059"/>
      <c r="R12" s="1059">
        <v>31</v>
      </c>
      <c r="S12" s="1059"/>
      <c r="T12" s="1060"/>
      <c r="U12" s="1060"/>
      <c r="Z12" s="1058">
        <v>27</v>
      </c>
      <c r="AA12" s="1058"/>
      <c r="AB12" s="1059">
        <v>28</v>
      </c>
      <c r="AC12" s="1059"/>
      <c r="AD12" s="1059">
        <v>29</v>
      </c>
      <c r="AE12" s="1059"/>
      <c r="AF12" s="1059">
        <v>30</v>
      </c>
      <c r="AG12" s="1059"/>
      <c r="AH12" s="1059">
        <v>31</v>
      </c>
      <c r="AI12" s="1059"/>
      <c r="AJ12" s="1059"/>
      <c r="AK12" s="1059"/>
      <c r="AL12" s="1060"/>
      <c r="AM12" s="1060"/>
    </row>
    <row r="13" ht="15" customHeight="1">
      <c r="C13" s="72"/>
      <c r="D13" s="73"/>
      <c r="E13" s="73"/>
      <c r="F13" s="73"/>
      <c r="G13" s="73"/>
      <c r="H13" s="1061" t="s">
        <v>27</v>
      </c>
      <c r="I13" s="1061"/>
      <c r="J13" s="1062" t="s">
        <v>27</v>
      </c>
      <c r="K13" s="1062"/>
      <c r="L13" s="1062" t="s">
        <v>27</v>
      </c>
      <c r="M13" s="1062"/>
      <c r="N13" s="1062" t="s">
        <v>27</v>
      </c>
      <c r="O13" s="1062"/>
      <c r="P13" s="1062" t="s">
        <v>27</v>
      </c>
      <c r="Q13" s="1062"/>
      <c r="R13" s="1062" t="s">
        <v>27</v>
      </c>
      <c r="S13" s="1062"/>
      <c r="T13" s="1063" t="s">
        <v>27</v>
      </c>
      <c r="U13" s="1063"/>
      <c r="Z13" s="1061" t="s">
        <v>27</v>
      </c>
      <c r="AA13" s="1061"/>
      <c r="AB13" s="1062" t="s">
        <v>27</v>
      </c>
      <c r="AC13" s="1062"/>
      <c r="AD13" s="1062" t="s">
        <v>27</v>
      </c>
      <c r="AE13" s="1062"/>
      <c r="AF13" s="1062" t="s">
        <v>27</v>
      </c>
      <c r="AG13" s="1062"/>
      <c r="AH13" s="1062" t="s">
        <v>27</v>
      </c>
      <c r="AI13" s="1062"/>
      <c r="AJ13" s="1062" t="s">
        <v>27</v>
      </c>
      <c r="AK13" s="1062"/>
      <c r="AL13" s="1063" t="s">
        <v>27</v>
      </c>
      <c r="AM13" s="1063"/>
    </row>
    <row r="14" ht="15" customHeight="1">
      <c r="A14" s="68"/>
      <c r="C14" s="68" t="s">
        <v>8</v>
      </c>
      <c r="F14" s="64"/>
    </row>
    <row r="15" ht="15" customHeight="1">
      <c r="D15" s="70" t="s">
        <v>253</v>
      </c>
      <c r="F15" s="64"/>
      <c r="P15" s="1064"/>
      <c r="Q15" s="1064"/>
      <c r="R15" s="1064"/>
      <c r="S15" s="1064"/>
      <c r="T15" s="1064"/>
      <c r="U15" s="1064"/>
      <c r="V15" s="1064"/>
      <c r="W15" s="0"/>
      <c r="X15" s="1064"/>
      <c r="Y15" s="1064"/>
      <c r="Z15" s="1064"/>
      <c r="AA15" s="1064"/>
      <c r="AB15" s="1064"/>
      <c r="AC15" s="1064"/>
      <c r="AD15" s="1064"/>
      <c r="AE15" s="0"/>
      <c r="AF15" s="1064"/>
      <c r="AG15" s="1064"/>
      <c r="AH15" s="1064"/>
      <c r="AI15" s="1064"/>
      <c r="AJ15" s="1064"/>
      <c r="AK15" s="1064"/>
      <c r="AL15" s="1064"/>
      <c r="AM15" s="0"/>
      <c r="AN15" s="0"/>
    </row>
    <row r="16" ht="15" customHeight="1">
      <c r="C16" s="70"/>
      <c r="D16" s="73" t="s">
        <v>245</v>
      </c>
      <c r="F16" s="64"/>
      <c r="P16" s="21"/>
      <c r="Q16" s="21"/>
      <c r="R16" s="21"/>
      <c r="S16" s="21"/>
      <c r="T16" s="21"/>
      <c r="U16" s="21"/>
      <c r="V16" s="21"/>
      <c r="W16" s="0"/>
      <c r="X16" s="21"/>
      <c r="Y16" s="21"/>
      <c r="Z16" s="21"/>
      <c r="AA16" s="21"/>
      <c r="AB16" s="21"/>
      <c r="AC16" s="21"/>
      <c r="AD16" s="21"/>
      <c r="AE16" s="0"/>
      <c r="AF16" s="21"/>
      <c r="AG16" s="21"/>
      <c r="AH16" s="21"/>
      <c r="AI16" s="21"/>
      <c r="AJ16" s="21"/>
      <c r="AK16" s="21"/>
      <c r="AL16" s="21"/>
      <c r="AM16" s="0"/>
      <c r="AN16" s="0"/>
    </row>
    <row r="17" ht="15" customHeight="1">
      <c r="C17" s="70"/>
      <c r="D17" s="73" t="s">
        <v>247</v>
      </c>
      <c r="F17" s="64"/>
      <c r="P17" s="21"/>
      <c r="Q17" s="21"/>
      <c r="R17" s="21"/>
      <c r="S17" s="21"/>
      <c r="T17" s="21"/>
      <c r="U17" s="21"/>
      <c r="V17" s="21"/>
      <c r="W17" s="0"/>
      <c r="X17" s="21"/>
      <c r="Y17" s="21"/>
      <c r="Z17" s="21"/>
      <c r="AA17" s="21"/>
      <c r="AB17" s="21"/>
      <c r="AC17" s="21"/>
      <c r="AD17" s="21"/>
      <c r="AE17" s="0"/>
      <c r="AF17" s="21"/>
      <c r="AG17" s="21"/>
      <c r="AH17" s="21"/>
      <c r="AI17" s="21"/>
      <c r="AJ17" s="21"/>
      <c r="AK17" s="21"/>
      <c r="AL17" s="21"/>
      <c r="AM17" s="0"/>
      <c r="AN17" s="0"/>
    </row>
    <row r="18" ht="15" customHeight="1">
      <c r="C18" s="70"/>
      <c r="D18" s="71" t="s">
        <v>249</v>
      </c>
      <c r="F18" s="64"/>
      <c r="P18" s="21"/>
      <c r="Q18" s="21"/>
      <c r="R18" s="21"/>
      <c r="S18" s="21"/>
      <c r="T18" s="21"/>
      <c r="U18" s="21"/>
      <c r="V18" s="21"/>
      <c r="W18" s="0"/>
      <c r="X18" s="21"/>
      <c r="Y18" s="21"/>
      <c r="Z18" s="21"/>
      <c r="AA18" s="21"/>
      <c r="AB18" s="21"/>
      <c r="AC18" s="21"/>
      <c r="AD18" s="21"/>
      <c r="AE18" s="0"/>
      <c r="AF18" s="21"/>
      <c r="AG18" s="21"/>
      <c r="AH18" s="21"/>
      <c r="AI18" s="21"/>
      <c r="AJ18" s="21"/>
      <c r="AK18" s="21"/>
      <c r="AL18" s="21"/>
      <c r="AM18" s="0"/>
      <c r="AN18" s="0"/>
    </row>
    <row r="19" ht="15" customHeight="1">
      <c r="C19" s="74"/>
      <c r="D19" s="71" t="s">
        <v>251</v>
      </c>
      <c r="F19" s="64"/>
      <c r="P19" s="21"/>
      <c r="Q19" s="21"/>
      <c r="R19" s="21"/>
      <c r="S19" s="21"/>
      <c r="T19" s="21"/>
      <c r="U19" s="21"/>
      <c r="V19" s="21"/>
      <c r="W19" s="0"/>
      <c r="X19" s="21"/>
      <c r="Y19" s="21"/>
      <c r="Z19" s="21"/>
      <c r="AA19" s="21"/>
      <c r="AB19" s="21"/>
      <c r="AC19" s="21"/>
      <c r="AD19" s="21"/>
      <c r="AE19" s="0"/>
      <c r="AF19" s="21"/>
      <c r="AG19" s="21"/>
      <c r="AH19" s="21"/>
      <c r="AI19" s="21"/>
      <c r="AJ19" s="21"/>
      <c r="AK19" s="21"/>
      <c r="AL19" s="21"/>
      <c r="AM19" s="0"/>
      <c r="AN19" s="0"/>
    </row>
    <row r="20" ht="15" customHeight="1">
      <c r="C20" s="74"/>
      <c r="D20" s="71"/>
      <c r="F20" s="64"/>
      <c r="P20" s="21"/>
      <c r="Q20" s="21"/>
      <c r="R20" s="21"/>
      <c r="S20" s="21"/>
      <c r="T20" s="21"/>
      <c r="U20" s="21"/>
      <c r="V20" s="21"/>
      <c r="W20" s="0"/>
      <c r="X20" s="21"/>
      <c r="Y20" s="21"/>
      <c r="Z20" s="21"/>
      <c r="AA20" s="21"/>
      <c r="AB20" s="21"/>
      <c r="AC20" s="21"/>
      <c r="AD20" s="21"/>
      <c r="AE20" s="0"/>
      <c r="AF20" s="21"/>
      <c r="AG20" s="21"/>
      <c r="AH20" s="21"/>
      <c r="AI20" s="21"/>
      <c r="AJ20" s="21"/>
      <c r="AK20" s="21"/>
      <c r="AL20" s="21"/>
      <c r="AM20" s="0"/>
      <c r="AN20" s="0"/>
    </row>
    <row r="21" ht="30" customHeight="1">
      <c r="R21" s="993">
        <v>2020</v>
      </c>
      <c r="S21" s="993"/>
      <c r="T21" s="993"/>
      <c r="U21" s="993"/>
      <c r="V21" s="993"/>
      <c r="W21" s="993"/>
      <c r="X21" s="993"/>
      <c r="Y21" s="993"/>
      <c r="Z21" s="993"/>
      <c r="AA21" s="993"/>
      <c r="AB21" s="993"/>
      <c r="AC21" s="993"/>
      <c r="AD21" s="995">
        <v>2021</v>
      </c>
      <c r="AE21" s="995"/>
      <c r="AF21" s="995"/>
      <c r="AG21" s="995"/>
      <c r="AH21" s="995"/>
      <c r="AI21" s="995"/>
      <c r="AJ21" s="995"/>
      <c r="AK21" s="995"/>
      <c r="AL21" s="995"/>
      <c r="AM21" s="995"/>
      <c r="AN21" s="995"/>
      <c r="AO21" s="995"/>
    </row>
    <row r="22" s="5" customFormat="1" ht="30" customHeight="1">
      <c r="B22" s="76"/>
      <c r="C22" s="77" t="s">
        <v>71</v>
      </c>
      <c r="D22" s="77" t="s">
        <v>21</v>
      </c>
      <c r="E22" s="177" t="s">
        <v>95</v>
      </c>
      <c r="F22" s="10" t="s">
        <v>60</v>
      </c>
      <c r="G22" s="10" t="s">
        <v>61</v>
      </c>
      <c r="H22" s="1065" t="s">
        <v>34</v>
      </c>
      <c r="I22" s="1065"/>
      <c r="J22" s="1065"/>
      <c r="K22" s="1065"/>
      <c r="L22" s="1065" t="s">
        <v>62</v>
      </c>
      <c r="M22" s="1065"/>
      <c r="N22" s="1065"/>
      <c r="O22" s="1065"/>
      <c r="R22" s="617" t="s">
        <v>230</v>
      </c>
      <c r="S22" s="618" t="s">
        <v>232</v>
      </c>
      <c r="T22" s="618" t="s">
        <v>233</v>
      </c>
      <c r="U22" s="618" t="s">
        <v>234</v>
      </c>
      <c r="V22" s="618" t="s">
        <v>235</v>
      </c>
      <c r="W22" s="618" t="s">
        <v>237</v>
      </c>
      <c r="X22" s="618" t="s">
        <v>218</v>
      </c>
      <c r="Y22" s="618" t="s">
        <v>222</v>
      </c>
      <c r="Z22" s="618" t="s">
        <v>224</v>
      </c>
      <c r="AA22" s="618" t="s">
        <v>225</v>
      </c>
      <c r="AB22" s="618" t="s">
        <v>226</v>
      </c>
      <c r="AC22" s="1015" t="s">
        <v>227</v>
      </c>
      <c r="AD22" s="618" t="s">
        <v>230</v>
      </c>
      <c r="AE22" s="618" t="s">
        <v>232</v>
      </c>
      <c r="AF22" s="618" t="s">
        <v>233</v>
      </c>
      <c r="AG22" s="618" t="s">
        <v>234</v>
      </c>
      <c r="AH22" s="618" t="s">
        <v>235</v>
      </c>
      <c r="AI22" s="618" t="s">
        <v>237</v>
      </c>
      <c r="AJ22" s="618" t="s">
        <v>218</v>
      </c>
      <c r="AK22" s="618" t="s">
        <v>222</v>
      </c>
      <c r="AL22" s="618" t="s">
        <v>224</v>
      </c>
      <c r="AM22" s="618" t="s">
        <v>225</v>
      </c>
      <c r="AN22" s="618" t="s">
        <v>226</v>
      </c>
      <c r="AO22" s="1015" t="s">
        <v>227</v>
      </c>
      <c r="AP22" s="78"/>
      <c r="AQ22" s="78"/>
      <c r="AR22" s="78"/>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row>
    <row r="23" s="0" customFormat="1" ht="18" customHeight="1">
      <c r="B23" s="21"/>
      <c r="C23" s="1016">
        <v>1605</v>
      </c>
      <c r="D23" s="1016" t="s">
        <v>213</v>
      </c>
      <c r="E23" s="1016" t="s">
        <v>258</v>
      </c>
      <c r="F23" s="1017" t="s">
        <v>259</v>
      </c>
      <c r="G23" s="1016" t="s">
        <v>260</v>
      </c>
      <c r="H23" s="1018" t="s">
        <v>261</v>
      </c>
      <c r="I23" s="1018"/>
      <c r="J23" s="1018"/>
      <c r="K23" s="1018"/>
      <c r="L23" s="1018" t="s">
        <v>262</v>
      </c>
      <c r="M23" s="1018"/>
      <c r="N23" s="1018"/>
      <c r="O23" s="1018"/>
      <c r="P23" s="80"/>
      <c r="Q23" s="4"/>
      <c r="R23" s="1066" t="s">
        <v>308</v>
      </c>
      <c r="S23" s="1067" t="s">
        <v>308</v>
      </c>
      <c r="T23" s="1067" t="s">
        <v>308</v>
      </c>
      <c r="U23" s="1067" t="s">
        <v>308</v>
      </c>
      <c r="V23" s="1067" t="s">
        <v>308</v>
      </c>
      <c r="W23" s="1067" t="s">
        <v>308</v>
      </c>
      <c r="X23" s="1067" t="s">
        <v>308</v>
      </c>
      <c r="Y23" s="1067" t="s">
        <v>308</v>
      </c>
      <c r="Z23" s="1067" t="s">
        <v>309</v>
      </c>
      <c r="AA23" s="1067" t="s">
        <v>309</v>
      </c>
      <c r="AB23" s="1067" t="s">
        <v>309</v>
      </c>
      <c r="AC23" s="1067" t="s">
        <v>309</v>
      </c>
      <c r="AD23" s="1067" t="s">
        <v>309</v>
      </c>
      <c r="AE23" s="1067" t="s">
        <v>309</v>
      </c>
      <c r="AF23" s="1067" t="s">
        <v>309</v>
      </c>
      <c r="AG23" s="1067" t="s">
        <v>309</v>
      </c>
      <c r="AH23" s="1067" t="s">
        <v>309</v>
      </c>
      <c r="AI23" s="1067" t="s">
        <v>309</v>
      </c>
      <c r="AJ23" s="1067" t="s">
        <v>309</v>
      </c>
      <c r="AK23" s="1067" t="s">
        <v>309</v>
      </c>
      <c r="AL23" s="1067" t="s">
        <v>309</v>
      </c>
      <c r="AM23" s="1067" t="s">
        <v>308</v>
      </c>
      <c r="AN23" s="1067" t="s">
        <v>309</v>
      </c>
      <c r="AO23" s="1068" t="s">
        <v>309</v>
      </c>
      <c r="AP23" s="79"/>
      <c r="AQ23" s="79"/>
      <c r="AR23" s="79"/>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row>
    <row r="24" s="0" customFormat="1" ht="18" customHeight="1">
      <c r="B24" s="21"/>
      <c r="C24" s="1022">
        <v>1604</v>
      </c>
      <c r="D24" s="1022" t="s">
        <v>264</v>
      </c>
      <c r="E24" s="1022" t="s">
        <v>265</v>
      </c>
      <c r="F24" s="1023" t="s">
        <v>266</v>
      </c>
      <c r="G24" s="1022" t="s">
        <v>267</v>
      </c>
      <c r="H24" s="1024" t="s">
        <v>268</v>
      </c>
      <c r="I24" s="1024"/>
      <c r="J24" s="1024"/>
      <c r="K24" s="1024"/>
      <c r="L24" s="1024" t="s">
        <v>269</v>
      </c>
      <c r="M24" s="1024"/>
      <c r="N24" s="1024"/>
      <c r="O24" s="1024"/>
      <c r="P24" s="80"/>
      <c r="Q24" s="4"/>
      <c r="R24" s="1069" t="s">
        <v>267</v>
      </c>
      <c r="S24" s="1070" t="s">
        <v>267</v>
      </c>
      <c r="T24" s="1070" t="s">
        <v>267</v>
      </c>
      <c r="U24" s="1070" t="s">
        <v>267</v>
      </c>
      <c r="V24" s="1070" t="s">
        <v>267</v>
      </c>
      <c r="W24" s="1070" t="s">
        <v>267</v>
      </c>
      <c r="X24" s="1070" t="s">
        <v>267</v>
      </c>
      <c r="Y24" s="1070" t="s">
        <v>267</v>
      </c>
      <c r="Z24" s="1070" t="s">
        <v>267</v>
      </c>
      <c r="AA24" s="1070" t="s">
        <v>267</v>
      </c>
      <c r="AB24" s="1070" t="s">
        <v>267</v>
      </c>
      <c r="AC24" s="1070" t="s">
        <v>267</v>
      </c>
      <c r="AD24" s="1070" t="s">
        <v>267</v>
      </c>
      <c r="AE24" s="1070" t="s">
        <v>267</v>
      </c>
      <c r="AF24" s="1070" t="s">
        <v>267</v>
      </c>
      <c r="AG24" s="1070" t="s">
        <v>267</v>
      </c>
      <c r="AH24" s="1070" t="s">
        <v>267</v>
      </c>
      <c r="AI24" s="1070" t="s">
        <v>267</v>
      </c>
      <c r="AJ24" s="1070" t="s">
        <v>267</v>
      </c>
      <c r="AK24" s="1070" t="s">
        <v>267</v>
      </c>
      <c r="AL24" s="1070" t="s">
        <v>267</v>
      </c>
      <c r="AM24" s="1070" t="s">
        <v>267</v>
      </c>
      <c r="AN24" s="1070" t="s">
        <v>267</v>
      </c>
      <c r="AO24" s="1071" t="s">
        <v>267</v>
      </c>
      <c r="AP24" s="79"/>
      <c r="AQ24" s="79"/>
      <c r="AR24" s="79"/>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row>
    <row r="25" s="0" customFormat="1" ht="18" customHeight="1">
      <c r="B25" s="21"/>
      <c r="C25" s="1016">
        <v>1762</v>
      </c>
      <c r="D25" s="1016" t="s">
        <v>270</v>
      </c>
      <c r="E25" s="1016" t="s">
        <v>258</v>
      </c>
      <c r="F25" s="1017" t="s">
        <v>259</v>
      </c>
      <c r="G25" s="1016" t="s">
        <v>271</v>
      </c>
      <c r="H25" s="1018" t="s">
        <v>272</v>
      </c>
      <c r="I25" s="1018"/>
      <c r="J25" s="1018"/>
      <c r="K25" s="1018"/>
      <c r="L25" s="1018" t="s">
        <v>273</v>
      </c>
      <c r="M25" s="1018"/>
      <c r="N25" s="1018"/>
      <c r="O25" s="1018"/>
      <c r="P25" s="80"/>
      <c r="Q25" s="4"/>
      <c r="R25" s="1066" t="s">
        <v>267</v>
      </c>
      <c r="S25" s="1067" t="s">
        <v>267</v>
      </c>
      <c r="T25" s="1067" t="s">
        <v>267</v>
      </c>
      <c r="U25" s="1067" t="s">
        <v>267</v>
      </c>
      <c r="V25" s="1067" t="s">
        <v>267</v>
      </c>
      <c r="W25" s="1067" t="s">
        <v>267</v>
      </c>
      <c r="X25" s="1067" t="s">
        <v>267</v>
      </c>
      <c r="Y25" s="1067" t="s">
        <v>267</v>
      </c>
      <c r="Z25" s="1067" t="s">
        <v>267</v>
      </c>
      <c r="AA25" s="1067" t="s">
        <v>267</v>
      </c>
      <c r="AB25" s="1067" t="s">
        <v>267</v>
      </c>
      <c r="AC25" s="1067" t="s">
        <v>267</v>
      </c>
      <c r="AD25" s="1067" t="s">
        <v>267</v>
      </c>
      <c r="AE25" s="1067" t="s">
        <v>267</v>
      </c>
      <c r="AF25" s="1067" t="s">
        <v>267</v>
      </c>
      <c r="AG25" s="1067" t="s">
        <v>267</v>
      </c>
      <c r="AH25" s="1067" t="s">
        <v>267</v>
      </c>
      <c r="AI25" s="1067" t="s">
        <v>267</v>
      </c>
      <c r="AJ25" s="1067" t="s">
        <v>267</v>
      </c>
      <c r="AK25" s="1067" t="s">
        <v>267</v>
      </c>
      <c r="AL25" s="1067" t="s">
        <v>267</v>
      </c>
      <c r="AM25" s="1067" t="s">
        <v>267</v>
      </c>
      <c r="AN25" s="1067" t="s">
        <v>267</v>
      </c>
      <c r="AO25" s="1068" t="s">
        <v>267</v>
      </c>
      <c r="AP25" s="79"/>
      <c r="AQ25" s="79"/>
      <c r="AR25" s="79"/>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row>
    <row r="26" s="0" customFormat="1" ht="18" customHeight="1">
      <c r="B26" s="21"/>
      <c r="C26" s="1022">
        <v>24104</v>
      </c>
      <c r="D26" s="1022" t="s">
        <v>278</v>
      </c>
      <c r="E26" s="1022" t="s">
        <v>265</v>
      </c>
      <c r="F26" s="1023" t="s">
        <v>266</v>
      </c>
      <c r="G26" s="1022" t="s">
        <v>279</v>
      </c>
      <c r="H26" s="1024" t="s">
        <v>280</v>
      </c>
      <c r="I26" s="1024"/>
      <c r="J26" s="1024"/>
      <c r="K26" s="1024"/>
      <c r="L26" s="1024" t="s">
        <v>281</v>
      </c>
      <c r="M26" s="1024"/>
      <c r="N26" s="1024"/>
      <c r="O26" s="1024"/>
      <c r="P26" s="80"/>
      <c r="Q26" s="4"/>
      <c r="R26" s="1069" t="s">
        <v>309</v>
      </c>
      <c r="S26" s="1070" t="s">
        <v>309</v>
      </c>
      <c r="T26" s="1070" t="s">
        <v>309</v>
      </c>
      <c r="U26" s="1070" t="s">
        <v>309</v>
      </c>
      <c r="V26" s="1070" t="s">
        <v>309</v>
      </c>
      <c r="W26" s="1070" t="s">
        <v>309</v>
      </c>
      <c r="X26" s="1070" t="s">
        <v>309</v>
      </c>
      <c r="Y26" s="1070" t="s">
        <v>309</v>
      </c>
      <c r="Z26" s="1070" t="s">
        <v>309</v>
      </c>
      <c r="AA26" s="1070" t="s">
        <v>309</v>
      </c>
      <c r="AB26" s="1070" t="s">
        <v>309</v>
      </c>
      <c r="AC26" s="1070" t="s">
        <v>309</v>
      </c>
      <c r="AD26" s="1070" t="s">
        <v>309</v>
      </c>
      <c r="AE26" s="1070" t="s">
        <v>309</v>
      </c>
      <c r="AF26" s="1070" t="s">
        <v>309</v>
      </c>
      <c r="AG26" s="1070" t="s">
        <v>309</v>
      </c>
      <c r="AH26" s="1070" t="s">
        <v>309</v>
      </c>
      <c r="AI26" s="1070" t="s">
        <v>309</v>
      </c>
      <c r="AJ26" s="1070" t="s">
        <v>309</v>
      </c>
      <c r="AK26" s="1070" t="s">
        <v>309</v>
      </c>
      <c r="AL26" s="1070" t="s">
        <v>309</v>
      </c>
      <c r="AM26" s="1070" t="s">
        <v>309</v>
      </c>
      <c r="AN26" s="1070" t="s">
        <v>309</v>
      </c>
      <c r="AO26" s="1071" t="s">
        <v>309</v>
      </c>
      <c r="AP26" s="79"/>
      <c r="AQ26" s="79"/>
      <c r="AR26" s="79"/>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row>
    <row r="27" s="0" customFormat="1" ht="18" customHeight="1">
      <c r="B27" s="21"/>
      <c r="C27" s="1016">
        <v>27391</v>
      </c>
      <c r="D27" s="1016" t="s">
        <v>282</v>
      </c>
      <c r="E27" s="1016" t="s">
        <v>258</v>
      </c>
      <c r="F27" s="1017" t="s">
        <v>259</v>
      </c>
      <c r="G27" s="1016" t="s">
        <v>283</v>
      </c>
      <c r="H27" s="1018" t="s">
        <v>284</v>
      </c>
      <c r="I27" s="1018"/>
      <c r="J27" s="1018"/>
      <c r="K27" s="1018"/>
      <c r="L27" s="1018" t="s">
        <v>285</v>
      </c>
      <c r="M27" s="1018"/>
      <c r="N27" s="1018"/>
      <c r="O27" s="1018"/>
      <c r="P27" s="80"/>
      <c r="Q27" s="4"/>
      <c r="R27" s="1066" t="s">
        <v>309</v>
      </c>
      <c r="S27" s="1067" t="s">
        <v>309</v>
      </c>
      <c r="T27" s="1067" t="s">
        <v>309</v>
      </c>
      <c r="U27" s="1067" t="s">
        <v>309</v>
      </c>
      <c r="V27" s="1067" t="s">
        <v>309</v>
      </c>
      <c r="W27" s="1067" t="s">
        <v>309</v>
      </c>
      <c r="X27" s="1067" t="s">
        <v>309</v>
      </c>
      <c r="Y27" s="1067" t="s">
        <v>309</v>
      </c>
      <c r="Z27" s="1067" t="s">
        <v>309</v>
      </c>
      <c r="AA27" s="1067" t="s">
        <v>309</v>
      </c>
      <c r="AB27" s="1067" t="s">
        <v>309</v>
      </c>
      <c r="AC27" s="1067" t="s">
        <v>308</v>
      </c>
      <c r="AD27" s="1067" t="s">
        <v>308</v>
      </c>
      <c r="AE27" s="1067" t="s">
        <v>308</v>
      </c>
      <c r="AF27" s="1067" t="s">
        <v>308</v>
      </c>
      <c r="AG27" s="1067" t="s">
        <v>308</v>
      </c>
      <c r="AH27" s="1067" t="s">
        <v>308</v>
      </c>
      <c r="AI27" s="1067" t="s">
        <v>308</v>
      </c>
      <c r="AJ27" s="1067" t="s">
        <v>308</v>
      </c>
      <c r="AK27" s="1067" t="s">
        <v>308</v>
      </c>
      <c r="AL27" s="1067" t="s">
        <v>308</v>
      </c>
      <c r="AM27" s="1067" t="s">
        <v>308</v>
      </c>
      <c r="AN27" s="1067" t="s">
        <v>308</v>
      </c>
      <c r="AO27" s="1068" t="s">
        <v>308</v>
      </c>
      <c r="AP27" s="79"/>
      <c r="AQ27" s="79"/>
      <c r="AR27" s="79"/>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row>
    <row r="28" s="0" customFormat="1" ht="18" customHeight="1">
      <c r="B28" s="21"/>
      <c r="C28" s="1022">
        <v>60798</v>
      </c>
      <c r="D28" s="1022" t="s">
        <v>286</v>
      </c>
      <c r="E28" s="1022" t="s">
        <v>265</v>
      </c>
      <c r="F28" s="1022" t="s">
        <v>287</v>
      </c>
      <c r="G28" s="1022" t="s">
        <v>288</v>
      </c>
      <c r="H28" s="1024" t="s">
        <v>268</v>
      </c>
      <c r="I28" s="1024"/>
      <c r="J28" s="1024"/>
      <c r="K28" s="1024"/>
      <c r="L28" s="1024" t="s">
        <v>289</v>
      </c>
      <c r="M28" s="1024"/>
      <c r="N28" s="1024"/>
      <c r="O28" s="1024"/>
      <c r="P28" s="80"/>
      <c r="Q28" s="4"/>
      <c r="R28" s="1069" t="s">
        <v>267</v>
      </c>
      <c r="S28" s="1070" t="s">
        <v>267</v>
      </c>
      <c r="T28" s="1070" t="s">
        <v>267</v>
      </c>
      <c r="U28" s="1070" t="s">
        <v>267</v>
      </c>
      <c r="V28" s="1070" t="s">
        <v>267</v>
      </c>
      <c r="W28" s="1070" t="s">
        <v>267</v>
      </c>
      <c r="X28" s="1070" t="s">
        <v>267</v>
      </c>
      <c r="Y28" s="1070" t="s">
        <v>267</v>
      </c>
      <c r="Z28" s="1070" t="s">
        <v>267</v>
      </c>
      <c r="AA28" s="1070" t="s">
        <v>267</v>
      </c>
      <c r="AB28" s="1070" t="s">
        <v>267</v>
      </c>
      <c r="AC28" s="1070" t="s">
        <v>267</v>
      </c>
      <c r="AD28" s="1070" t="s">
        <v>267</v>
      </c>
      <c r="AE28" s="1070" t="s">
        <v>267</v>
      </c>
      <c r="AF28" s="1070" t="s">
        <v>267</v>
      </c>
      <c r="AG28" s="1070" t="s">
        <v>267</v>
      </c>
      <c r="AH28" s="1070" t="s">
        <v>267</v>
      </c>
      <c r="AI28" s="1070" t="s">
        <v>267</v>
      </c>
      <c r="AJ28" s="1070" t="s">
        <v>267</v>
      </c>
      <c r="AK28" s="1070" t="s">
        <v>267</v>
      </c>
      <c r="AL28" s="1070" t="s">
        <v>267</v>
      </c>
      <c r="AM28" s="1070" t="s">
        <v>267</v>
      </c>
      <c r="AN28" s="1070" t="s">
        <v>267</v>
      </c>
      <c r="AO28" s="1071" t="s">
        <v>267</v>
      </c>
      <c r="AP28" s="79"/>
      <c r="AQ28" s="79"/>
      <c r="AR28" s="79"/>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row>
    <row r="29" s="0" customFormat="1" ht="18" customHeight="1">
      <c r="B29" s="21"/>
      <c r="C29" s="181"/>
      <c r="D29" s="181"/>
      <c r="E29" s="181"/>
      <c r="F29" s="201"/>
      <c r="G29" s="181"/>
      <c r="H29" s="997">
        <v>1536</v>
      </c>
      <c r="I29" s="997"/>
      <c r="J29" s="997"/>
      <c r="K29" s="997"/>
      <c r="L29" s="1072"/>
      <c r="M29" s="1072"/>
      <c r="N29" s="1072"/>
      <c r="O29" s="1072"/>
      <c r="P29" s="80"/>
      <c r="Q29" s="4"/>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79"/>
      <c r="AQ29" s="79"/>
      <c r="AR29" s="79"/>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row>
    <row r="30" s="0" customFormat="1" ht="18" customHeight="1">
      <c r="B30" s="21"/>
      <c r="C30" s="181"/>
      <c r="D30" s="181"/>
      <c r="E30" s="181"/>
      <c r="F30" s="201"/>
      <c r="G30" s="181"/>
      <c r="H30" s="996"/>
      <c r="I30" s="996"/>
      <c r="J30" s="996"/>
      <c r="K30" s="996"/>
      <c r="L30" s="1072"/>
      <c r="M30" s="1072"/>
      <c r="N30" s="1072"/>
      <c r="O30" s="1072"/>
      <c r="P30" s="80"/>
      <c r="Q30" s="4"/>
      <c r="R30" s="182"/>
      <c r="S30" s="182"/>
      <c r="T30" s="182"/>
      <c r="U30" s="182"/>
      <c r="V30" s="182"/>
      <c r="W30" s="182"/>
      <c r="X30" s="1028" t="s">
        <v>291</v>
      </c>
      <c r="Y30" s="182"/>
      <c r="Z30" s="182"/>
      <c r="AA30" s="182"/>
      <c r="AB30" s="182"/>
      <c r="AC30" s="182"/>
      <c r="AD30" s="182"/>
      <c r="AE30" s="182"/>
      <c r="AF30" s="182"/>
      <c r="AG30" s="182"/>
      <c r="AH30" s="182"/>
      <c r="AI30" s="182"/>
      <c r="AJ30" s="182"/>
      <c r="AK30" s="182"/>
      <c r="AL30" s="182"/>
      <c r="AM30" s="182"/>
      <c r="AN30" s="182"/>
      <c r="AO30" s="182"/>
      <c r="AP30" s="79"/>
      <c r="AQ30" s="79"/>
      <c r="AR30" s="79"/>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row>
    <row r="31" s="0" customFormat="1" ht="18" customHeight="1">
      <c r="B31" s="21"/>
      <c r="C31" s="181"/>
      <c r="D31" s="181"/>
      <c r="E31" s="181"/>
      <c r="F31" s="201"/>
      <c r="G31" s="181"/>
      <c r="H31" s="996"/>
      <c r="I31" s="996"/>
      <c r="J31" s="996"/>
      <c r="K31" s="996"/>
      <c r="L31" s="1072"/>
      <c r="M31" s="1072"/>
      <c r="N31" s="1072"/>
      <c r="O31" s="1072"/>
      <c r="P31" s="80"/>
      <c r="Q31" s="4"/>
      <c r="R31" s="182"/>
      <c r="S31" s="182"/>
      <c r="T31" s="182"/>
      <c r="U31" s="182"/>
      <c r="V31" s="182"/>
      <c r="W31" s="182"/>
      <c r="X31" s="182"/>
      <c r="Y31" s="182"/>
      <c r="Z31" s="182"/>
      <c r="AA31" s="1073" t="s">
        <v>308</v>
      </c>
      <c r="AB31" s="1028" t="s">
        <v>310</v>
      </c>
      <c r="AC31" s="182"/>
      <c r="AD31" s="182"/>
      <c r="AE31" s="182"/>
      <c r="AF31" s="182"/>
      <c r="AG31" s="182"/>
      <c r="AH31" s="182"/>
      <c r="AI31" s="182"/>
      <c r="AJ31" s="182"/>
      <c r="AK31" s="182"/>
      <c r="AL31" s="182"/>
      <c r="AM31" s="182"/>
      <c r="AN31" s="182"/>
      <c r="AO31" s="182"/>
      <c r="AP31" s="48"/>
      <c r="AQ31" s="48"/>
      <c r="AR31" s="48"/>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row>
    <row r="32" s="0" customFormat="1" ht="18" customHeight="1">
      <c r="B32" s="21"/>
      <c r="C32" s="181"/>
      <c r="D32" s="181"/>
      <c r="E32" s="181"/>
      <c r="F32" s="201"/>
      <c r="G32" s="181"/>
      <c r="H32" s="996"/>
      <c r="I32" s="996"/>
      <c r="J32" s="996"/>
      <c r="K32" s="996"/>
      <c r="L32" s="1072"/>
      <c r="M32" s="1072"/>
      <c r="N32" s="1072"/>
      <c r="O32" s="1072"/>
      <c r="P32" s="80"/>
      <c r="Q32" s="4"/>
      <c r="R32" s="182"/>
      <c r="S32" s="182"/>
      <c r="T32" s="182"/>
      <c r="U32" s="182"/>
      <c r="V32" s="182"/>
      <c r="W32" s="182"/>
      <c r="X32" s="182"/>
      <c r="Y32" s="182"/>
      <c r="Z32" s="182"/>
      <c r="AA32" s="1073" t="s">
        <v>311</v>
      </c>
      <c r="AB32" s="1028" t="s">
        <v>312</v>
      </c>
      <c r="AC32" s="182"/>
      <c r="AD32" s="182"/>
      <c r="AE32" s="182"/>
      <c r="AF32" s="182"/>
      <c r="AG32" s="182"/>
      <c r="AH32" s="182"/>
      <c r="AI32" s="182"/>
      <c r="AJ32" s="182"/>
      <c r="AK32" s="182"/>
      <c r="AL32" s="182"/>
      <c r="AM32" s="182"/>
      <c r="AN32" s="182"/>
      <c r="AO32" s="182"/>
      <c r="AP32" s="79"/>
      <c r="AQ32" s="79"/>
      <c r="AR32" s="79"/>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row>
    <row r="33" s="0" customFormat="1" ht="18" customHeight="1">
      <c r="B33" s="21"/>
      <c r="C33" s="181"/>
      <c r="D33" s="181"/>
      <c r="E33" s="181"/>
      <c r="F33" s="201"/>
      <c r="G33" s="181"/>
      <c r="H33" s="996"/>
      <c r="I33" s="996"/>
      <c r="J33" s="996"/>
      <c r="K33" s="996"/>
      <c r="L33" s="1072"/>
      <c r="M33" s="1072"/>
      <c r="N33" s="1072"/>
      <c r="O33" s="1072"/>
      <c r="P33" s="80"/>
      <c r="Q33" s="4"/>
      <c r="R33" s="182"/>
      <c r="S33" s="182"/>
      <c r="T33" s="182"/>
      <c r="U33" s="182"/>
      <c r="V33" s="182"/>
      <c r="W33" s="182"/>
      <c r="X33" s="182"/>
      <c r="Y33" s="182"/>
      <c r="Z33" s="182"/>
      <c r="AA33" s="1074" t="s">
        <v>309</v>
      </c>
      <c r="AB33" s="1028" t="s">
        <v>313</v>
      </c>
      <c r="AC33" s="182"/>
      <c r="AD33" s="182"/>
      <c r="AE33" s="182"/>
      <c r="AF33" s="182"/>
      <c r="AG33" s="182"/>
      <c r="AH33" s="182"/>
      <c r="AI33" s="182"/>
      <c r="AJ33" s="182"/>
      <c r="AK33" s="182"/>
      <c r="AL33" s="182"/>
      <c r="AM33" s="182"/>
      <c r="AN33" s="182"/>
      <c r="AO33" s="182"/>
      <c r="AP33" s="79"/>
      <c r="AQ33" s="79"/>
      <c r="AR33" s="79"/>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row>
    <row r="34" s="0" customFormat="1" ht="18" customHeight="1">
      <c r="B34" s="21"/>
      <c r="C34" s="181"/>
      <c r="D34" s="181"/>
      <c r="E34" s="181"/>
      <c r="F34" s="201"/>
      <c r="G34" s="181"/>
      <c r="H34" s="996"/>
      <c r="I34" s="996"/>
      <c r="J34" s="996"/>
      <c r="K34" s="996"/>
      <c r="L34" s="1072"/>
      <c r="M34" s="1072"/>
      <c r="N34" s="1072"/>
      <c r="O34" s="1072"/>
      <c r="P34" s="80"/>
      <c r="Q34" s="4"/>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48"/>
      <c r="AQ34" s="48"/>
      <c r="AR34" s="48"/>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row>
    <row r="35" s="0" customFormat="1" ht="18" customHeight="1">
      <c r="B35" s="21"/>
      <c r="C35" s="181"/>
      <c r="D35" s="181"/>
      <c r="E35" s="181"/>
      <c r="F35" s="201"/>
      <c r="G35" s="181"/>
      <c r="H35" s="996"/>
      <c r="I35" s="996"/>
      <c r="J35" s="996"/>
      <c r="K35" s="996"/>
      <c r="L35" s="1072"/>
      <c r="M35" s="1072"/>
      <c r="N35" s="1072"/>
      <c r="O35" s="1072"/>
      <c r="P35" s="80"/>
      <c r="Q35" s="4"/>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79"/>
      <c r="AQ35" s="79"/>
      <c r="AR35" s="79"/>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row>
    <row r="36" s="0" customFormat="1" ht="18" customHeight="1">
      <c r="B36" s="21"/>
      <c r="C36" s="181"/>
      <c r="D36" s="181"/>
      <c r="E36" s="181"/>
      <c r="F36" s="201"/>
      <c r="G36" s="181"/>
      <c r="H36" s="996"/>
      <c r="I36" s="996"/>
      <c r="J36" s="996"/>
      <c r="K36" s="996"/>
      <c r="L36" s="1072"/>
      <c r="M36" s="1072"/>
      <c r="N36" s="1072"/>
      <c r="O36" s="1072"/>
      <c r="P36" s="80"/>
      <c r="Q36" s="4"/>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79"/>
      <c r="AQ36" s="79"/>
      <c r="AR36" s="79"/>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row>
    <row r="37" s="0" customFormat="1" ht="18" customHeight="1">
      <c r="B37" s="21"/>
      <c r="C37" s="181"/>
      <c r="D37" s="181"/>
      <c r="E37" s="181"/>
      <c r="F37" s="201"/>
      <c r="G37" s="181"/>
      <c r="H37" s="996"/>
      <c r="I37" s="996"/>
      <c r="J37" s="996"/>
      <c r="K37" s="996"/>
      <c r="L37" s="1072"/>
      <c r="M37" s="1072"/>
      <c r="N37" s="1072"/>
      <c r="O37" s="1072"/>
      <c r="P37" s="80"/>
      <c r="Q37" s="4"/>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79"/>
      <c r="AQ37" s="79"/>
      <c r="AR37" s="79"/>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row>
    <row r="38" s="0" customFormat="1" ht="18" customHeight="1">
      <c r="B38" s="21"/>
      <c r="C38" s="181"/>
      <c r="D38" s="181"/>
      <c r="E38" s="181"/>
      <c r="F38" s="201"/>
      <c r="G38" s="181"/>
      <c r="H38" s="996"/>
      <c r="I38" s="996"/>
      <c r="J38" s="996"/>
      <c r="K38" s="996"/>
      <c r="L38" s="1072"/>
      <c r="M38" s="1072"/>
      <c r="N38" s="1072"/>
      <c r="O38" s="1072"/>
      <c r="P38" s="80"/>
      <c r="Q38" s="4"/>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79"/>
      <c r="AQ38" s="79"/>
      <c r="AR38" s="79"/>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row>
    <row r="39" ht="18" customHeight="1">
      <c r="C39" s="181"/>
      <c r="D39" s="181"/>
      <c r="E39" s="181"/>
      <c r="F39" s="201"/>
      <c r="G39" s="181"/>
      <c r="H39" s="996"/>
      <c r="I39" s="996"/>
      <c r="J39" s="996"/>
      <c r="K39" s="996"/>
      <c r="L39" s="1072"/>
      <c r="M39" s="1072"/>
      <c r="N39" s="1072"/>
      <c r="O39" s="1072"/>
      <c r="P39" s="80"/>
      <c r="Q39" s="4"/>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4"/>
      <c r="AQ39" s="79"/>
      <c r="AR39" s="79"/>
    </row>
    <row r="40" ht="18" customHeight="1">
      <c r="C40" s="181"/>
      <c r="D40" s="181"/>
      <c r="E40" s="181"/>
      <c r="F40" s="201"/>
      <c r="G40" s="181"/>
      <c r="H40" s="996"/>
      <c r="I40" s="996"/>
      <c r="J40" s="996"/>
      <c r="K40" s="996"/>
      <c r="L40" s="1072"/>
      <c r="M40" s="1072"/>
      <c r="N40" s="1072"/>
      <c r="O40" s="1072"/>
      <c r="P40" s="80"/>
      <c r="Q40" s="4"/>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4"/>
      <c r="AQ40" s="79"/>
      <c r="AR40" s="79"/>
    </row>
    <row r="41" ht="18" customHeight="1">
      <c r="C41" s="181"/>
      <c r="D41" s="181"/>
      <c r="E41" s="181"/>
      <c r="F41" s="201"/>
      <c r="G41" s="181"/>
      <c r="H41" s="996"/>
      <c r="I41" s="996"/>
      <c r="J41" s="996"/>
      <c r="K41" s="996"/>
      <c r="L41" s="1072"/>
      <c r="M41" s="1072"/>
      <c r="N41" s="1072"/>
      <c r="O41" s="1072"/>
      <c r="P41" s="80"/>
      <c r="Q41" s="4"/>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4"/>
      <c r="AQ41" s="79"/>
      <c r="AR41" s="79"/>
    </row>
    <row r="42" ht="18" customHeight="1">
      <c r="C42" s="181"/>
      <c r="D42" s="181"/>
      <c r="E42" s="181"/>
      <c r="F42" s="201"/>
      <c r="G42" s="181"/>
      <c r="H42" s="996"/>
      <c r="I42" s="996"/>
      <c r="J42" s="996"/>
      <c r="K42" s="996"/>
      <c r="L42" s="1072"/>
      <c r="M42" s="1072"/>
      <c r="N42" s="1072"/>
      <c r="O42" s="1072"/>
      <c r="P42" s="80"/>
      <c r="Q42" s="4"/>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4"/>
      <c r="AQ42" s="79"/>
      <c r="AR42" s="79"/>
    </row>
    <row r="43" ht="18" customHeight="1">
      <c r="C43" s="181"/>
      <c r="D43" s="181"/>
      <c r="E43" s="181"/>
      <c r="F43" s="201"/>
      <c r="G43" s="181"/>
      <c r="H43" s="996"/>
      <c r="I43" s="996"/>
      <c r="J43" s="996"/>
      <c r="K43" s="996"/>
      <c r="L43" s="1072"/>
      <c r="M43" s="1072"/>
      <c r="N43" s="1072"/>
      <c r="O43" s="1072"/>
      <c r="P43" s="80"/>
      <c r="Q43" s="4"/>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4"/>
      <c r="AQ43" s="79"/>
      <c r="AR43" s="79"/>
    </row>
    <row r="44" ht="18" customHeight="1">
      <c r="C44" s="181"/>
      <c r="D44" s="181"/>
      <c r="E44" s="181"/>
      <c r="F44" s="201"/>
      <c r="G44" s="181"/>
      <c r="H44" s="996"/>
      <c r="I44" s="996"/>
      <c r="J44" s="996"/>
      <c r="K44" s="996"/>
      <c r="L44" s="1072"/>
      <c r="M44" s="1072"/>
      <c r="N44" s="1072"/>
      <c r="O44" s="1072"/>
      <c r="P44" s="80"/>
      <c r="Q44" s="4"/>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4"/>
      <c r="AQ44" s="79"/>
      <c r="AR44" s="79"/>
    </row>
    <row r="45" ht="18" customHeight="1">
      <c r="C45" s="181"/>
      <c r="D45" s="181"/>
      <c r="E45" s="181"/>
      <c r="F45" s="201"/>
      <c r="G45" s="181"/>
      <c r="H45" s="996"/>
      <c r="I45" s="996"/>
      <c r="J45" s="996"/>
      <c r="K45" s="996"/>
      <c r="L45" s="1072"/>
      <c r="M45" s="1072"/>
      <c r="N45" s="1072"/>
      <c r="O45" s="1072"/>
      <c r="P45" s="80"/>
      <c r="Q45" s="4"/>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4"/>
      <c r="AQ45" s="79"/>
      <c r="AR45" s="79"/>
    </row>
    <row r="46" ht="18" customHeight="1">
      <c r="C46" s="181"/>
      <c r="D46" s="181"/>
      <c r="E46" s="181"/>
      <c r="F46" s="201"/>
      <c r="G46" s="181"/>
      <c r="H46" s="996"/>
      <c r="I46" s="996"/>
      <c r="J46" s="996"/>
      <c r="K46" s="996"/>
      <c r="L46" s="1072"/>
      <c r="M46" s="1072"/>
      <c r="N46" s="1072"/>
      <c r="O46" s="1072"/>
      <c r="P46" s="80"/>
      <c r="Q46" s="4"/>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4"/>
      <c r="AQ46" s="79"/>
      <c r="AR46" s="79"/>
    </row>
    <row r="47" ht="0" hidden="1" customHeight="1">
      <c r="C47" s="181"/>
      <c r="D47" s="181"/>
      <c r="E47" s="181"/>
      <c r="F47" s="201"/>
      <c r="G47" s="181"/>
      <c r="H47" s="996"/>
      <c r="I47" s="996"/>
      <c r="J47" s="996"/>
      <c r="K47" s="996"/>
      <c r="L47" s="1072"/>
      <c r="M47" s="1072"/>
      <c r="N47" s="1072"/>
      <c r="O47" s="1072"/>
      <c r="P47" s="80"/>
      <c r="Q47" s="4"/>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4"/>
      <c r="AQ47" s="79"/>
      <c r="AR47" s="79"/>
    </row>
    <row r="48" ht="0" hidden="1" customHeight="1">
      <c r="C48" s="181"/>
      <c r="D48" s="181"/>
      <c r="E48" s="181"/>
      <c r="F48" s="201"/>
      <c r="G48" s="181"/>
      <c r="H48" s="996"/>
      <c r="I48" s="996"/>
      <c r="J48" s="996"/>
      <c r="K48" s="996"/>
      <c r="L48" s="1072"/>
      <c r="M48" s="1072"/>
      <c r="N48" s="1072"/>
      <c r="O48" s="1072"/>
      <c r="P48" s="80"/>
      <c r="Q48" s="4"/>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4"/>
      <c r="AQ48" s="79"/>
      <c r="AR48" s="79"/>
    </row>
    <row r="49" ht="0" hidden="1" customHeight="1">
      <c r="C49" s="181"/>
      <c r="D49" s="181"/>
      <c r="E49" s="181"/>
      <c r="F49" s="201"/>
      <c r="G49" s="181"/>
      <c r="H49" s="996"/>
      <c r="I49" s="996"/>
      <c r="J49" s="996"/>
      <c r="K49" s="996"/>
      <c r="L49" s="1072"/>
      <c r="M49" s="1072"/>
      <c r="N49" s="1072"/>
      <c r="O49" s="1072"/>
      <c r="P49" s="80"/>
      <c r="Q49" s="4"/>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4"/>
      <c r="AQ49" s="79"/>
      <c r="AR49" s="79"/>
    </row>
    <row r="50" ht="0" hidden="1" customHeight="1">
      <c r="C50" s="181"/>
      <c r="D50" s="181"/>
      <c r="E50" s="181"/>
      <c r="F50" s="201"/>
      <c r="G50" s="181"/>
      <c r="H50" s="996"/>
      <c r="I50" s="996"/>
      <c r="J50" s="996"/>
      <c r="K50" s="996"/>
      <c r="L50" s="1072"/>
      <c r="M50" s="1072"/>
      <c r="N50" s="1072"/>
      <c r="O50" s="1072"/>
      <c r="P50" s="80"/>
      <c r="Q50" s="4"/>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4"/>
      <c r="AQ50" s="79"/>
      <c r="AR50" s="79"/>
    </row>
    <row r="51" ht="0" hidden="1" customHeight="1">
      <c r="C51" s="181"/>
      <c r="D51" s="181"/>
      <c r="E51" s="181"/>
      <c r="F51" s="201"/>
      <c r="G51" s="181"/>
      <c r="H51" s="996"/>
      <c r="I51" s="996"/>
      <c r="J51" s="996"/>
      <c r="K51" s="996"/>
      <c r="L51" s="1072"/>
      <c r="M51" s="1072"/>
      <c r="N51" s="1072"/>
      <c r="O51" s="1072"/>
      <c r="P51" s="80"/>
      <c r="Q51" s="4"/>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4"/>
      <c r="AQ51" s="79"/>
      <c r="AR51" s="79"/>
    </row>
    <row r="52" s="0" customFormat="1" ht="0" hidden="1" customHeight="1">
      <c r="B52" s="21"/>
      <c r="C52" s="181"/>
      <c r="D52" s="181"/>
      <c r="E52" s="181"/>
      <c r="F52" s="201"/>
      <c r="G52" s="181"/>
      <c r="H52" s="996"/>
      <c r="I52" s="996"/>
      <c r="J52" s="996"/>
      <c r="K52" s="996"/>
      <c r="L52" s="1072"/>
      <c r="M52" s="1072"/>
      <c r="N52" s="1072"/>
      <c r="O52" s="1072"/>
      <c r="P52" s="80"/>
      <c r="Q52" s="4"/>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79"/>
      <c r="AQ52" s="79"/>
      <c r="AR52" s="79"/>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row>
    <row r="53" s="0" customFormat="1" ht="0" hidden="1" customHeight="1">
      <c r="B53" s="21"/>
      <c r="C53" s="181"/>
      <c r="D53" s="181"/>
      <c r="E53" s="181"/>
      <c r="F53" s="201"/>
      <c r="G53" s="181"/>
      <c r="H53" s="996"/>
      <c r="I53" s="996"/>
      <c r="J53" s="996"/>
      <c r="K53" s="996"/>
      <c r="L53" s="1072"/>
      <c r="M53" s="1072"/>
      <c r="N53" s="1072"/>
      <c r="O53" s="1072"/>
      <c r="P53" s="80"/>
      <c r="Q53" s="4"/>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79"/>
      <c r="AQ53" s="79"/>
      <c r="AR53" s="79"/>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row>
    <row r="54" s="0" customFormat="1" ht="0" hidden="1" customHeight="1">
      <c r="B54" s="21"/>
      <c r="C54" s="181"/>
      <c r="D54" s="181"/>
      <c r="E54" s="181"/>
      <c r="F54" s="201"/>
      <c r="G54" s="181"/>
      <c r="H54" s="996"/>
      <c r="I54" s="996"/>
      <c r="J54" s="996"/>
      <c r="K54" s="996"/>
      <c r="L54" s="1072"/>
      <c r="M54" s="1072"/>
      <c r="N54" s="1072"/>
      <c r="O54" s="1072"/>
      <c r="P54" s="80"/>
      <c r="Q54" s="4"/>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48"/>
      <c r="AQ54" s="48"/>
      <c r="AR54" s="48"/>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row>
    <row r="55" s="0" customFormat="1" ht="0" hidden="1" customHeight="1">
      <c r="B55" s="21"/>
      <c r="C55" s="181"/>
      <c r="D55" s="181"/>
      <c r="E55" s="181"/>
      <c r="F55" s="201"/>
      <c r="G55" s="181"/>
      <c r="H55" s="996"/>
      <c r="I55" s="996"/>
      <c r="J55" s="996"/>
      <c r="K55" s="996"/>
      <c r="L55" s="1072"/>
      <c r="M55" s="1072"/>
      <c r="N55" s="1072"/>
      <c r="O55" s="1072"/>
      <c r="P55" s="80"/>
      <c r="Q55" s="4"/>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79"/>
      <c r="AQ55" s="79"/>
      <c r="AR55" s="79"/>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row>
    <row r="56" s="0" customFormat="1" ht="0" hidden="1" customHeight="1">
      <c r="B56" s="21"/>
      <c r="C56" s="181"/>
      <c r="D56" s="181"/>
      <c r="E56" s="181"/>
      <c r="F56" s="201"/>
      <c r="G56" s="181"/>
      <c r="H56" s="996"/>
      <c r="I56" s="996"/>
      <c r="J56" s="996"/>
      <c r="K56" s="996"/>
      <c r="L56" s="1072"/>
      <c r="M56" s="1072"/>
      <c r="N56" s="1072"/>
      <c r="O56" s="1072"/>
      <c r="P56" s="80"/>
      <c r="Q56" s="4"/>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79"/>
      <c r="AQ56" s="79"/>
      <c r="AR56" s="79"/>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row>
    <row r="57" s="0" customFormat="1" ht="0" hidden="1" customHeight="1">
      <c r="B57" s="21"/>
      <c r="C57" s="181"/>
      <c r="D57" s="181"/>
      <c r="E57" s="181"/>
      <c r="F57" s="201"/>
      <c r="G57" s="181"/>
      <c r="H57" s="996"/>
      <c r="I57" s="996"/>
      <c r="J57" s="996"/>
      <c r="K57" s="996"/>
      <c r="L57" s="1072"/>
      <c r="M57" s="1072"/>
      <c r="N57" s="1072"/>
      <c r="O57" s="1072"/>
      <c r="P57" s="80"/>
      <c r="Q57" s="4"/>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79"/>
      <c r="AQ57" s="79"/>
      <c r="AR57" s="79"/>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row>
    <row r="58" s="0" customFormat="1" ht="0" hidden="1" customHeight="1">
      <c r="B58" s="21"/>
      <c r="C58" s="181"/>
      <c r="D58" s="181"/>
      <c r="E58" s="181"/>
      <c r="F58" s="201"/>
      <c r="G58" s="181"/>
      <c r="H58" s="996"/>
      <c r="I58" s="996"/>
      <c r="J58" s="996"/>
      <c r="K58" s="996"/>
      <c r="L58" s="1072"/>
      <c r="M58" s="1072"/>
      <c r="N58" s="1072"/>
      <c r="O58" s="1072"/>
      <c r="P58" s="80"/>
      <c r="Q58" s="4"/>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79"/>
      <c r="AQ58" s="79"/>
      <c r="AR58" s="79"/>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row>
    <row r="59" ht="0" hidden="1" customHeight="1">
      <c r="C59" s="181"/>
      <c r="D59" s="181"/>
      <c r="E59" s="181"/>
      <c r="F59" s="201"/>
      <c r="G59" s="181"/>
      <c r="H59" s="996"/>
      <c r="I59" s="996"/>
      <c r="J59" s="996"/>
      <c r="K59" s="996"/>
      <c r="L59" s="1072"/>
      <c r="M59" s="1072"/>
      <c r="N59" s="1072"/>
      <c r="O59" s="1072"/>
      <c r="P59" s="80"/>
      <c r="Q59" s="4"/>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4"/>
      <c r="AQ59" s="79"/>
      <c r="AR59" s="79"/>
    </row>
    <row r="60" ht="0" hidden="1" customHeight="1">
      <c r="C60" s="181"/>
      <c r="D60" s="181"/>
      <c r="E60" s="181"/>
      <c r="F60" s="201"/>
      <c r="G60" s="181"/>
      <c r="H60" s="996"/>
      <c r="I60" s="996"/>
      <c r="J60" s="996"/>
      <c r="K60" s="996"/>
      <c r="L60" s="1072"/>
      <c r="M60" s="1072"/>
      <c r="N60" s="1072"/>
      <c r="O60" s="1072"/>
      <c r="P60" s="80"/>
      <c r="Q60" s="4"/>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4"/>
      <c r="AQ60" s="79"/>
      <c r="AR60" s="79"/>
    </row>
    <row r="61" ht="0" hidden="1" customHeight="1">
      <c r="C61" s="181"/>
      <c r="D61" s="181"/>
      <c r="E61" s="181"/>
      <c r="F61" s="201"/>
      <c r="G61" s="181"/>
      <c r="H61" s="996"/>
      <c r="I61" s="996"/>
      <c r="J61" s="996"/>
      <c r="K61" s="996"/>
      <c r="L61" s="1072"/>
      <c r="M61" s="1072"/>
      <c r="N61" s="1072"/>
      <c r="O61" s="1072"/>
      <c r="P61" s="80"/>
      <c r="Q61" s="4"/>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4"/>
      <c r="AQ61" s="79"/>
      <c r="AR61" s="79"/>
    </row>
    <row r="62" ht="0" hidden="1" customHeight="1">
      <c r="C62" s="181"/>
      <c r="D62" s="181"/>
      <c r="E62" s="181"/>
      <c r="F62" s="201"/>
      <c r="G62" s="181"/>
      <c r="H62" s="996"/>
      <c r="I62" s="996"/>
      <c r="J62" s="996"/>
      <c r="K62" s="996"/>
      <c r="L62" s="1072"/>
      <c r="M62" s="1072"/>
      <c r="N62" s="1072"/>
      <c r="O62" s="1072"/>
      <c r="P62" s="80"/>
      <c r="Q62" s="4"/>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4"/>
      <c r="AQ62" s="79"/>
      <c r="AR62" s="79"/>
    </row>
    <row r="63" ht="0" hidden="1" customHeight="1">
      <c r="C63" s="181"/>
      <c r="D63" s="181"/>
      <c r="E63" s="181"/>
      <c r="F63" s="201"/>
      <c r="G63" s="181"/>
      <c r="H63" s="996"/>
      <c r="I63" s="996"/>
      <c r="J63" s="996"/>
      <c r="K63" s="996"/>
      <c r="L63" s="1072"/>
      <c r="M63" s="1072"/>
      <c r="N63" s="1072"/>
      <c r="O63" s="1072"/>
      <c r="P63" s="80"/>
      <c r="Q63" s="4"/>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4"/>
      <c r="AQ63" s="79"/>
      <c r="AR63" s="79"/>
    </row>
    <row r="64" ht="0" hidden="1" customHeight="1">
      <c r="C64" s="181"/>
      <c r="D64" s="181"/>
      <c r="E64" s="181"/>
      <c r="F64" s="201"/>
      <c r="G64" s="181"/>
      <c r="H64" s="996"/>
      <c r="I64" s="996"/>
      <c r="J64" s="996"/>
      <c r="K64" s="996"/>
      <c r="L64" s="1072"/>
      <c r="M64" s="1072"/>
      <c r="N64" s="1072"/>
      <c r="O64" s="1072"/>
      <c r="P64" s="80"/>
      <c r="Q64" s="4"/>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4"/>
      <c r="AQ64" s="79"/>
      <c r="AR64" s="79"/>
    </row>
    <row r="65" ht="0" hidden="1" customHeight="1">
      <c r="C65" s="181"/>
      <c r="D65" s="181"/>
      <c r="E65" s="181"/>
      <c r="F65" s="201"/>
      <c r="G65" s="181"/>
      <c r="H65" s="996"/>
      <c r="I65" s="996"/>
      <c r="J65" s="996"/>
      <c r="K65" s="996"/>
      <c r="L65" s="1072"/>
      <c r="M65" s="1072"/>
      <c r="N65" s="1072"/>
      <c r="O65" s="1072"/>
      <c r="P65" s="80"/>
      <c r="Q65" s="4"/>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4"/>
      <c r="AQ65" s="79"/>
      <c r="AR65" s="79"/>
    </row>
    <row r="66" ht="0" hidden="1" customHeight="1">
      <c r="C66" s="181"/>
      <c r="D66" s="181"/>
      <c r="E66" s="181"/>
      <c r="F66" s="201"/>
      <c r="G66" s="181"/>
      <c r="H66" s="996"/>
      <c r="I66" s="996"/>
      <c r="J66" s="996"/>
      <c r="K66" s="996"/>
      <c r="L66" s="1072"/>
      <c r="M66" s="1072"/>
      <c r="N66" s="1072"/>
      <c r="O66" s="1072"/>
      <c r="P66" s="80"/>
      <c r="Q66" s="4"/>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4"/>
      <c r="AQ66" s="79"/>
      <c r="AR66" s="79"/>
    </row>
    <row r="67" ht="0" hidden="1" customHeight="1">
      <c r="C67" s="181"/>
      <c r="D67" s="181"/>
      <c r="E67" s="181"/>
      <c r="F67" s="201"/>
      <c r="G67" s="181"/>
      <c r="H67" s="996"/>
      <c r="I67" s="996"/>
      <c r="J67" s="996"/>
      <c r="K67" s="996"/>
      <c r="L67" s="1072"/>
      <c r="M67" s="1072"/>
      <c r="N67" s="1072"/>
      <c r="O67" s="1072"/>
      <c r="P67" s="80"/>
      <c r="Q67" s="4"/>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4"/>
      <c r="AQ67" s="79"/>
      <c r="AR67" s="79"/>
    </row>
    <row r="68" ht="0" hidden="1" customHeight="1">
      <c r="C68" s="181"/>
      <c r="D68" s="181"/>
      <c r="E68" s="181"/>
      <c r="F68" s="201"/>
      <c r="G68" s="181"/>
      <c r="H68" s="996"/>
      <c r="I68" s="996"/>
      <c r="J68" s="996"/>
      <c r="K68" s="996"/>
      <c r="L68" s="1072"/>
      <c r="M68" s="1072"/>
      <c r="N68" s="1072"/>
      <c r="O68" s="1072"/>
      <c r="P68" s="80"/>
      <c r="Q68" s="4"/>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4"/>
      <c r="AQ68" s="79"/>
      <c r="AR68" s="79"/>
    </row>
    <row r="69" ht="0" hidden="1" customHeight="1">
      <c r="C69" s="181"/>
      <c r="D69" s="181"/>
      <c r="E69" s="181"/>
      <c r="F69" s="201"/>
      <c r="G69" s="181"/>
      <c r="H69" s="996"/>
      <c r="I69" s="996"/>
      <c r="J69" s="996"/>
      <c r="K69" s="996"/>
      <c r="L69" s="1072"/>
      <c r="M69" s="1072"/>
      <c r="N69" s="1072"/>
      <c r="O69" s="1072"/>
      <c r="P69" s="80"/>
      <c r="Q69" s="4"/>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4"/>
      <c r="AQ69" s="79"/>
      <c r="AR69" s="79"/>
    </row>
    <row r="70" ht="0" hidden="1" customHeight="1">
      <c r="C70" s="181"/>
      <c r="D70" s="181"/>
      <c r="E70" s="181"/>
      <c r="F70" s="201"/>
      <c r="G70" s="181"/>
      <c r="H70" s="996"/>
      <c r="I70" s="996"/>
      <c r="J70" s="996"/>
      <c r="K70" s="996"/>
      <c r="L70" s="1072"/>
      <c r="M70" s="1072"/>
      <c r="N70" s="1072"/>
      <c r="O70" s="1072"/>
      <c r="P70" s="80"/>
      <c r="Q70" s="4"/>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4"/>
      <c r="AQ70" s="79"/>
      <c r="AR70" s="79"/>
    </row>
    <row r="71" ht="0" hidden="1" customHeight="1">
      <c r="C71" s="181"/>
      <c r="D71" s="181"/>
      <c r="E71" s="181"/>
      <c r="F71" s="201"/>
      <c r="G71" s="181"/>
      <c r="H71" s="996"/>
      <c r="I71" s="996"/>
      <c r="J71" s="996"/>
      <c r="K71" s="996"/>
      <c r="L71" s="1072"/>
      <c r="M71" s="1072"/>
      <c r="N71" s="1072"/>
      <c r="O71" s="1072"/>
      <c r="P71" s="80"/>
      <c r="Q71" s="4"/>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4"/>
      <c r="AQ71" s="79"/>
      <c r="AR71" s="79"/>
    </row>
    <row r="72" ht="0" hidden="1" customHeight="1">
      <c r="C72" s="181"/>
      <c r="D72" s="181"/>
      <c r="E72" s="181"/>
      <c r="F72" s="201"/>
      <c r="G72" s="181"/>
      <c r="H72" s="996"/>
      <c r="I72" s="996"/>
      <c r="J72" s="996"/>
      <c r="K72" s="996"/>
      <c r="L72" s="1072"/>
      <c r="M72" s="1072"/>
      <c r="N72" s="1072"/>
      <c r="O72" s="1072"/>
      <c r="P72" s="80"/>
      <c r="Q72" s="4"/>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4"/>
      <c r="AQ72" s="79"/>
      <c r="AR72" s="79"/>
    </row>
    <row r="73" ht="0" hidden="1" customHeight="1">
      <c r="C73" s="181"/>
      <c r="D73" s="181"/>
      <c r="E73" s="181"/>
      <c r="F73" s="201"/>
      <c r="G73" s="181"/>
      <c r="H73" s="996"/>
      <c r="I73" s="996"/>
      <c r="J73" s="996"/>
      <c r="K73" s="996"/>
      <c r="L73" s="1072"/>
      <c r="M73" s="1072"/>
      <c r="N73" s="1072"/>
      <c r="O73" s="1072"/>
      <c r="P73" s="80"/>
      <c r="Q73" s="4"/>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4"/>
      <c r="AQ73" s="79"/>
      <c r="AR73" s="79"/>
    </row>
    <row r="74" ht="0" hidden="1" customHeight="1">
      <c r="C74" s="181"/>
      <c r="D74" s="181"/>
      <c r="E74" s="181"/>
      <c r="F74" s="201"/>
      <c r="G74" s="181"/>
      <c r="H74" s="996"/>
      <c r="I74" s="996"/>
      <c r="J74" s="996"/>
      <c r="K74" s="996"/>
      <c r="L74" s="1072"/>
      <c r="M74" s="1072"/>
      <c r="N74" s="1072"/>
      <c r="O74" s="1072"/>
      <c r="P74" s="80"/>
      <c r="Q74" s="4"/>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4"/>
      <c r="AQ74" s="79"/>
      <c r="AR74" s="79"/>
    </row>
    <row r="75" ht="0" hidden="1" customHeight="1">
      <c r="C75" s="181"/>
      <c r="D75" s="181"/>
      <c r="E75" s="181"/>
      <c r="F75" s="201"/>
      <c r="G75" s="181"/>
      <c r="H75" s="996"/>
      <c r="I75" s="996"/>
      <c r="J75" s="996"/>
      <c r="K75" s="996"/>
      <c r="L75" s="1072"/>
      <c r="M75" s="1072"/>
      <c r="N75" s="1072"/>
      <c r="O75" s="1072"/>
      <c r="P75" s="80"/>
      <c r="Q75" s="4"/>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4"/>
      <c r="AQ75" s="79"/>
      <c r="AR75" s="79"/>
    </row>
    <row r="76" ht="0" hidden="1" customHeight="1">
      <c r="C76" s="181"/>
      <c r="D76" s="181"/>
      <c r="E76" s="181"/>
      <c r="F76" s="201"/>
      <c r="G76" s="181"/>
      <c r="H76" s="996"/>
      <c r="I76" s="996"/>
      <c r="J76" s="996"/>
      <c r="K76" s="996"/>
      <c r="L76" s="1072"/>
      <c r="M76" s="1072"/>
      <c r="N76" s="1072"/>
      <c r="O76" s="1072"/>
      <c r="P76" s="80"/>
      <c r="Q76" s="4"/>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4"/>
      <c r="AQ76" s="79"/>
      <c r="AR76" s="79"/>
    </row>
    <row r="77" ht="0" hidden="1" customHeight="1">
      <c r="C77" s="181"/>
      <c r="D77" s="181"/>
      <c r="E77" s="181"/>
      <c r="F77" s="201"/>
      <c r="G77" s="181"/>
      <c r="H77" s="996"/>
      <c r="I77" s="996"/>
      <c r="J77" s="996"/>
      <c r="K77" s="996"/>
      <c r="L77" s="1072"/>
      <c r="M77" s="1072"/>
      <c r="N77" s="1072"/>
      <c r="O77" s="1072"/>
      <c r="P77" s="80"/>
      <c r="Q77" s="4"/>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4"/>
      <c r="AQ77" s="79"/>
      <c r="AR77" s="79"/>
    </row>
    <row r="78" ht="0" hidden="1" customHeight="1">
      <c r="C78" s="181"/>
      <c r="D78" s="181"/>
      <c r="E78" s="181"/>
      <c r="F78" s="201"/>
      <c r="G78" s="181"/>
      <c r="H78" s="996"/>
      <c r="I78" s="996"/>
      <c r="J78" s="996"/>
      <c r="K78" s="996"/>
      <c r="L78" s="1072"/>
      <c r="M78" s="1072"/>
      <c r="N78" s="1072"/>
      <c r="O78" s="1072"/>
      <c r="P78" s="80"/>
      <c r="Q78" s="4"/>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4"/>
      <c r="AQ78" s="79"/>
      <c r="AR78" s="79"/>
    </row>
    <row r="79" ht="0" hidden="1" customHeight="1">
      <c r="C79" s="181"/>
      <c r="D79" s="181"/>
      <c r="E79" s="181"/>
      <c r="F79" s="201"/>
      <c r="G79" s="181"/>
      <c r="H79" s="996"/>
      <c r="I79" s="996"/>
      <c r="J79" s="996"/>
      <c r="K79" s="996"/>
      <c r="L79" s="1072"/>
      <c r="M79" s="1072"/>
      <c r="N79" s="1072"/>
      <c r="O79" s="1072"/>
      <c r="P79" s="80"/>
      <c r="Q79" s="4"/>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4"/>
      <c r="AQ79" s="79"/>
      <c r="AR79" s="79"/>
    </row>
    <row r="80" ht="0" hidden="1" customHeight="1">
      <c r="C80" s="181"/>
      <c r="D80" s="181"/>
      <c r="E80" s="181"/>
      <c r="F80" s="201"/>
      <c r="G80" s="181"/>
      <c r="H80" s="996"/>
      <c r="I80" s="996"/>
      <c r="J80" s="996"/>
      <c r="K80" s="996"/>
      <c r="L80" s="1072"/>
      <c r="M80" s="1072"/>
      <c r="N80" s="1072"/>
      <c r="O80" s="1072"/>
      <c r="P80" s="80"/>
      <c r="Q80" s="4"/>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4"/>
      <c r="AQ80" s="79"/>
      <c r="AR80" s="79"/>
    </row>
    <row r="81" ht="0" hidden="1" customHeight="1">
      <c r="C81" s="181"/>
      <c r="D81" s="181"/>
      <c r="E81" s="181"/>
      <c r="F81" s="201"/>
      <c r="G81" s="181"/>
      <c r="H81" s="996"/>
      <c r="I81" s="996"/>
      <c r="J81" s="996"/>
      <c r="K81" s="996"/>
      <c r="L81" s="1072"/>
      <c r="M81" s="1072"/>
      <c r="N81" s="1072"/>
      <c r="O81" s="1072"/>
      <c r="P81" s="80"/>
      <c r="Q81" s="4"/>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4"/>
      <c r="AQ81" s="79"/>
      <c r="AR81" s="79"/>
    </row>
    <row r="82" ht="0" hidden="1" customHeight="1">
      <c r="C82" s="181"/>
      <c r="D82" s="181"/>
      <c r="E82" s="181"/>
      <c r="F82" s="201"/>
      <c r="G82" s="181"/>
      <c r="H82" s="996"/>
      <c r="I82" s="996"/>
      <c r="J82" s="996"/>
      <c r="K82" s="996"/>
      <c r="L82" s="1072"/>
      <c r="M82" s="1072"/>
      <c r="N82" s="1072"/>
      <c r="O82" s="1072"/>
      <c r="P82" s="80"/>
      <c r="Q82" s="4"/>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4"/>
      <c r="AQ82" s="79"/>
      <c r="AR82" s="79"/>
    </row>
    <row r="83" ht="0" hidden="1" customHeight="1">
      <c r="C83" s="181"/>
      <c r="D83" s="181"/>
      <c r="E83" s="181"/>
      <c r="F83" s="201"/>
      <c r="G83" s="181"/>
      <c r="H83" s="996"/>
      <c r="I83" s="996"/>
      <c r="J83" s="996"/>
      <c r="K83" s="996"/>
      <c r="L83" s="1072"/>
      <c r="M83" s="1072"/>
      <c r="N83" s="1072"/>
      <c r="O83" s="1072"/>
      <c r="P83" s="80"/>
      <c r="Q83" s="4"/>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4"/>
      <c r="AQ83" s="79"/>
      <c r="AR83" s="79"/>
    </row>
    <row r="84" ht="0" hidden="1" customHeight="1">
      <c r="C84" s="181"/>
      <c r="D84" s="181"/>
      <c r="E84" s="181"/>
      <c r="F84" s="201"/>
      <c r="G84" s="181"/>
      <c r="H84" s="996"/>
      <c r="I84" s="996"/>
      <c r="J84" s="996"/>
      <c r="K84" s="996"/>
      <c r="L84" s="1072"/>
      <c r="M84" s="1072"/>
      <c r="N84" s="1072"/>
      <c r="O84" s="1072"/>
      <c r="P84" s="80"/>
      <c r="Q84" s="4"/>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4"/>
      <c r="AQ84" s="79"/>
      <c r="AR84" s="79"/>
    </row>
    <row r="85" ht="0" hidden="1" customHeight="1">
      <c r="C85" s="181"/>
      <c r="D85" s="181"/>
      <c r="E85" s="181"/>
      <c r="F85" s="201"/>
      <c r="G85" s="181"/>
      <c r="H85" s="996"/>
      <c r="I85" s="996"/>
      <c r="J85" s="996"/>
      <c r="K85" s="996"/>
      <c r="L85" s="1072"/>
      <c r="M85" s="1072"/>
      <c r="N85" s="1072"/>
      <c r="O85" s="1072"/>
      <c r="P85" s="80"/>
      <c r="Q85" s="4"/>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4"/>
      <c r="AQ85" s="79"/>
      <c r="AR85" s="79"/>
    </row>
    <row r="86" ht="0" hidden="1" customHeight="1">
      <c r="C86" s="181"/>
      <c r="D86" s="181"/>
      <c r="E86" s="181"/>
      <c r="F86" s="201"/>
      <c r="G86" s="181"/>
      <c r="H86" s="996"/>
      <c r="I86" s="996"/>
      <c r="J86" s="996"/>
      <c r="K86" s="996"/>
      <c r="L86" s="1072"/>
      <c r="M86" s="1072"/>
      <c r="N86" s="1072"/>
      <c r="O86" s="1072"/>
      <c r="P86" s="80"/>
      <c r="Q86" s="4"/>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4"/>
      <c r="AQ86" s="79"/>
      <c r="AR86" s="79"/>
    </row>
    <row r="87" ht="0" hidden="1" customHeight="1">
      <c r="C87" s="181"/>
      <c r="D87" s="181"/>
      <c r="E87" s="181"/>
      <c r="F87" s="201"/>
      <c r="G87" s="181"/>
      <c r="H87" s="996"/>
      <c r="I87" s="996"/>
      <c r="J87" s="996"/>
      <c r="K87" s="996"/>
      <c r="L87" s="1072"/>
      <c r="M87" s="1072"/>
      <c r="N87" s="1072"/>
      <c r="O87" s="1072"/>
      <c r="P87" s="80"/>
      <c r="Q87" s="4"/>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4"/>
      <c r="AQ87" s="79"/>
      <c r="AR87" s="79"/>
    </row>
    <row r="88" ht="0" hidden="1" customHeight="1">
      <c r="C88" s="181"/>
      <c r="D88" s="181"/>
      <c r="E88" s="181"/>
      <c r="F88" s="201"/>
      <c r="G88" s="181"/>
      <c r="H88" s="996"/>
      <c r="I88" s="996"/>
      <c r="J88" s="996"/>
      <c r="K88" s="996"/>
      <c r="L88" s="1072"/>
      <c r="M88" s="1072"/>
      <c r="N88" s="1072"/>
      <c r="O88" s="1072"/>
      <c r="P88" s="80"/>
      <c r="Q88" s="4"/>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4"/>
      <c r="AQ88" s="79"/>
      <c r="AR88" s="79"/>
    </row>
    <row r="89" ht="0" hidden="1" customHeight="1">
      <c r="C89" s="181"/>
      <c r="D89" s="181"/>
      <c r="E89" s="181"/>
      <c r="F89" s="201"/>
      <c r="G89" s="181"/>
      <c r="H89" s="996"/>
      <c r="I89" s="996"/>
      <c r="J89" s="996"/>
      <c r="K89" s="996"/>
      <c r="L89" s="1072"/>
      <c r="M89" s="1072"/>
      <c r="N89" s="1072"/>
      <c r="O89" s="1072"/>
      <c r="P89" s="80"/>
      <c r="Q89" s="4"/>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4"/>
      <c r="AQ89" s="79"/>
      <c r="AR89" s="79"/>
    </row>
    <row r="90" ht="0" hidden="1" customHeight="1">
      <c r="C90" s="181"/>
      <c r="D90" s="181"/>
      <c r="E90" s="181"/>
      <c r="F90" s="201"/>
      <c r="G90" s="181"/>
      <c r="H90" s="996"/>
      <c r="I90" s="996"/>
      <c r="J90" s="996"/>
      <c r="K90" s="996"/>
      <c r="L90" s="1072"/>
      <c r="M90" s="1072"/>
      <c r="N90" s="1072"/>
      <c r="O90" s="1072"/>
      <c r="P90" s="80"/>
      <c r="Q90" s="4"/>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4"/>
      <c r="AQ90" s="79"/>
      <c r="AR90" s="79"/>
    </row>
    <row r="91" ht="0" hidden="1" customHeight="1">
      <c r="C91" s="181"/>
      <c r="D91" s="181"/>
      <c r="E91" s="181"/>
      <c r="F91" s="201"/>
      <c r="G91" s="181"/>
      <c r="H91" s="996"/>
      <c r="I91" s="996"/>
      <c r="J91" s="996"/>
      <c r="K91" s="996"/>
      <c r="L91" s="1072"/>
      <c r="M91" s="1072"/>
      <c r="N91" s="1072"/>
      <c r="O91" s="1072"/>
      <c r="P91" s="80"/>
      <c r="Q91" s="4"/>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4"/>
      <c r="AQ91" s="79"/>
      <c r="AR91" s="79"/>
    </row>
    <row r="92" ht="0" hidden="1" customHeight="1">
      <c r="C92" s="181"/>
      <c r="D92" s="181"/>
      <c r="E92" s="181"/>
      <c r="F92" s="201"/>
      <c r="G92" s="181"/>
      <c r="H92" s="996"/>
      <c r="I92" s="996"/>
      <c r="J92" s="996"/>
      <c r="K92" s="996"/>
      <c r="L92" s="1072"/>
      <c r="M92" s="1072"/>
      <c r="N92" s="1072"/>
      <c r="O92" s="1072"/>
      <c r="P92" s="80"/>
      <c r="Q92" s="4"/>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4"/>
      <c r="AQ92" s="79"/>
      <c r="AR92" s="79"/>
    </row>
    <row r="93" ht="0" hidden="1" customHeight="1">
      <c r="C93" s="181"/>
      <c r="D93" s="181"/>
      <c r="E93" s="181"/>
      <c r="F93" s="201"/>
      <c r="G93" s="181"/>
      <c r="H93" s="996"/>
      <c r="I93" s="996"/>
      <c r="J93" s="996"/>
      <c r="K93" s="996"/>
      <c r="L93" s="1072"/>
      <c r="M93" s="1072"/>
      <c r="N93" s="1072"/>
      <c r="O93" s="1072"/>
      <c r="P93" s="80"/>
      <c r="Q93" s="4"/>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4"/>
      <c r="AQ93" s="79"/>
      <c r="AR93" s="79"/>
    </row>
    <row r="94" ht="0" hidden="1" customHeight="1">
      <c r="C94" s="181"/>
      <c r="D94" s="181"/>
      <c r="E94" s="181"/>
      <c r="F94" s="201"/>
      <c r="G94" s="181"/>
      <c r="H94" s="996"/>
      <c r="I94" s="996"/>
      <c r="J94" s="996"/>
      <c r="K94" s="996"/>
      <c r="L94" s="1072"/>
      <c r="M94" s="1072"/>
      <c r="N94" s="1072"/>
      <c r="O94" s="1072"/>
      <c r="P94" s="80"/>
      <c r="Q94" s="4"/>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4"/>
      <c r="AQ94" s="79"/>
      <c r="AR94" s="79"/>
    </row>
    <row r="95" ht="0" hidden="1" customHeight="1">
      <c r="C95" s="181"/>
      <c r="D95" s="181"/>
      <c r="E95" s="181"/>
      <c r="F95" s="201"/>
      <c r="G95" s="181"/>
      <c r="H95" s="996"/>
      <c r="I95" s="996"/>
      <c r="J95" s="996"/>
      <c r="K95" s="996"/>
      <c r="L95" s="1072"/>
      <c r="M95" s="1072"/>
      <c r="N95" s="1072"/>
      <c r="O95" s="1072"/>
      <c r="P95" s="80"/>
      <c r="Q95" s="4"/>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4"/>
      <c r="AQ95" s="79"/>
      <c r="AR95" s="79"/>
    </row>
    <row r="96" ht="0" hidden="1" customHeight="1">
      <c r="C96" s="181"/>
      <c r="D96" s="181"/>
      <c r="E96" s="181"/>
      <c r="F96" s="201"/>
      <c r="G96" s="181"/>
      <c r="H96" s="996"/>
      <c r="I96" s="996"/>
      <c r="J96" s="996"/>
      <c r="K96" s="996"/>
      <c r="L96" s="1072"/>
      <c r="M96" s="1072"/>
      <c r="N96" s="1072"/>
      <c r="O96" s="1072"/>
      <c r="P96" s="80"/>
      <c r="Q96" s="4"/>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4"/>
      <c r="AQ96" s="79"/>
      <c r="AR96" s="79"/>
    </row>
    <row r="97" ht="0" hidden="1" customHeight="1">
      <c r="C97" s="181"/>
      <c r="D97" s="181"/>
      <c r="E97" s="181"/>
      <c r="F97" s="201"/>
      <c r="G97" s="181"/>
      <c r="H97" s="996"/>
      <c r="I97" s="996"/>
      <c r="J97" s="996"/>
      <c r="K97" s="996"/>
      <c r="L97" s="1072"/>
      <c r="M97" s="1072"/>
      <c r="N97" s="1072"/>
      <c r="O97" s="1072"/>
      <c r="P97" s="80"/>
      <c r="Q97" s="4"/>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4"/>
      <c r="AQ97" s="79"/>
      <c r="AR97" s="79"/>
    </row>
    <row r="98" ht="0" hidden="1" customHeight="1">
      <c r="C98" s="181"/>
      <c r="D98" s="181"/>
      <c r="E98" s="181"/>
      <c r="F98" s="201"/>
      <c r="G98" s="181"/>
      <c r="H98" s="996"/>
      <c r="I98" s="996"/>
      <c r="J98" s="996"/>
      <c r="K98" s="996"/>
      <c r="L98" s="1072"/>
      <c r="M98" s="1072"/>
      <c r="N98" s="1072"/>
      <c r="O98" s="1072"/>
      <c r="P98" s="80"/>
      <c r="Q98" s="4"/>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4"/>
      <c r="AQ98" s="79"/>
      <c r="AR98" s="79"/>
    </row>
    <row r="99" ht="0" hidden="1" customHeight="1">
      <c r="C99" s="181"/>
      <c r="D99" s="181"/>
      <c r="E99" s="181"/>
      <c r="F99" s="201"/>
      <c r="G99" s="181"/>
      <c r="H99" s="996"/>
      <c r="I99" s="996"/>
      <c r="J99" s="996"/>
      <c r="K99" s="996"/>
      <c r="L99" s="1072"/>
      <c r="M99" s="1072"/>
      <c r="N99" s="1072"/>
      <c r="O99" s="1072"/>
      <c r="P99" s="80"/>
      <c r="Q99" s="4"/>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4"/>
      <c r="AQ99" s="79"/>
      <c r="AR99" s="79"/>
    </row>
    <row r="100" ht="0" hidden="1" customHeight="1">
      <c r="C100" s="181"/>
      <c r="D100" s="181"/>
      <c r="E100" s="181"/>
      <c r="F100" s="201"/>
      <c r="G100" s="181"/>
      <c r="H100" s="996"/>
      <c r="I100" s="996"/>
      <c r="J100" s="996"/>
      <c r="K100" s="996"/>
      <c r="L100" s="1072"/>
      <c r="M100" s="1072"/>
      <c r="N100" s="1072"/>
      <c r="O100" s="1072"/>
      <c r="P100" s="80"/>
      <c r="Q100" s="4"/>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4"/>
      <c r="AQ100" s="48"/>
      <c r="AR100" s="48"/>
    </row>
    <row r="101" ht="0" hidden="1" customHeight="1">
      <c r="C101" s="181"/>
      <c r="D101" s="181"/>
      <c r="E101" s="181"/>
      <c r="F101" s="201"/>
      <c r="G101" s="181"/>
      <c r="H101" s="996"/>
      <c r="I101" s="996"/>
      <c r="J101" s="996"/>
      <c r="K101" s="996"/>
      <c r="L101" s="1072"/>
      <c r="M101" s="1072"/>
      <c r="N101" s="1072"/>
      <c r="O101" s="1072"/>
      <c r="P101" s="80"/>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79"/>
      <c r="AR101" s="79"/>
    </row>
    <row r="102" ht="18" customHeight="1">
      <c r="C102" s="181"/>
      <c r="D102" s="181"/>
      <c r="E102" s="181"/>
      <c r="F102" s="201"/>
      <c r="G102" s="181"/>
      <c r="H102" s="996"/>
      <c r="I102" s="996"/>
      <c r="J102" s="996"/>
      <c r="K102" s="996"/>
      <c r="L102" s="1072"/>
      <c r="M102" s="1072"/>
      <c r="N102" s="1072"/>
      <c r="O102" s="1072"/>
      <c r="P102" s="80"/>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79"/>
      <c r="AR102" s="79"/>
    </row>
    <row r="103" ht="18" customHeight="1">
      <c r="C103" s="181"/>
      <c r="D103" s="181"/>
      <c r="E103" s="181"/>
      <c r="F103" s="201"/>
      <c r="G103" s="181"/>
      <c r="H103" s="996"/>
      <c r="I103" s="996"/>
      <c r="J103" s="996"/>
      <c r="K103" s="996"/>
      <c r="L103" s="1072"/>
      <c r="M103" s="1072"/>
      <c r="N103" s="1072"/>
      <c r="O103" s="1072"/>
      <c r="P103" s="80"/>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ht="9" customHeight="1">
      <c r="E104" s="81"/>
      <c r="F104" s="202"/>
      <c r="R104" s="0"/>
      <c r="S104" s="0"/>
      <c r="T104" s="0"/>
      <c r="U104" s="0"/>
      <c r="V104" s="0"/>
      <c r="W104" s="0"/>
      <c r="X104" s="0"/>
      <c r="Y104" s="0"/>
      <c r="Z104" s="87"/>
      <c r="AA104" s="0"/>
      <c r="AB104" s="0"/>
      <c r="AC104" s="5"/>
      <c r="AD104" s="5"/>
      <c r="AE104" s="5"/>
      <c r="AF104" s="67"/>
      <c r="AG104" s="0"/>
      <c r="AH104" s="0"/>
      <c r="AI104" s="0"/>
      <c r="AJ104" s="5"/>
      <c r="AK104" s="0"/>
      <c r="AL104" s="0"/>
      <c r="AM104" s="0"/>
      <c r="AN104" s="0"/>
      <c r="AO104" s="0"/>
      <c r="AP104" s="0"/>
    </row>
    <row r="105" ht="39.95" customHeight="1">
      <c r="B105" s="0"/>
      <c r="C105" s="1075" t="s">
        <v>126</v>
      </c>
      <c r="D105" s="1075"/>
      <c r="E105" s="1075"/>
      <c r="F105" s="1075"/>
      <c r="G105" s="1075"/>
      <c r="H105" s="1075"/>
      <c r="I105" s="1075"/>
      <c r="J105" s="1075"/>
      <c r="K105" s="1075"/>
      <c r="L105" s="1075"/>
      <c r="M105" s="1075"/>
      <c r="N105" s="1075"/>
      <c r="O105" s="1075"/>
      <c r="P105" s="1075"/>
      <c r="Q105" s="1075"/>
      <c r="R105" s="1075"/>
      <c r="S105" s="1075"/>
      <c r="T105" s="1075"/>
      <c r="U105" s="1075"/>
      <c r="V105" s="1075"/>
      <c r="W105" s="1075"/>
      <c r="X105" s="1075"/>
      <c r="Y105" s="1075"/>
      <c r="Z105" s="1075"/>
      <c r="AA105" s="1075"/>
      <c r="AB105" s="1075"/>
      <c r="AC105" s="1075"/>
      <c r="AD105" s="1075"/>
      <c r="AE105" s="1075"/>
      <c r="AF105" s="1075"/>
      <c r="AG105" s="1075"/>
      <c r="AH105" s="1075"/>
      <c r="AI105" s="1075"/>
      <c r="AJ105" s="1075"/>
      <c r="AK105" s="1075"/>
      <c r="AL105" s="1075"/>
      <c r="AM105" s="1075"/>
      <c r="AN105" s="1075"/>
      <c r="AO105" s="1075"/>
      <c r="AP105" s="233"/>
    </row>
    <row r="106" s="84" customFormat="1" ht="12" customHeight="1">
      <c r="B106" s="84"/>
      <c r="E106" s="46"/>
      <c r="F106" s="202"/>
      <c r="G106"/>
      <c r="H106"/>
      <c r="I106"/>
      <c r="J106"/>
      <c r="K106"/>
      <c r="L106"/>
      <c r="M106"/>
      <c r="N106"/>
      <c r="O106"/>
      <c r="P106"/>
      <c r="Q106"/>
      <c r="R106"/>
      <c r="S106"/>
      <c r="T106"/>
      <c r="U106"/>
      <c r="V106"/>
      <c r="W106"/>
      <c r="X106"/>
      <c r="Y106"/>
      <c r="Z106"/>
      <c r="AA10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row>
    <row r="107" s="236" customFormat="1" ht="12.75" customHeight="1">
      <c r="A107"/>
    </row>
    <row r="108" s="236" customFormat="1" ht="12.75" customHeight="1"/>
    <row r="109" s="236" customFormat="1" ht="12.75" customHeight="1"/>
    <row r="110" s="236" customFormat="1" ht="12.75" customHeight="1"/>
    <row r="111" s="236" customFormat="1" ht="12.75" customHeight="1"/>
    <row r="112" s="236" customFormat="1" ht="12.75" customHeight="1"/>
    <row r="113" s="236" customFormat="1" ht="12.75" customHeight="1"/>
    <row r="114" s="236" customFormat="1" ht="12.75" customHeight="1"/>
    <row r="115" s="236" customFormat="1" ht="12.75" customHeight="1"/>
    <row r="116" s="236" customFormat="1" ht="12.75" customHeight="1"/>
    <row r="117" s="236" customFormat="1" ht="12.75" customHeight="1"/>
    <row r="118" s="236" customFormat="1" ht="12.75" customHeight="1"/>
    <row r="119" s="236" customFormat="1" ht="12.75" customHeight="1"/>
    <row r="120" s="236" customFormat="1" ht="12.75" customHeight="1"/>
    <row r="121" s="236" customFormat="1" ht="12.75" customHeight="1"/>
    <row r="122" s="236" customFormat="1" ht="12.75" customHeight="1"/>
    <row r="123" s="236" customFormat="1" ht="12.75" customHeight="1"/>
    <row r="124" s="236" customFormat="1" ht="12.75" customHeight="1"/>
    <row r="125" s="236" customFormat="1" ht="12.75" customHeight="1"/>
    <row r="126" s="236" customFormat="1" ht="12.75" customHeight="1"/>
    <row r="127" s="236" customFormat="1" ht="12.75" customHeight="1"/>
    <row r="128" s="236" customFormat="1" ht="12.75" customHeight="1"/>
    <row r="129" s="236" customFormat="1" ht="12.75" customHeight="1"/>
    <row r="130" s="236" customFormat="1" ht="12.75" customHeight="1"/>
    <row r="131" s="236" customFormat="1" ht="12.75" customHeight="1"/>
    <row r="132" s="236" customFormat="1" ht="12.75" customHeight="1"/>
    <row r="133" s="236" customFormat="1" ht="12.75" customHeight="1"/>
    <row r="134" s="236" customFormat="1" ht="12.75" customHeight="1"/>
    <row r="135" s="236" customFormat="1" ht="12.75" customHeight="1"/>
    <row r="136" s="236" customFormat="1" ht="12.75" customHeight="1"/>
    <row r="137" s="236" customFormat="1" ht="12.75" customHeight="1"/>
    <row r="138" s="236" customFormat="1" ht="12.75" customHeight="1"/>
    <row r="139" s="236" customFormat="1" ht="12.75" customHeight="1"/>
    <row r="140" s="236" customFormat="1" ht="12.75" customHeight="1"/>
    <row r="141" s="236" customFormat="1" ht="12.75" customHeight="1"/>
    <row r="142" s="236" customFormat="1" ht="12.75" customHeight="1"/>
    <row r="143" s="236" customFormat="1" ht="12.75" customHeight="1"/>
    <row r="144" s="236" customFormat="1" ht="12.75" customHeight="1"/>
    <row r="145" s="236" customFormat="1" ht="12.75" customHeight="1"/>
    <row r="146" s="236" customFormat="1" ht="12.75" customHeight="1"/>
    <row r="147" s="236" customFormat="1" ht="12.75" customHeight="1"/>
    <row r="148" s="236" customFormat="1" ht="12.75" customHeight="1"/>
    <row r="149" s="236" customFormat="1" ht="12.75" customHeight="1"/>
    <row r="150" s="236" customFormat="1" ht="12.75" customHeight="1"/>
    <row r="151" s="236" customFormat="1" ht="12.75" customHeight="1"/>
    <row r="152" s="236" customFormat="1" ht="12.75" customHeight="1"/>
    <row r="153" s="236" customFormat="1" ht="12.75" customHeight="1"/>
  </sheetData>
  <mergeCells count="273">
    <mergeCell ref="H88:K88"/>
    <mergeCell ref="L88:O88"/>
    <mergeCell ref="H89:K89"/>
    <mergeCell ref="L89:O89"/>
    <mergeCell ref="H94:K94"/>
    <mergeCell ref="L94:O94"/>
    <mergeCell ref="H95:K95"/>
    <mergeCell ref="L95:O95"/>
    <mergeCell ref="H92:K92"/>
    <mergeCell ref="L92:O92"/>
    <mergeCell ref="H93:K93"/>
    <mergeCell ref="L93:O93"/>
    <mergeCell ref="H90:K90"/>
    <mergeCell ref="L90:O90"/>
    <mergeCell ref="H98:K98"/>
    <mergeCell ref="L98:O98"/>
    <mergeCell ref="H96:K96"/>
    <mergeCell ref="L96:O96"/>
    <mergeCell ref="H97:K97"/>
    <mergeCell ref="L97:O97"/>
    <mergeCell ref="H91:K91"/>
    <mergeCell ref="L91:O91"/>
    <mergeCell ref="H76:K76"/>
    <mergeCell ref="L76:O76"/>
    <mergeCell ref="H77:K77"/>
    <mergeCell ref="L77:O77"/>
    <mergeCell ref="H86:K86"/>
    <mergeCell ref="L86:O86"/>
    <mergeCell ref="H87:K87"/>
    <mergeCell ref="L87:O87"/>
    <mergeCell ref="H84:K84"/>
    <mergeCell ref="L84:O84"/>
    <mergeCell ref="H85:K85"/>
    <mergeCell ref="L85:O85"/>
    <mergeCell ref="H82:K82"/>
    <mergeCell ref="L82:O82"/>
    <mergeCell ref="H83:K83"/>
    <mergeCell ref="L83:O83"/>
    <mergeCell ref="C2:AP2"/>
    <mergeCell ref="H55:K55"/>
    <mergeCell ref="L55:O55"/>
    <mergeCell ref="H31:K31"/>
    <mergeCell ref="H52:K52"/>
    <mergeCell ref="H53:K53"/>
    <mergeCell ref="H54:K54"/>
    <mergeCell ref="H24:K24"/>
    <mergeCell ref="R12:S12"/>
    <mergeCell ref="C4:AP4"/>
    <mergeCell ref="C3:AP3"/>
    <mergeCell ref="T13:U13"/>
    <mergeCell ref="T12:U12"/>
    <mergeCell ref="AL12:AM12"/>
    <mergeCell ref="P10:Q10"/>
    <mergeCell ref="J12:K12"/>
    <mergeCell ref="Z11:AA11"/>
    <mergeCell ref="H50:K50"/>
    <mergeCell ref="H51:K51"/>
    <mergeCell ref="H32:K32"/>
    <mergeCell ref="L47:O47"/>
    <mergeCell ref="L52:O52"/>
    <mergeCell ref="H49:K49"/>
    <mergeCell ref="H42:K42"/>
    <mergeCell ref="H103:K103"/>
    <mergeCell ref="L103:O103"/>
    <mergeCell ref="L99:O99"/>
    <mergeCell ref="H100:K100"/>
    <mergeCell ref="L100:O100"/>
    <mergeCell ref="H101:K101"/>
    <mergeCell ref="L101:O101"/>
    <mergeCell ref="H99:K99"/>
    <mergeCell ref="H102:K102"/>
    <mergeCell ref="L102:O102"/>
    <mergeCell ref="H72:K72"/>
    <mergeCell ref="L72:O72"/>
    <mergeCell ref="L69:O69"/>
    <mergeCell ref="L81:O81"/>
    <mergeCell ref="H70:K70"/>
    <mergeCell ref="L70:O70"/>
    <mergeCell ref="H71:K71"/>
    <mergeCell ref="L71:O71"/>
    <mergeCell ref="H65:K65"/>
    <mergeCell ref="L65:O65"/>
    <mergeCell ref="H75:K75"/>
    <mergeCell ref="L75:O75"/>
    <mergeCell ref="H73:K73"/>
    <mergeCell ref="L73:O73"/>
    <mergeCell ref="H74:K74"/>
    <mergeCell ref="L74:O74"/>
    <mergeCell ref="H80:K80"/>
    <mergeCell ref="L80:O80"/>
    <mergeCell ref="H81:K81"/>
    <mergeCell ref="H78:K78"/>
    <mergeCell ref="L78:O78"/>
    <mergeCell ref="H79:K79"/>
    <mergeCell ref="L79:O79"/>
    <mergeCell ref="H69:K69"/>
    <mergeCell ref="L53:O53"/>
    <mergeCell ref="L54:O54"/>
    <mergeCell ref="H64:K64"/>
    <mergeCell ref="H67:K67"/>
    <mergeCell ref="L67:O67"/>
    <mergeCell ref="H68:K68"/>
    <mergeCell ref="L68:O68"/>
    <mergeCell ref="H60:K60"/>
    <mergeCell ref="L61:O61"/>
    <mergeCell ref="H66:K66"/>
    <mergeCell ref="L56:O56"/>
    <mergeCell ref="L57:O57"/>
    <mergeCell ref="H56:K56"/>
    <mergeCell ref="H57:K57"/>
    <mergeCell ref="L66:O66"/>
    <mergeCell ref="L63:O63"/>
    <mergeCell ref="H62:K62"/>
    <mergeCell ref="L62:O62"/>
    <mergeCell ref="H61:K61"/>
    <mergeCell ref="L64:O64"/>
    <mergeCell ref="L58:O58"/>
    <mergeCell ref="H58:K58"/>
    <mergeCell ref="H59:K59"/>
    <mergeCell ref="L60:O60"/>
    <mergeCell ref="L59:O59"/>
    <mergeCell ref="H63:K63"/>
    <mergeCell ref="AH12:AI12"/>
    <mergeCell ref="AJ12:AK12"/>
    <mergeCell ref="L24:O24"/>
    <mergeCell ref="AF13:AG13"/>
    <mergeCell ref="AB13:AC13"/>
    <mergeCell ref="AD13:AE13"/>
    <mergeCell ref="P15:V15"/>
    <mergeCell ref="X15:AD15"/>
    <mergeCell ref="AH13:AI13"/>
    <mergeCell ref="AF15:AL15"/>
    <mergeCell ref="AL13:AM13"/>
    <mergeCell ref="N13:O13"/>
    <mergeCell ref="P13:Q13"/>
    <mergeCell ref="L44:O44"/>
    <mergeCell ref="L48:O48"/>
    <mergeCell ref="L50:O50"/>
    <mergeCell ref="L51:O51"/>
    <mergeCell ref="H36:K36"/>
    <mergeCell ref="L36:O36"/>
    <mergeCell ref="H45:K45"/>
    <mergeCell ref="L45:O45"/>
    <mergeCell ref="H46:K46"/>
    <mergeCell ref="L46:O46"/>
    <mergeCell ref="H47:K47"/>
    <mergeCell ref="L41:O41"/>
    <mergeCell ref="H44:K44"/>
    <mergeCell ref="H48:K48"/>
    <mergeCell ref="L42:O42"/>
    <mergeCell ref="L49:O49"/>
    <mergeCell ref="H33:K33"/>
    <mergeCell ref="L33:O33"/>
    <mergeCell ref="H34:K34"/>
    <mergeCell ref="L34:O34"/>
    <mergeCell ref="AJ13:AK13"/>
    <mergeCell ref="H37:K37"/>
    <mergeCell ref="L37:O37"/>
    <mergeCell ref="L30:O30"/>
    <mergeCell ref="H28:K28"/>
    <mergeCell ref="Z13:AA13"/>
    <mergeCell ref="H22:K22"/>
    <mergeCell ref="H35:K35"/>
    <mergeCell ref="L35:O35"/>
    <mergeCell ref="L29:O29"/>
    <mergeCell ref="L22:O22"/>
    <mergeCell ref="L23:O23"/>
    <mergeCell ref="L32:O32"/>
    <mergeCell ref="H25:K25"/>
    <mergeCell ref="L25:O25"/>
    <mergeCell ref="H26:K26"/>
    <mergeCell ref="L31:O31"/>
    <mergeCell ref="H27:K27"/>
    <mergeCell ref="L27:O27"/>
    <mergeCell ref="H30:K30"/>
    <mergeCell ref="L28:O28"/>
    <mergeCell ref="R13:S13"/>
    <mergeCell ref="L26:O26"/>
    <mergeCell ref="L12:M12"/>
    <mergeCell ref="P12:Q12"/>
    <mergeCell ref="L11:M11"/>
    <mergeCell ref="H12:I12"/>
    <mergeCell ref="H13:I13"/>
    <mergeCell ref="J13:K13"/>
    <mergeCell ref="N12:O12"/>
    <mergeCell ref="L13:M13"/>
    <mergeCell ref="P11:Q11"/>
    <mergeCell ref="R11:S11"/>
    <mergeCell ref="H23:K23"/>
    <mergeCell ref="H6:U6"/>
    <mergeCell ref="T8:U8"/>
    <mergeCell ref="R8:S8"/>
    <mergeCell ref="P8:Q8"/>
    <mergeCell ref="N8:O8"/>
    <mergeCell ref="L8:M8"/>
    <mergeCell ref="J8:K8"/>
    <mergeCell ref="H8:I8"/>
    <mergeCell ref="T7:U7"/>
    <mergeCell ref="R7:S7"/>
    <mergeCell ref="L10:M10"/>
    <mergeCell ref="H10:I10"/>
    <mergeCell ref="H11:I11"/>
    <mergeCell ref="L9:M9"/>
    <mergeCell ref="J9:K9"/>
    <mergeCell ref="J11:K11"/>
    <mergeCell ref="J7:K7"/>
    <mergeCell ref="H7:I7"/>
    <mergeCell ref="P7:Q7"/>
    <mergeCell ref="N7:O7"/>
    <mergeCell ref="L7:M7"/>
    <mergeCell ref="J10:K10"/>
    <mergeCell ref="H9:I9"/>
    <mergeCell ref="T9:U9"/>
    <mergeCell ref="R9:S9"/>
    <mergeCell ref="T11:U11"/>
    <mergeCell ref="T10:U10"/>
    <mergeCell ref="R10:S10"/>
    <mergeCell ref="Z8:AA8"/>
    <mergeCell ref="AB8:AC8"/>
    <mergeCell ref="AL7:AM7"/>
    <mergeCell ref="N9:O9"/>
    <mergeCell ref="Z10:AA10"/>
    <mergeCell ref="P9:Q9"/>
    <mergeCell ref="AD8:AE8"/>
    <mergeCell ref="AF8:AG8"/>
    <mergeCell ref="AH8:AI8"/>
    <mergeCell ref="AF11:AG11"/>
    <mergeCell ref="AB11:AC11"/>
    <mergeCell ref="AD11:AE11"/>
    <mergeCell ref="AB9:AC9"/>
    <mergeCell ref="AD9:AE9"/>
    <mergeCell ref="AF9:AG9"/>
    <mergeCell ref="N11:O11"/>
    <mergeCell ref="N10:O10"/>
    <mergeCell ref="AJ8:AK8"/>
    <mergeCell ref="AL8:AM8"/>
    <mergeCell ref="AJ9:AK9"/>
    <mergeCell ref="AH9:AI9"/>
    <mergeCell ref="Z6:AM6"/>
    <mergeCell ref="Z7:AA7"/>
    <mergeCell ref="AB7:AC7"/>
    <mergeCell ref="AD7:AE7"/>
    <mergeCell ref="AF7:AG7"/>
    <mergeCell ref="AH7:AI7"/>
    <mergeCell ref="AJ7:AK7"/>
    <mergeCell ref="Z9:AA9"/>
    <mergeCell ref="C105:AO105"/>
    <mergeCell ref="AL9:AM9"/>
    <mergeCell ref="H43:K43"/>
    <mergeCell ref="L43:O43"/>
    <mergeCell ref="H38:K38"/>
    <mergeCell ref="L38:O38"/>
    <mergeCell ref="H39:K39"/>
    <mergeCell ref="L39:O39"/>
    <mergeCell ref="H40:K40"/>
    <mergeCell ref="L40:O40"/>
    <mergeCell ref="H41:K41"/>
    <mergeCell ref="AL10:AM10"/>
    <mergeCell ref="AH11:AI11"/>
    <mergeCell ref="AJ11:AK11"/>
    <mergeCell ref="AB10:AC10"/>
    <mergeCell ref="AD10:AE10"/>
    <mergeCell ref="AD12:AE12"/>
    <mergeCell ref="AF12:AG12"/>
    <mergeCell ref="AB12:AC12"/>
    <mergeCell ref="AF10:AG10"/>
    <mergeCell ref="AL11:AM11"/>
    <mergeCell ref="AH10:AI10"/>
    <mergeCell ref="AJ10:AK10"/>
    <mergeCell ref="Z12:AA12"/>
    <mergeCell ref="R21:AC21"/>
    <mergeCell ref="AD21:AO21"/>
    <mergeCell ref="H29:K29"/>
  </mergeCells>
  <phoneticPr fontId="0" type="noConversion"/>
  <printOptions horizontalCentered="1" verticalCentered="1"/>
  <pageMargins left="0.25" right="0.25" top="0.25" bottom="0.25" header="0" footer="0"/>
  <pageSetup scale="31" fitToWidth="1" fitToHeight="1" orientation="landscape" r:id="rId1"/>
  <headerFooter alignWithMargins="0">
    <oddHeader/>
    <oddFooter/>
  </headerFooter>
  <rowBreaks count="1" manualBreakCount="1">
    <brk id="107" max="16383" man="1"/>
  </rowBreaks>
  <colBreaks count="1" manualBreakCount="1">
    <brk id="45" max="1048575" man="1"/>
  </colBreaks>
  <drawing r:id="rId72"/>
</worksheet>
</file>

<file path=docProps/app.xml><?xml version="1.0" encoding="utf-8"?>
<Properties xmlns="http://schemas.openxmlformats.org/officeDocument/2006/extended-properties"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Manager>9773270</Manager>
  <Company>41</Company>
  <Pages>0</Pages>
  <Words>0</Words>
  <Characters>0</Characters>
  <Lines>0</Lines>
  <Paragraphs>0</Paragraphs>
  <Slides>0</Slides>
  <Notes>0</Notes>
  <TotalTime>0</TotalTime>
  <HiddenSlides>0</HiddenSlides>
  <MMClips>0</MMClips>
  <ScaleCrop>0</ScaleCrop>
  <HeadingPairs>
    <vt:vector baseType="variant" size="4">
      <vt:variant>
        <vt:lpstr>Worksheets</vt:lpstr>
      </vt:variant>
      <vt:variant>
        <vt:i4>26</vt:i4>
      </vt:variant>
      <vt:variant>
        <vt:lpstr>Named Ranges</vt:lpstr>
      </vt:variant>
      <vt:variant>
        <vt:i4>26</vt:i4>
      </vt:variant>
    </vt:vector>
  </HeadingPairs>
  <TitlesOfParts>
    <vt:vector baseType="lpstr" size="52">
      <vt:lpstr>Table of Contents</vt:lpstr>
      <vt:lpstr>Glance</vt:lpstr>
      <vt:lpstr>Summary</vt:lpstr>
      <vt:lpstr>Trend</vt:lpstr>
      <vt:lpstr>Trend Ind</vt:lpstr>
      <vt:lpstr>Raw Data</vt:lpstr>
      <vt:lpstr>Day of Week</vt:lpstr>
      <vt:lpstr>Day of Week Rank</vt:lpstr>
      <vt:lpstr>Daily by Month</vt:lpstr>
      <vt:lpstr>Daily by Month Rk</vt:lpstr>
      <vt:lpstr>Daily by DOW</vt:lpstr>
      <vt:lpstr>Plus Summary</vt:lpstr>
      <vt:lpstr>Occ Plus</vt:lpstr>
      <vt:lpstr>ADR Plus</vt:lpstr>
      <vt:lpstr>RevPAR Plus</vt:lpstr>
      <vt:lpstr>Plus Indexes</vt:lpstr>
      <vt:lpstr>Plus Ranking</vt:lpstr>
      <vt:lpstr>Plus DOW Month</vt:lpstr>
      <vt:lpstr>Segmentation DOW YTD_copy</vt:lpstr>
      <vt:lpstr>Add Rev ADR</vt:lpstr>
      <vt:lpstr>Add Rev RevPAR</vt:lpstr>
      <vt:lpstr>Additional Revenue obsolete</vt:lpstr>
      <vt:lpstr>Response</vt:lpstr>
      <vt:lpstr>Plus Response</vt:lpstr>
      <vt:lpstr>Hyatt Glance</vt:lpstr>
      <vt:lpstr>Help</vt:lpstr>
      <vt:lpstr>'Add Rev ADR'!Print_Area</vt:lpstr>
      <vt:lpstr>'Add Rev RevPAR'!Print_Area</vt:lpstr>
      <vt:lpstr>'Additional Revenue obsolete'!Print_Area</vt:lpstr>
      <vt:lpstr>'ADR Plus'!Print_Area</vt:lpstr>
      <vt:lpstr>'Daily by DOW'!Print_Area</vt:lpstr>
      <vt:lpstr>'Daily by Month'!Print_Area</vt:lpstr>
      <vt:lpstr>'Daily by Month Rk'!Print_Area</vt:lpstr>
      <vt:lpstr>'Day of Week'!Print_Area</vt:lpstr>
      <vt:lpstr>'Day of Week Rank'!Print_Area</vt:lpstr>
      <vt:lpstr>Glance!Print_Area</vt:lpstr>
      <vt:lpstr>Help!Print_Area</vt:lpstr>
      <vt:lpstr>'Hyatt Glance'!Print_Area</vt:lpstr>
      <vt:lpstr>'Occ Plus'!Print_Area</vt:lpstr>
      <vt:lpstr>'Plus DOW Month'!Print_Area</vt:lpstr>
      <vt:lpstr>'Plus Indexes'!Print_Area</vt:lpstr>
      <vt:lpstr>'Plus Ranking'!Print_Area</vt:lpstr>
      <vt:lpstr>'Plus Response'!Print_Area</vt:lpstr>
      <vt:lpstr>'Plus Summary'!Print_Area</vt:lpstr>
      <vt:lpstr>'Raw Data'!Print_Area</vt:lpstr>
      <vt:lpstr>Response!Print_Area</vt:lpstr>
      <vt:lpstr>'RevPAR Plus'!Print_Area</vt:lpstr>
      <vt:lpstr>'Segmentation DOW YTD_copy'!Print_Area</vt:lpstr>
      <vt:lpstr>Summary!Print_Area</vt:lpstr>
      <vt:lpstr>'Table of Contents'!Print_Area</vt:lpstr>
      <vt:lpstr>Trend!Print_Area</vt:lpstr>
      <vt:lpstr>'Trend Ind'!Print_Area</vt:lpstr>
    </vt:vector>
  </TitlesOfParts>
  <LinksUpToDate>0</LinksUpToDate>
  <CharactersWithSpaces>0</CharactersWithSpaces>
  <SharedDoc>0</SharedDoc>
  <HyperlinksChanged>0</HyperlinksChanged>
  <Application>Microsoft Excel</Application>
  <AppVersion>16.0300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804,836,748,808,805,837,749,809</cp:category>
  <dcterms:created xsi:type="dcterms:W3CDTF">2003-06-11T18:24:11Z</dcterms:created>
  <dc:creator>STR, Inc.</dc:creator>
  <cp:keywords>1605</cp:keywords>
  <cp:lastModifiedBy>Wayne Wood</cp:lastModifiedBy>
  <cp:lastPrinted>2016-02-11T20:47:50Z</cp:lastPrinted>
  <dcterms:modified xsi:type="dcterms:W3CDTF">2021-01-22T20:14:07Z</dcterms:modified>
  <dc:subject>1605</dc:subject>
  <dc:title>eSTAR</dc:title>
</cp:coreProperties>
</file>

<file path=docProps/custom.xml><?xml version="1.0" encoding="utf-8"?>
<Properties xmlns="http://schemas.openxmlformats.org/officeDocument/2006/custom-properties"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property fmtid="{D5CDD505-2E9C-101B-9397-08002B2CF9AE}" pid="2" name="ExcelWriter version">
    <vt:lpwstr/>
  </property>
</Properties>
</file>