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defaultThemeVersion="124226"/>
  <mc:AlternateContent xmlns:mc="http://schemas.openxmlformats.org/markup-compatibility/2006">
    <mc:Choice Requires="x15">
      <x15ac:absPath xmlns:x15ac="http://schemas.microsoft.com/office/spreadsheetml/2010/11/ac" url="https://hrec.sharepoint.com/sites/Analysts/Justin Goodenow/2023/Fort Myers Marriott 2 Pack/SpringHill Suites Fort Myers Airport/STR/"/>
    </mc:Choice>
  </mc:AlternateContent>
  <xr:revisionPtr revIDLastSave="0" documentId="11_6C8C1FE9D3A91A58F9FC9FD4992745AD706F9993" xr6:coauthVersionLast="47" xr6:coauthVersionMax="47" xr10:uidLastSave="{00000000-0000-0000-0000-000000000000}"/>
  <bookViews>
    <workbookView xWindow="-28920" yWindow="-120" windowWidth="29040" windowHeight="15840" tabRatio="966" activeTab="4" xr2:uid="{00000000-000D-0000-FFFF-FFFF00000000}"/>
  </bookViews>
  <sheets>
    <sheet name="Table of Contents" sheetId="1" r:id="rId1"/>
    <sheet name="Glance" sheetId="57" r:id="rId2"/>
    <sheet name="Summary" sheetId="55" r:id="rId3"/>
    <sheet name="Comp" sheetId="76" r:id="rId4"/>
    <sheet name="Response" sheetId="13" r:id="rId5"/>
    <sheet name="Day of Week" sheetId="60" r:id="rId6"/>
    <sheet name="Daily by Month" sheetId="47" r:id="rId7"/>
    <sheet name="Segmentation Glance" sheetId="77" r:id="rId8"/>
    <sheet name="Segmentation Occ" sheetId="78" r:id="rId9"/>
    <sheet name="Segmentation ADR" sheetId="79" r:id="rId10"/>
    <sheet name="Segmentation RevPAR" sheetId="80" r:id="rId11"/>
    <sheet name="Segmentation Indexes" sheetId="81" r:id="rId12"/>
    <sheet name="Segmentation Ranking" sheetId="82" r:id="rId13"/>
    <sheet name="Segmentation DOW Month" sheetId="83" r:id="rId14"/>
    <sheet name="Segmentation DOW YTD" sheetId="84" r:id="rId15"/>
    <sheet name="Segmentation DOW Run 3" sheetId="85" r:id="rId16"/>
    <sheet name="Segmentation DOW Run 12" sheetId="86" r:id="rId17"/>
    <sheet name="Add Rev ADR" sheetId="65" r:id="rId18"/>
    <sheet name="Add Rev RevPAR" sheetId="66" r:id="rId19"/>
    <sheet name="Segmentation Response" sheetId="87" r:id="rId20"/>
    <sheet name="Help" sheetId="74" r:id="rId21"/>
  </sheets>
  <definedNames>
    <definedName name="_xlnm.Print_Area" localSheetId="17">'Add Rev ADR'!$A$1:$AH$46</definedName>
    <definedName name="_xlnm.Print_Area" localSheetId="18">'Add Rev RevPAR'!$A$1:$AH$45</definedName>
    <definedName name="_xlnm.Print_Area" localSheetId="3">Comp!$A$1:$AG$57</definedName>
    <definedName name="_xlnm.Print_Area" localSheetId="6">'Daily by Month'!$A$1:$AH$57</definedName>
    <definedName name="_xlnm.Print_Area" localSheetId="5">'Day of Week'!$A$1:$V$78</definedName>
    <definedName name="_xlnm.Print_Area" localSheetId="1">Glance!$A$1:$T$34</definedName>
    <definedName name="_xlnm.Print_Area" localSheetId="20">Help!$A$1:$J$16</definedName>
    <definedName name="_xlnm.Print_Area" localSheetId="4">Response!$A$1:$AR$106</definedName>
    <definedName name="_xlnm.Print_Area" localSheetId="9">'Segmentation ADR'!$A$1:$AB$44</definedName>
    <definedName name="_xlnm.Print_Area" localSheetId="13">'Segmentation DOW Month'!$A$1:$AB$53</definedName>
    <definedName name="_xlnm.Print_Area" localSheetId="16">'Segmentation DOW Run 12'!$A$1:$AB$53</definedName>
    <definedName name="_xlnm.Print_Area" localSheetId="15">'Segmentation DOW Run 3'!$A$1:$AB$53</definedName>
    <definedName name="_xlnm.Print_Area" localSheetId="14">'Segmentation DOW YTD'!$A$1:$AB$53</definedName>
    <definedName name="_xlnm.Print_Area" localSheetId="7">'Segmentation Glance'!$A$1:$T$41</definedName>
    <definedName name="_xlnm.Print_Area" localSheetId="11">'Segmentation Indexes'!$A$1:$AB$44</definedName>
    <definedName name="_xlnm.Print_Area" localSheetId="8">'Segmentation Occ'!$A$1:$AB$45</definedName>
    <definedName name="_xlnm.Print_Area" localSheetId="12">'Segmentation Ranking'!$A$1:$AB$44</definedName>
    <definedName name="_xlnm.Print_Area" localSheetId="19">'Segmentation Response'!$A$1:$AR$106</definedName>
    <definedName name="_xlnm.Print_Area" localSheetId="10">'Segmentation RevPAR'!$A$1:$AB$44</definedName>
    <definedName name="_xlnm.Print_Area" localSheetId="2">Summary!$A$1:$U$45</definedName>
    <definedName name="_xlnm.Print_Area" localSheetId="0">'Table of Contents'!$A$1:$H$63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7" i="60" l="1"/>
  <c r="AE17" i="60"/>
  <c r="AD17" i="60"/>
  <c r="AC17" i="60"/>
  <c r="AB17" i="60"/>
  <c r="AA17" i="60"/>
  <c r="Z17" i="60"/>
  <c r="Y17" i="60"/>
  <c r="X17" i="60"/>
  <c r="AF16" i="60"/>
  <c r="AE16" i="60"/>
  <c r="AD16" i="60"/>
  <c r="AC16" i="60"/>
  <c r="AB16" i="60"/>
  <c r="AA16" i="60"/>
  <c r="Z16" i="60"/>
  <c r="Y16" i="60"/>
  <c r="X16" i="60"/>
  <c r="AF15" i="60"/>
  <c r="AE15" i="60"/>
  <c r="AD15" i="60"/>
  <c r="AC15" i="60"/>
  <c r="AB15" i="60"/>
  <c r="AA15" i="60"/>
  <c r="Z15" i="60"/>
  <c r="Y15" i="60"/>
  <c r="X15" i="60"/>
  <c r="AF14" i="60"/>
  <c r="AE14" i="60"/>
  <c r="AD14" i="60"/>
  <c r="AC14" i="60"/>
  <c r="AB14" i="60"/>
  <c r="AA14" i="60"/>
  <c r="Z14" i="60"/>
  <c r="Y14" i="60"/>
  <c r="X14" i="60"/>
  <c r="C27" i="1"/>
  <c r="B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 r="C8" i="1"/>
  <c r="B8" i="1"/>
</calcChain>
</file>

<file path=xl/sharedStrings.xml><?xml version="1.0" encoding="utf-8"?>
<sst xmlns="http://schemas.openxmlformats.org/spreadsheetml/2006/main" count="2169" uniqueCount="217">
  <si>
    <t>STR # 54260 / Created January 18, 2023</t>
  </si>
  <si>
    <t>Monthly STAR Report : SpringHill Suites Fort Myers Airport</t>
  </si>
  <si>
    <t>For the Month of: December 2022</t>
  </si>
  <si>
    <t>Currency: US Dollar  /  Competitive Set Data Excludes Subject Property</t>
  </si>
  <si>
    <t>Table Of Contents</t>
  </si>
  <si>
    <t>Corporate North American Headquarters</t>
  </si>
  <si>
    <t>International Headquarters</t>
  </si>
  <si>
    <t>T: +1 (615) 824 8664</t>
  </si>
  <si>
    <t>T: +44 (0) 207 922 1930</t>
  </si>
  <si>
    <t>support@str.com     www.str.com</t>
  </si>
  <si>
    <t>hotelinfo@str.com     www.str.com</t>
  </si>
  <si>
    <t>2023 © CoStar Group. This STR Report is a publication of STR, LLC and STR Global, Ltd., CoStar Group companies, and is intended solely for use by paid subscribers. The information in the STR Report is provided on an “as is” and “as available” basis and should not be construed as investment, tax, accounting or legal advice. Reproduction or distribution of this STR Report, in whole or part, without written permission is prohibited and subject to legal action. If you have received this report and are NOT a subscriber to this STR Report, please contact us immediately. Source: 2023 STR, LLC / STR Global, Ltd. trading as “STR”.</t>
  </si>
  <si>
    <t>Tab 2 - Monthly Performance at a Glance - My Property vs. Competitive Set</t>
  </si>
  <si>
    <t>SpringHill Suites Fort Myers Airport        9501 Marketplace Rd        Fort Myers, FL 33912        Phone: (239) 561-1803</t>
  </si>
  <si>
    <t>STR # 54260        ChainID: RSWSH        MgtCo: McKibbon Hotel Management        Owner: Starwood Capital Group</t>
  </si>
  <si>
    <t>For the Month of: December 2022        Date Created: January 18, 2023        Monthly Competitive Set Data Excludes Subject Property</t>
  </si>
  <si>
    <t>December 2022</t>
  </si>
  <si>
    <t>Occupancy (%)</t>
  </si>
  <si>
    <t>ADR</t>
  </si>
  <si>
    <t>RevPAR</t>
  </si>
  <si>
    <t>My Prop</t>
  </si>
  <si>
    <t>Comp Set</t>
  </si>
  <si>
    <t>Index (MPI)</t>
  </si>
  <si>
    <t>Index (ARI)</t>
  </si>
  <si>
    <t>Index (RGI)</t>
  </si>
  <si>
    <t>Current Month</t>
  </si>
  <si>
    <t>Year To Date</t>
  </si>
  <si>
    <t>Running 3 Month</t>
  </si>
  <si>
    <t>Running 12 Month</t>
  </si>
  <si>
    <t>December 2022 vs. 2021 Percent Change (%)</t>
  </si>
  <si>
    <t>Occupancy</t>
  </si>
  <si>
    <t>Tab 3 - STAR Summary - My Property vs. Comp Set and Industry Segments</t>
  </si>
  <si>
    <t>Supply</t>
  </si>
  <si>
    <t>% Chg</t>
  </si>
  <si>
    <t>Year to Date</t>
  </si>
  <si>
    <t>Month % Chg</t>
  </si>
  <si>
    <t>YTD % Chg</t>
  </si>
  <si>
    <t>Run 3 Mon % Chg</t>
  </si>
  <si>
    <t>Run 12 Mon % Chg</t>
  </si>
  <si>
    <t>SpringHill Suites Fort Myers Airport</t>
  </si>
  <si>
    <t>Market: Fort Myers, FL</t>
  </si>
  <si>
    <t>Market Class: Upscale Class</t>
  </si>
  <si>
    <t>Submarket: Fort Myers/Bonita Springs, FL</t>
  </si>
  <si>
    <t>Submarket Scale: Upscale Chains</t>
  </si>
  <si>
    <t>Competitive Set: Competitors</t>
  </si>
  <si>
    <t>Average Daily Rate</t>
  </si>
  <si>
    <t>Demand</t>
  </si>
  <si>
    <t>Revenue</t>
  </si>
  <si>
    <t>Census/Sample - Properties &amp; Rooms</t>
  </si>
  <si>
    <t xml:space="preserve">Pipeline </t>
  </si>
  <si>
    <t>Census</t>
  </si>
  <si>
    <t>Sample</t>
  </si>
  <si>
    <t>Sample %</t>
  </si>
  <si>
    <t>Properties</t>
  </si>
  <si>
    <t>Rooms</t>
  </si>
  <si>
    <t>Tab 4 - Competitive Set Report</t>
  </si>
  <si>
    <t>Jul</t>
  </si>
  <si>
    <t>Aug</t>
  </si>
  <si>
    <t>Sep</t>
  </si>
  <si>
    <t>Oct</t>
  </si>
  <si>
    <t>Nov</t>
  </si>
  <si>
    <t>Dec</t>
  </si>
  <si>
    <t>Jan</t>
  </si>
  <si>
    <t>Feb</t>
  </si>
  <si>
    <t>Mar</t>
  </si>
  <si>
    <t>Apr</t>
  </si>
  <si>
    <t>May</t>
  </si>
  <si>
    <t>Jun</t>
  </si>
  <si>
    <t>My Property</t>
  </si>
  <si>
    <t>Competitive Set</t>
  </si>
  <si>
    <t>Rank</t>
  </si>
  <si>
    <t>4 of 5</t>
  </si>
  <si>
    <t>5 of 5</t>
  </si>
  <si>
    <t>3 of 5</t>
  </si>
  <si>
    <t>1 of 5</t>
  </si>
  <si>
    <t>2 of 5</t>
  </si>
  <si>
    <t xml:space="preserve">     % Chg</t>
  </si>
  <si>
    <t>Exchange Rate</t>
  </si>
  <si>
    <t>Occupancy Index</t>
  </si>
  <si>
    <t>ADR Index</t>
  </si>
  <si>
    <t>RevPAR Index</t>
  </si>
  <si>
    <t>Tab 5 - Response Report</t>
  </si>
  <si>
    <t>For the Month of: December 2022        Date Created: January 18, 2023</t>
  </si>
  <si>
    <t>This Year</t>
  </si>
  <si>
    <t>December 2022 (This Year)</t>
  </si>
  <si>
    <t>December 2021 (Last Year)</t>
  </si>
  <si>
    <t>Dec 19th - First Day of Hanukkah</t>
  </si>
  <si>
    <t>Sun</t>
  </si>
  <si>
    <t>Mon</t>
  </si>
  <si>
    <t>Tue</t>
  </si>
  <si>
    <t>Wed</t>
  </si>
  <si>
    <t>Thu</t>
  </si>
  <si>
    <t>Fri</t>
  </si>
  <si>
    <t>Sat</t>
  </si>
  <si>
    <t>Dec 24th - Christmas Eve</t>
  </si>
  <si>
    <t>Dec 25th - Christmas Day</t>
  </si>
  <si>
    <t>Dec 26th - First Day of Kwanzaa</t>
  </si>
  <si>
    <t>Dec 31st - New Year's Eve</t>
  </si>
  <si>
    <t xml:space="preserve"> </t>
  </si>
  <si>
    <t>Last Year</t>
  </si>
  <si>
    <t>STR#</t>
  </si>
  <si>
    <t>Name</t>
  </si>
  <si>
    <t>City, State</t>
  </si>
  <si>
    <t>Zip</t>
  </si>
  <si>
    <t>Phone</t>
  </si>
  <si>
    <t>Open Date</t>
  </si>
  <si>
    <t>Fort Myers, FL</t>
  </si>
  <si>
    <t>33912</t>
  </si>
  <si>
    <t>(239) 561-1803</t>
  </si>
  <si>
    <t>106</t>
  </si>
  <si>
    <t>200603</t>
  </si>
  <si>
    <t>●</t>
  </si>
  <si>
    <t>Courtyard Fort Myers Cape Coral</t>
  </si>
  <si>
    <t>33916</t>
  </si>
  <si>
    <t>(239) 275-8600</t>
  </si>
  <si>
    <t>149</t>
  </si>
  <si>
    <t>198808</t>
  </si>
  <si>
    <t>Hampton by Hilton Inn Ft  Myers-Airport I-75</t>
  </si>
  <si>
    <t>(239) 768-2525</t>
  </si>
  <si>
    <t>87</t>
  </si>
  <si>
    <t>199409</t>
  </si>
  <si>
    <t>Best Western Airport Inn</t>
  </si>
  <si>
    <t>(239) 561-7000</t>
  </si>
  <si>
    <t>199801</t>
  </si>
  <si>
    <t>○</t>
  </si>
  <si>
    <t>La Quinta Inns &amp; Suites Fort Myers Airport</t>
  </si>
  <si>
    <t>(239) 466-0012</t>
  </si>
  <si>
    <t>73</t>
  </si>
  <si>
    <t>200608</t>
  </si>
  <si>
    <t>Closed - Four Points by Sheraton Fort Myers Airport</t>
  </si>
  <si>
    <t>33913</t>
  </si>
  <si>
    <t/>
  </si>
  <si>
    <t>0</t>
  </si>
  <si>
    <t>200903</t>
  </si>
  <si>
    <t xml:space="preserve">Data received: </t>
  </si>
  <si>
    <t>= Monthly Only</t>
  </si>
  <si>
    <t>= Monthly &amp; Daily</t>
  </si>
  <si>
    <t>Tab 6 - Day of Week and Weekday/Weekend Report</t>
  </si>
  <si>
    <t>Sunday</t>
  </si>
  <si>
    <t>Monday</t>
  </si>
  <si>
    <t>Tuesday</t>
  </si>
  <si>
    <t>Wednesday</t>
  </si>
  <si>
    <t>Thursday</t>
  </si>
  <si>
    <t>Friday</t>
  </si>
  <si>
    <t>Saturday</t>
  </si>
  <si>
    <t>Weekday</t>
  </si>
  <si>
    <t>Weekend</t>
  </si>
  <si>
    <t>Day of Week</t>
  </si>
  <si>
    <t>Time Period</t>
  </si>
  <si>
    <t>Weekday/Weekend</t>
  </si>
  <si>
    <t>(Sun-Thu)</t>
  </si>
  <si>
    <t>(Fri-Sat)</t>
  </si>
  <si>
    <t>Total</t>
  </si>
  <si>
    <t>Tab 7 - Daily Data for the Month</t>
  </si>
  <si>
    <t>For the Month of: December 2022        Date Created: January 18, 2023        Daily Competitive Set Data Excludes Subject Property</t>
  </si>
  <si>
    <t>Th</t>
  </si>
  <si>
    <t>Fr</t>
  </si>
  <si>
    <t>Sa</t>
  </si>
  <si>
    <t>Su</t>
  </si>
  <si>
    <t>Mo</t>
  </si>
  <si>
    <t>Tu</t>
  </si>
  <si>
    <t>We</t>
  </si>
  <si>
    <t>December</t>
  </si>
  <si>
    <t>Exchange Rate*</t>
  </si>
  <si>
    <t>Tab 8 - Segmentation at a Glance - My Property vs. Competitive Set</t>
  </si>
  <si>
    <t>Transient</t>
  </si>
  <si>
    <t>Group</t>
  </si>
  <si>
    <t>Contract</t>
  </si>
  <si>
    <t>Comp set</t>
  </si>
  <si>
    <t>Tab 9 - Segmentation Occupancy Analysis</t>
  </si>
  <si>
    <t>Market Scale: Fort Myers, FL Upscale Chains</t>
  </si>
  <si>
    <t>Percent Change (%)</t>
  </si>
  <si>
    <t>Market Scale</t>
  </si>
  <si>
    <t xml:space="preserve">  Year To Date</t>
  </si>
  <si>
    <t>Tab 10 - Segmentation ADR Analysis</t>
  </si>
  <si>
    <t>Tab 11 - Segmentation RevPAR Analysis</t>
  </si>
  <si>
    <t>Tab 12 - Segmentation Index Analysis</t>
  </si>
  <si>
    <t>Indexes</t>
  </si>
  <si>
    <t>Occ</t>
  </si>
  <si>
    <t>Tab 13 - Segmentation Ranking Analysis</t>
  </si>
  <si>
    <t>Ranking</t>
  </si>
  <si>
    <t>3 of 4</t>
  </si>
  <si>
    <t>2 of 4</t>
  </si>
  <si>
    <t>1 of 4</t>
  </si>
  <si>
    <t>Tab 14 - Segmentation Day Of Week - Current Month</t>
  </si>
  <si>
    <t xml:space="preserve">     Weekday</t>
  </si>
  <si>
    <t xml:space="preserve">     Weekend</t>
  </si>
  <si>
    <t>Tab 15 - Segmentation Day Of Week - Year to Date</t>
  </si>
  <si>
    <t>Tab 16 - Segmentation Day Of Week - Running 3 Month</t>
  </si>
  <si>
    <t>Tab 17 - Segmentation Day Of Week - Running 12 Month</t>
  </si>
  <si>
    <t>Tab 18 - Additional Revenue ADR Analysis (TrevPOR)</t>
  </si>
  <si>
    <t>Revenue Per Rooms Sold</t>
  </si>
  <si>
    <t>Room</t>
  </si>
  <si>
    <t>F&amp;B</t>
  </si>
  <si>
    <t>Other</t>
  </si>
  <si>
    <t>Total (TrevPOR**)</t>
  </si>
  <si>
    <t>My Prop vs. Comp Set</t>
  </si>
  <si>
    <t xml:space="preserve">** TrevPOR = Total revenue per occupied room (sum of Room, F&amp;B, and Other revenue divided by total occupied rooms).  </t>
  </si>
  <si>
    <t>Tab 19 - Additional Revenue RevPAR Analysis (TrevPAR)</t>
  </si>
  <si>
    <t>Revenue Per Rooms Available</t>
  </si>
  <si>
    <t>Total (TrevPAR**)</t>
  </si>
  <si>
    <t xml:space="preserve">** TrevPAR = Total revenue per available room (sum of Room, F&amp;B, and Other revenue divided by total available rooms).  </t>
  </si>
  <si>
    <t>Tab 20 - Segmentation Response Report</t>
  </si>
  <si>
    <t xml:space="preserve">City, State </t>
  </si>
  <si>
    <t>B</t>
  </si>
  <si>
    <t>s</t>
  </si>
  <si>
    <t>= Segmentation (Transient, Group, Contract) Only</t>
  </si>
  <si>
    <t>r</t>
  </si>
  <si>
    <t>= Additional Revenue Only</t>
  </si>
  <si>
    <t>= Both Segmentation &amp; Additional Revenue</t>
  </si>
  <si>
    <t>Glossary:</t>
  </si>
  <si>
    <r>
      <t xml:space="preserve">For all STR definitions, please click here or visit </t>
    </r>
    <r>
      <rPr>
        <u/>
        <sz val="11"/>
        <rFont val="Arial"/>
        <family val="2"/>
      </rPr>
      <t>www.str.com/data-insights/resources/glossary</t>
    </r>
  </si>
  <si>
    <t>Frequently Asked Questions (FAQ):</t>
  </si>
  <si>
    <r>
      <t xml:space="preserve">For all STR FAQs, please click here or visit </t>
    </r>
    <r>
      <rPr>
        <u/>
        <sz val="11"/>
        <rFont val="Arial"/>
        <family val="2"/>
      </rPr>
      <t>www.str.com/data-insights/resources/FAQ</t>
    </r>
  </si>
  <si>
    <r>
      <t xml:space="preserve">For additional support, please </t>
    </r>
    <r>
      <rPr>
        <u/>
        <sz val="11"/>
        <rFont val="Arial"/>
        <family val="2"/>
      </rPr>
      <t>contact</t>
    </r>
    <r>
      <rPr>
        <sz val="11"/>
        <rFont val="Arial"/>
        <family val="2"/>
      </rPr>
      <t xml:space="preserve"> your regional office.</t>
    </r>
  </si>
  <si>
    <r>
      <t xml:space="preserve">For the latest in industry news, visit </t>
    </r>
    <r>
      <rPr>
        <u/>
        <sz val="11"/>
        <rFont val="Arial"/>
        <family val="2"/>
      </rPr>
      <t>HotelNewsNow.com</t>
    </r>
    <r>
      <rPr>
        <sz val="11"/>
        <rFont val="Arial"/>
        <family val="2"/>
      </rPr>
      <t>.</t>
    </r>
  </si>
  <si>
    <r>
      <t xml:space="preserve">To learn more about the Hotel Data Conference, visit </t>
    </r>
    <r>
      <rPr>
        <u/>
        <sz val="11"/>
        <rFont val="Arial"/>
        <family val="2"/>
      </rPr>
      <t>HotelDataConference.com</t>
    </r>
    <r>
      <rPr>
        <sz val="1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</si>
</sst>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numFmt numFmtId="165" formatCode="0.0%"/>
    <numFmt numFmtId="166" formatCode="0.0"/>
    <numFmt numFmtId="167" formatCode="&quot;$&quot;#,##0.00"/>
    <numFmt numFmtId="168" formatCode="#,##0.0_);\(#,##0.0\);_(* &quot;&quot;??_);"/>
    <numFmt numFmtId="169" formatCode="0.00_);\(0.00\)"/>
    <numFmt numFmtId="170" formatCode="mm/dd/yy;@"/>
    <numFmt numFmtId="171" formatCode="00000"/>
  </numFmts>
  <fonts count="87" x14ac:knownFonts="1">
    <font>
      <sz val="10"/>
      <name val="Arial"/>
    </font>
    <font>
      <sz val="10"/>
      <name val="Arial"/>
      <family val="2"/>
    </font>
    <font>
      <sz val="24"/>
      <color indexed="9"/>
      <name val="Arial"/>
      <family val="2"/>
    </font>
    <font>
      <b/>
      <sz val="11"/>
      <color indexed="9"/>
      <name val="Arial"/>
      <family val="2"/>
    </font>
    <font>
      <sz val="11"/>
      <name val="Arial"/>
      <family val="2"/>
    </font>
    <font>
      <b/>
      <sz val="12"/>
      <name val="Arial"/>
      <family val="2"/>
    </font>
    <font>
      <sz val="16"/>
      <name val="Arial"/>
      <family val="2"/>
    </font>
    <font>
      <sz val="14"/>
      <name val="Arial"/>
      <family val="2"/>
    </font>
    <font>
      <sz val="9"/>
      <name val="Arial"/>
      <family val="2"/>
    </font>
    <font>
      <b/>
      <sz val="9"/>
      <name val="Arial"/>
      <family val="2"/>
    </font>
    <font>
      <b/>
      <sz val="10"/>
      <name val="Arial"/>
      <family val="2"/>
    </font>
    <font>
      <sz val="8"/>
      <name val="Arial"/>
      <family val="2"/>
    </font>
    <font>
      <sz val="18"/>
      <name val="Arial"/>
      <family val="2"/>
    </font>
    <font>
      <sz val="12"/>
      <name val="Arial"/>
      <family val="2"/>
    </font>
    <font>
      <b/>
      <sz val="13"/>
      <name val="Arial"/>
      <family val="2"/>
    </font>
    <font>
      <sz val="7"/>
      <name val="Arial"/>
      <family val="2"/>
    </font>
    <font>
      <sz val="10"/>
      <color indexed="8"/>
      <name val="Arial"/>
      <family val="2"/>
    </font>
    <font>
      <b/>
      <sz val="12"/>
      <color indexed="9"/>
      <name val="Arial"/>
      <family val="2"/>
    </font>
    <font>
      <b/>
      <sz val="14"/>
      <name val="Arial"/>
      <family val="2"/>
    </font>
    <font>
      <b/>
      <sz val="12"/>
      <color indexed="8"/>
      <name val="Arial"/>
      <family val="2"/>
    </font>
    <font>
      <b/>
      <sz val="14"/>
      <color indexed="8"/>
      <name val="Arial"/>
      <family val="2"/>
    </font>
    <font>
      <b/>
      <sz val="9"/>
      <color indexed="8"/>
      <name val="Arial"/>
      <family val="2"/>
    </font>
    <font>
      <sz val="13"/>
      <name val="Arial"/>
      <family val="2"/>
    </font>
    <font>
      <sz val="8"/>
      <name val="Wingdings"/>
      <charset val="2"/>
    </font>
    <font>
      <b/>
      <sz val="14"/>
      <color indexed="9"/>
      <name val="Arial"/>
      <family val="2"/>
    </font>
    <font>
      <sz val="10"/>
      <color indexed="9"/>
      <name val="Arial"/>
      <family val="2"/>
    </font>
    <font>
      <b/>
      <sz val="8"/>
      <name val="Arial"/>
      <family val="2"/>
    </font>
    <font>
      <sz val="7"/>
      <name val="Webdings"/>
      <family val="1"/>
      <charset val="2"/>
    </font>
    <font>
      <sz val="10"/>
      <name val="Webdings"/>
      <family val="1"/>
      <charset val="2"/>
    </font>
    <font>
      <sz val="24"/>
      <name val="Arial"/>
      <family val="2"/>
    </font>
    <font>
      <u/>
      <sz val="10"/>
      <color indexed="36"/>
      <name val="Arial"/>
      <family val="2"/>
    </font>
    <font>
      <u/>
      <sz val="10"/>
      <color indexed="39"/>
      <name val="Arial"/>
      <family val="2"/>
    </font>
    <font>
      <b/>
      <sz val="10"/>
      <color indexed="8"/>
      <name val="Arial"/>
      <family val="2"/>
    </font>
    <font>
      <b/>
      <i/>
      <sz val="10"/>
      <name val="Arial"/>
      <family val="2"/>
    </font>
    <font>
      <b/>
      <i/>
      <sz val="10"/>
      <color indexed="9"/>
      <name val="Arial"/>
      <family val="2"/>
    </font>
    <font>
      <b/>
      <sz val="10"/>
      <color indexed="9"/>
      <name val="Arial"/>
      <family val="2"/>
    </font>
    <font>
      <sz val="10"/>
      <color indexed="9"/>
      <name val="Arial"/>
      <family val="2"/>
    </font>
    <font>
      <sz val="9"/>
      <color indexed="9"/>
      <name val="Arial"/>
      <family val="2"/>
    </font>
    <font>
      <b/>
      <sz val="16"/>
      <name val="Arial"/>
      <family val="2"/>
    </font>
    <font>
      <b/>
      <sz val="12"/>
      <color indexed="39"/>
      <name val="Arial"/>
      <family val="2"/>
    </font>
    <font>
      <sz val="12"/>
      <color indexed="39"/>
      <name val="Arial"/>
      <family val="2"/>
    </font>
    <font>
      <sz val="10"/>
      <color indexed="39"/>
      <name val="Arial"/>
      <family val="2"/>
    </font>
    <font>
      <sz val="10"/>
      <color indexed="33"/>
      <name val="Arial"/>
      <family val="2"/>
    </font>
    <font>
      <sz val="14"/>
      <color indexed="9"/>
      <name val="Arial"/>
      <family val="2"/>
    </font>
    <font>
      <sz val="11"/>
      <color indexed="8"/>
      <name val="Calibri"/>
      <family val="2"/>
    </font>
    <font>
      <sz val="11"/>
      <color indexed="9"/>
      <name val="Calibri"/>
      <family val="2"/>
    </font>
    <font>
      <sz val="11"/>
      <color indexed="3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28"/>
      <name val="Calibri"/>
      <family val="2"/>
    </font>
    <font>
      <b/>
      <sz val="18"/>
      <color indexed="62"/>
      <name val="Cambria"/>
      <family val="2"/>
    </font>
    <font>
      <b/>
      <sz val="11"/>
      <color indexed="8"/>
      <name val="Calibri"/>
      <family val="2"/>
    </font>
    <font>
      <sz val="11"/>
      <color indexed="10"/>
      <name val="Calibri"/>
      <family val="2"/>
    </font>
    <font>
      <sz val="8"/>
      <name val="Arial"/>
      <family val="2"/>
    </font>
    <font>
      <sz val="8"/>
      <color indexed="9"/>
      <name val="Arial"/>
      <family val="2"/>
    </font>
    <font>
      <sz val="19"/>
      <color indexed="9"/>
      <name val="Arial"/>
      <family val="2"/>
    </font>
    <font>
      <u/>
      <sz val="11"/>
      <name val="Arial"/>
      <family val="2"/>
    </font>
    <font>
      <sz val="8"/>
      <color indexed="8"/>
      <name val="Arial"/>
      <family val="2"/>
    </font>
    <font>
      <sz val="10"/>
      <name val="Arial"/>
      <family val="2"/>
    </font>
    <font>
      <sz val="10"/>
      <color indexed="57"/>
      <name val="Arial"/>
      <family val="2"/>
    </font>
    <font>
      <u/>
      <sz val="10"/>
      <color indexed="60"/>
      <name val="Arial"/>
      <family val="2"/>
    </font>
    <font>
      <u/>
      <sz val="10"/>
      <color indexed="62"/>
      <name val="Arial"/>
      <family val="2"/>
    </font>
    <font>
      <sz val="11"/>
      <color indexed="55"/>
      <name val="Calibri"/>
      <family val="2"/>
    </font>
    <font>
      <b/>
      <sz val="11"/>
      <color indexed="53"/>
      <name val="Calibri"/>
      <family val="2"/>
    </font>
    <font>
      <b/>
      <sz val="18"/>
      <color indexed="62"/>
      <name val="Cambria"/>
      <family val="1"/>
    </font>
    <font>
      <u/>
      <sz val="11"/>
      <color theme="10"/>
      <name val="Calibri"/>
      <family val="2"/>
      <scheme val="minor"/>
    </font>
    <font>
      <sz val="11"/>
      <color theme="1"/>
      <name val="Calibri"/>
      <family val="2"/>
      <scheme val="minor"/>
    </font>
    <font>
      <b/>
      <sz val="18"/>
      <color theme="1"/>
      <name val="Arial"/>
      <family val="2"/>
    </font>
    <font>
      <sz val="18"/>
      <color theme="1"/>
      <name val="Arial"/>
      <family val="2"/>
    </font>
    <font>
      <sz val="11"/>
      <color rgb="FFFF0000"/>
      <name val="Calibri"/>
      <family val="2"/>
      <scheme val="minor"/>
    </font>
    <font>
      <b/>
      <sz val="11"/>
      <color theme="1"/>
      <name val="Arial"/>
      <family val="2"/>
    </font>
    <font>
      <sz val="11"/>
      <color theme="1"/>
      <name val="Arial"/>
      <family val="2"/>
    </font>
    <font>
      <b/>
      <sz val="12"/>
      <color rgb="FFFFFFFF"/>
      <name val="Arial"/>
      <family val="2"/>
    </font>
    <font>
      <b/>
      <sz val="10"/>
      <name val="Arial"/>
      <family val="2"/>
    </font>
    <font>
      <sz val="10"/>
      <color rgb="FFFFFFFF"/>
      <name val="Arial"/>
      <family val="2"/>
    </font>
    <font>
      <sz val="10"/>
      <color rgb="FFA0A0A0"/>
      <name val="Arial"/>
      <family val="2"/>
    </font>
    <font>
      <sz val="10"/>
      <name val="Arial"/>
      <family val="2"/>
    </font>
    <font>
      <sz val="18"/>
      <name val="Arial"/>
      <family val="2"/>
    </font>
    <font>
      <sz val="10"/>
      <color rgb="FF000000"/>
      <name val="Arial"/>
      <family val="2"/>
    </font>
  </fonts>
  <fills count="40">
    <fill>
      <patternFill patternType="none"/>
    </fill>
    <fill>
      <patternFill patternType="gray125"/>
    </fill>
    <fill>
      <patternFill patternType="solid">
        <fgColor indexed="22"/>
      </patternFill>
    </fill>
    <fill>
      <patternFill patternType="solid">
        <fgColor indexed="56"/>
      </patternFill>
    </fill>
    <fill>
      <patternFill patternType="solid">
        <fgColor indexed="29"/>
      </patternFill>
    </fill>
    <fill>
      <patternFill patternType="solid">
        <fgColor indexed="54"/>
      </patternFill>
    </fill>
    <fill>
      <patternFill patternType="solid">
        <fgColor indexed="41"/>
      </patternFill>
    </fill>
    <fill>
      <patternFill patternType="solid">
        <fgColor indexed="41"/>
      </patternFill>
    </fill>
    <fill>
      <patternFill patternType="solid">
        <fgColor indexed="47"/>
      </patternFill>
    </fill>
    <fill>
      <patternFill patternType="solid">
        <fgColor indexed="47"/>
      </patternFill>
    </fill>
    <fill>
      <patternFill patternType="solid">
        <fgColor indexed="44"/>
      </patternFill>
    </fill>
    <fill>
      <patternFill patternType="solid">
        <fgColor indexed="44"/>
      </patternFill>
    </fill>
    <fill>
      <patternFill patternType="solid">
        <fgColor indexed="49"/>
      </patternFill>
    </fill>
    <fill>
      <patternFill patternType="solid">
        <fgColor indexed="49"/>
      </patternFill>
    </fill>
    <fill>
      <patternFill patternType="solid">
        <fgColor indexed="33"/>
      </patternFill>
    </fill>
    <fill>
      <patternFill patternType="solid">
        <fgColor indexed="57"/>
      </patternFill>
    </fill>
    <fill>
      <patternFill patternType="solid">
        <fgColor indexed="37"/>
      </patternFill>
    </fill>
    <fill>
      <patternFill patternType="solid">
        <fgColor indexed="61"/>
      </patternFill>
    </fill>
    <fill>
      <patternFill patternType="solid">
        <fgColor indexed="36"/>
      </patternFill>
    </fill>
    <fill>
      <patternFill patternType="solid">
        <fgColor indexed="60"/>
      </patternFill>
    </fill>
    <fill>
      <patternFill patternType="solid">
        <fgColor indexed="54"/>
      </patternFill>
    </fill>
    <fill>
      <patternFill patternType="solid">
        <fgColor indexed="53"/>
      </patternFill>
    </fill>
    <fill>
      <patternFill patternType="solid">
        <fgColor indexed="53"/>
      </patternFill>
    </fill>
    <fill>
      <patternFill patternType="solid">
        <fgColor indexed="45"/>
      </patternFill>
    </fill>
    <fill>
      <patternFill patternType="solid">
        <fgColor indexed="63"/>
      </patternFill>
    </fill>
    <fill>
      <patternFill patternType="solid">
        <fgColor indexed="42"/>
      </patternFill>
    </fill>
    <fill>
      <patternFill patternType="solid">
        <fgColor indexed="42"/>
      </patternFill>
    </fill>
    <fill>
      <patternFill patternType="solid">
        <fgColor indexed="43"/>
      </patternFill>
    </fill>
    <fill>
      <patternFill patternType="solid">
        <fgColor indexed="43"/>
      </patternFill>
    </fill>
    <fill>
      <patternFill patternType="solid">
        <fgColor indexed="59"/>
      </patternFill>
    </fill>
    <fill>
      <patternFill patternType="solid">
        <fgColor indexed="9"/>
      </patternFill>
    </fill>
    <fill>
      <patternFill patternType="solid">
        <fgColor indexed="37"/>
      </patternFill>
    </fill>
    <fill>
      <patternFill patternType="solid">
        <fgColor indexed="55"/>
      </patternFill>
    </fill>
    <fill>
      <patternFill patternType="solid">
        <fgColor indexed="22"/>
      </patternFill>
    </fill>
    <fill>
      <patternFill patternType="solid">
        <fgColor indexed="33"/>
      </patternFill>
    </fill>
    <fill>
      <patternFill patternType="solid">
        <fgColor indexed="45"/>
      </patternFill>
    </fill>
    <fill>
      <patternFill patternType="solid">
        <fgColor theme="0"/>
      </patternFill>
    </fill>
    <fill>
      <patternFill patternType="solid">
        <fgColor rgb="FFFFFFFF"/>
      </patternFill>
    </fill>
    <fill>
      <patternFill patternType="solid">
        <fgColor rgb="FFA0A0A0"/>
      </patternFill>
    </fill>
    <fill>
      <patternFill patternType="solid">
        <fgColor rgb="FFEAEAEA"/>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28"/>
      </left>
      <right style="double">
        <color indexed="28"/>
      </right>
      <top style="double">
        <color indexed="28"/>
      </top>
      <bottom style="double">
        <color indexed="28"/>
      </bottom>
      <diagonal/>
    </border>
    <border>
      <left style="double">
        <color indexed="53"/>
      </left>
      <right style="double">
        <color indexed="53"/>
      </right>
      <top style="double">
        <color indexed="53"/>
      </top>
      <bottom style="double">
        <color indexed="53"/>
      </bottom>
      <diagonal/>
    </border>
    <border>
      <left/>
      <right/>
      <top/>
      <bottom style="thick">
        <color indexed="49"/>
      </bottom>
      <diagonal/>
    </border>
    <border>
      <left/>
      <right/>
      <top/>
      <bottom style="medium">
        <color indexed="49"/>
      </bottom>
      <diagonal/>
    </border>
    <border>
      <left/>
      <right/>
      <top/>
      <bottom style="double">
        <color indexed="52"/>
      </bottom>
      <diagonal/>
    </border>
    <border>
      <left style="thin">
        <color indexed="33"/>
      </left>
      <right style="thin">
        <color indexed="33"/>
      </right>
      <top style="thin">
        <color indexed="33"/>
      </top>
      <bottom style="thin">
        <color indexed="33"/>
      </bottom>
      <diagonal/>
    </border>
    <border>
      <left style="thin">
        <color indexed="57"/>
      </left>
      <right style="thin">
        <color indexed="57"/>
      </right>
      <top style="thin">
        <color indexed="57"/>
      </top>
      <bottom style="thin">
        <color indexed="57"/>
      </bottom>
      <diagonal/>
    </border>
    <border>
      <left style="thin">
        <color indexed="28"/>
      </left>
      <right style="thin">
        <color indexed="28"/>
      </right>
      <top style="thin">
        <color indexed="28"/>
      </top>
      <bottom style="thin">
        <color indexed="28"/>
      </bottom>
      <diagonal/>
    </border>
    <border>
      <left style="thin">
        <color indexed="53"/>
      </left>
      <right style="thin">
        <color indexed="53"/>
      </right>
      <top style="thin">
        <color indexed="53"/>
      </top>
      <bottom style="thin">
        <color indexed="53"/>
      </bottom>
      <diagonal/>
    </border>
    <border>
      <left style="thin">
        <color indexed="55"/>
      </left>
      <right style="thin">
        <color indexed="55"/>
      </right>
      <top style="thin">
        <color indexed="55"/>
      </top>
      <bottom style="thin">
        <color indexed="55"/>
      </bottom>
      <diagonal/>
    </border>
    <border>
      <left/>
      <right/>
      <top style="thin">
        <color indexed="55"/>
      </top>
      <bottom style="thin">
        <color indexed="55"/>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57"/>
      </top>
      <bottom style="thin">
        <color indexed="57"/>
      </bottom>
      <diagonal/>
    </border>
    <border>
      <left style="thin">
        <color indexed="57"/>
      </left>
      <right/>
      <top style="thin">
        <color indexed="57"/>
      </top>
      <bottom style="thin">
        <color indexed="57"/>
      </bottom>
      <diagonal/>
    </border>
    <border>
      <left/>
      <right style="thin">
        <color indexed="57"/>
      </right>
      <top style="thin">
        <color indexed="57"/>
      </top>
      <bottom style="thin">
        <color indexed="57"/>
      </bottom>
      <diagonal/>
    </border>
    <border>
      <left/>
      <right/>
      <top style="thin">
        <color indexed="49"/>
      </top>
      <bottom style="double">
        <color indexed="49"/>
      </bottom>
      <diagonal/>
    </border>
    <border>
      <left style="thin">
        <color indexed="22"/>
      </left>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55"/>
      </bottom>
      <diagonal/>
    </border>
    <border>
      <left/>
      <right style="thin">
        <color indexed="33"/>
      </right>
      <top style="thin">
        <color indexed="33"/>
      </top>
      <bottom style="thin">
        <color indexed="33"/>
      </bottom>
      <diagonal/>
    </border>
    <border>
      <left/>
      <right style="thin">
        <color indexed="23"/>
      </right>
      <top/>
      <bottom/>
      <diagonal/>
    </border>
    <border>
      <left style="thin">
        <color indexed="55"/>
      </left>
      <right/>
      <top/>
      <bottom/>
      <diagonal/>
    </border>
    <border>
      <left style="thin">
        <color indexed="23"/>
      </left>
      <right/>
      <top/>
      <bottom/>
      <diagonal/>
    </border>
    <border>
      <left style="thin">
        <color indexed="33"/>
      </left>
      <right/>
      <top/>
      <bottom style="thin">
        <color indexed="55"/>
      </bottom>
      <diagonal/>
    </border>
    <border>
      <left/>
      <right style="thin">
        <color indexed="33"/>
      </right>
      <top/>
      <bottom style="thin">
        <color indexed="55"/>
      </bottom>
      <diagonal/>
    </border>
    <border>
      <left/>
      <right/>
      <top style="thin">
        <color indexed="55"/>
      </top>
      <bottom style="thin">
        <color indexed="33"/>
      </bottom>
      <diagonal/>
    </border>
    <border>
      <left style="thin">
        <color indexed="33"/>
      </left>
      <right style="dashed">
        <color indexed="33"/>
      </right>
      <top style="thin">
        <color indexed="33"/>
      </top>
      <bottom/>
      <diagonal/>
    </border>
    <border>
      <left style="thin">
        <color indexed="33"/>
      </left>
      <right style="thin">
        <color indexed="55"/>
      </right>
      <top style="thin">
        <color indexed="33"/>
      </top>
      <bottom style="thin">
        <color indexed="33"/>
      </bottom>
      <diagonal/>
    </border>
    <border>
      <left style="thin">
        <color indexed="55"/>
      </left>
      <right style="thin">
        <color indexed="55"/>
      </right>
      <top style="thin">
        <color indexed="33"/>
      </top>
      <bottom style="thin">
        <color indexed="33"/>
      </bottom>
      <diagonal/>
    </border>
    <border>
      <left style="thin">
        <color indexed="55"/>
      </left>
      <right style="thin">
        <color indexed="33"/>
      </right>
      <top style="thin">
        <color indexed="33"/>
      </top>
      <bottom style="thin">
        <color indexed="33"/>
      </bottom>
      <diagonal/>
    </border>
    <border>
      <left/>
      <right style="thin">
        <color indexed="64"/>
      </right>
      <top/>
      <bottom/>
      <diagonal/>
    </border>
    <border>
      <left style="thin">
        <color indexed="33"/>
      </left>
      <right style="dashed">
        <color indexed="33"/>
      </right>
      <top style="thin">
        <color indexed="33"/>
      </top>
      <bottom style="thin">
        <color indexed="33"/>
      </bottom>
      <diagonal/>
    </border>
    <border>
      <left style="thin">
        <color indexed="33"/>
      </left>
      <right/>
      <top style="thin">
        <color indexed="33"/>
      </top>
      <bottom style="thin">
        <color indexed="33"/>
      </bottom>
      <diagonal/>
    </border>
    <border>
      <left style="thin">
        <color indexed="33"/>
      </left>
      <right style="thin">
        <color rgb="FFA0A0A0"/>
      </right>
      <top style="thin">
        <color indexed="33"/>
      </top>
      <bottom style="thin">
        <color indexed="33"/>
      </bottom>
      <diagonal/>
    </border>
    <border>
      <left/>
      <right/>
      <top style="thin">
        <color indexed="33"/>
      </top>
      <bottom style="thin">
        <color indexed="33"/>
      </bottom>
      <diagonal/>
    </border>
    <border>
      <left/>
      <right/>
      <top/>
      <bottom/>
      <diagonal/>
    </border>
    <border diagonalUp="1" diagonalDown="1">
      <left style="thin">
        <color rgb="FFA0A0A0"/>
      </left>
      <right style="thin">
        <color rgb="FFA0A0A0"/>
      </right>
      <top style="thin">
        <color rgb="FFA0A0A0"/>
      </top>
      <bottom style="thin">
        <color rgb="FFA0A0A0"/>
      </bottom>
      <diagonal/>
    </border>
    <border>
      <left style="thin">
        <color indexed="33"/>
      </left>
      <right style="thin">
        <color indexed="33"/>
      </right>
      <top style="thin">
        <color indexed="33"/>
      </top>
      <bottom/>
      <diagonal/>
    </border>
    <border>
      <left/>
      <right style="thin">
        <color rgb="FFA0A0A0"/>
      </right>
      <top/>
      <bottom style="thin">
        <color indexed="33"/>
      </bottom>
      <diagonal/>
    </border>
    <border>
      <left/>
      <right style="thin">
        <color rgb="FFA0A0A0"/>
      </right>
      <top style="thin">
        <color indexed="33"/>
      </top>
      <bottom/>
      <diagonal/>
    </border>
    <border>
      <left/>
      <right style="thin">
        <color rgb="FFA0A0A0"/>
      </right>
      <top/>
      <bottom/>
      <diagonal/>
    </border>
    <border diagonalUp="1" diagonalDown="1">
      <left/>
      <right/>
      <top/>
      <bottom/>
      <diagonal/>
    </border>
    <border>
      <left/>
      <right style="thin">
        <color rgb="FFA0A0A0"/>
      </right>
      <top style="thin">
        <color indexed="33"/>
      </top>
      <bottom style="thin">
        <color indexed="33"/>
      </bottom>
      <diagonal/>
    </border>
    <border diagonalUp="1" diagonalDown="1">
      <left style="thin">
        <color rgb="FFA0A0A0"/>
      </left>
      <right/>
      <top style="thin">
        <color rgb="FFA0A0A0"/>
      </top>
      <bottom style="thin">
        <color rgb="FFA0A0A0"/>
      </bottom>
      <diagonal/>
    </border>
    <border diagonalUp="1" diagonalDown="1">
      <left/>
      <right/>
      <top style="thin">
        <color rgb="FFA0A0A0"/>
      </top>
      <bottom style="thin">
        <color rgb="FFA0A0A0"/>
      </bottom>
      <diagonal/>
    </border>
    <border diagonalUp="1" diagonalDown="1">
      <left/>
      <right style="thin">
        <color rgb="FFA0A0A0"/>
      </right>
      <top style="thin">
        <color rgb="FFA0A0A0"/>
      </top>
      <bottom style="thin">
        <color rgb="FFA0A0A0"/>
      </bottom>
      <diagonal/>
    </border>
    <border>
      <left/>
      <right style="thin">
        <color indexed="55"/>
      </right>
      <top/>
      <bottom/>
      <diagonal/>
    </border>
    <border>
      <left style="thin">
        <color indexed="33"/>
      </left>
      <right style="thin">
        <color indexed="33"/>
      </right>
      <top/>
      <bottom/>
      <diagonal/>
    </border>
    <border>
      <left style="thin">
        <color indexed="33"/>
      </left>
      <right style="thin">
        <color indexed="33"/>
      </right>
      <top/>
      <bottom style="thin">
        <color indexed="33"/>
      </bottom>
      <diagonal/>
    </border>
    <border>
      <left style="thin">
        <color indexed="33"/>
      </left>
      <right/>
      <top style="thin">
        <color indexed="33"/>
      </top>
      <bottom/>
      <diagonal/>
    </border>
    <border>
      <left/>
      <right/>
      <top style="thin">
        <color indexed="33"/>
      </top>
      <bottom/>
      <diagonal/>
    </border>
    <border>
      <left/>
      <right style="thin">
        <color indexed="33"/>
      </right>
      <top style="thin">
        <color indexed="33"/>
      </top>
      <bottom/>
      <diagonal/>
    </border>
    <border>
      <left style="thin">
        <color indexed="33"/>
      </left>
      <right/>
      <top/>
      <bottom/>
      <diagonal/>
    </border>
    <border>
      <left/>
      <right style="thin">
        <color indexed="33"/>
      </right>
      <top/>
      <bottom/>
      <diagonal/>
    </border>
    <border>
      <left style="thin">
        <color indexed="33"/>
      </left>
      <right/>
      <top/>
      <bottom style="thin">
        <color indexed="33"/>
      </bottom>
      <diagonal/>
    </border>
    <border>
      <left/>
      <right/>
      <top/>
      <bottom style="thin">
        <color indexed="33"/>
      </bottom>
      <diagonal/>
    </border>
    <border>
      <left/>
      <right style="thin">
        <color indexed="33"/>
      </right>
      <top/>
      <bottom style="thin">
        <color indexed="33"/>
      </bottom>
      <diagonal/>
    </border>
  </borders>
  <cellStyleXfs count="783">
    <xf numFmtId="0" fontId="0" fillId="0" borderId="0"/>
    <xf numFmtId="0" fontId="44" fillId="2" borderId="0" applyNumberFormat="0" applyBorder="0"/>
    <xf numFmtId="0" fontId="44" fillId="3" borderId="0" applyNumberFormat="0" applyBorder="0"/>
    <xf numFmtId="0" fontId="44" fillId="4" borderId="0" applyNumberFormat="0" applyBorder="0"/>
    <xf numFmtId="0" fontId="44" fillId="5" borderId="0" applyNumberFormat="0" applyBorder="0"/>
    <xf numFmtId="0" fontId="44" fillId="4" borderId="0" applyNumberFormat="0" applyBorder="0"/>
    <xf numFmtId="0" fontId="44" fillId="5" borderId="0" applyNumberFormat="0" applyBorder="0"/>
    <xf numFmtId="0" fontId="44" fillId="2" borderId="0" applyNumberFormat="0" applyBorder="0"/>
    <xf numFmtId="0" fontId="44" fillId="3" borderId="0" applyNumberFormat="0" applyBorder="0"/>
    <xf numFmtId="0" fontId="44" fillId="6" borderId="0" applyNumberFormat="0" applyBorder="0"/>
    <xf numFmtId="0" fontId="44" fillId="7" borderId="0" applyNumberFormat="0" applyBorder="0"/>
    <xf numFmtId="0" fontId="44" fillId="8" borderId="0" applyNumberFormat="0" applyBorder="0"/>
    <xf numFmtId="0" fontId="44" fillId="9" borderId="0" applyNumberFormat="0" applyBorder="0"/>
    <xf numFmtId="0" fontId="44" fillId="2" borderId="0" applyNumberFormat="0" applyBorder="0"/>
    <xf numFmtId="0" fontId="44" fillId="3" borderId="0" applyNumberFormat="0" applyBorder="0"/>
    <xf numFmtId="0" fontId="44" fillId="4" borderId="0" applyNumberFormat="0" applyBorder="0"/>
    <xf numFmtId="0" fontId="44" fillId="5" borderId="0" applyNumberFormat="0" applyBorder="0"/>
    <xf numFmtId="0" fontId="44" fillId="4" borderId="0" applyNumberFormat="0" applyBorder="0"/>
    <xf numFmtId="0" fontId="44" fillId="5" borderId="0" applyNumberFormat="0" applyBorder="0"/>
    <xf numFmtId="0" fontId="44" fillId="2" borderId="0" applyNumberFormat="0" applyBorder="0"/>
    <xf numFmtId="0" fontId="44" fillId="3" borderId="0" applyNumberFormat="0" applyBorder="0"/>
    <xf numFmtId="0" fontId="44" fillId="10" borderId="0" applyNumberFormat="0" applyBorder="0"/>
    <xf numFmtId="0" fontId="44" fillId="11" borderId="0" applyNumberFormat="0" applyBorder="0"/>
    <xf numFmtId="0" fontId="44" fillId="8" borderId="0" applyNumberFormat="0" applyBorder="0"/>
    <xf numFmtId="0" fontId="44" fillId="9" borderId="0" applyNumberFormat="0" applyBorder="0"/>
    <xf numFmtId="0" fontId="45" fillId="12" borderId="0" applyNumberFormat="0" applyBorder="0"/>
    <xf numFmtId="0" fontId="45" fillId="13" borderId="0" applyNumberFormat="0" applyBorder="0"/>
    <xf numFmtId="0" fontId="45" fillId="4" borderId="0" applyNumberFormat="0" applyBorder="0"/>
    <xf numFmtId="0" fontId="45" fillId="5" borderId="0" applyNumberFormat="0" applyBorder="0"/>
    <xf numFmtId="0" fontId="45" fillId="4" borderId="0" applyNumberFormat="0" applyBorder="0"/>
    <xf numFmtId="0" fontId="45" fillId="5" borderId="0" applyNumberFormat="0" applyBorder="0"/>
    <xf numFmtId="0" fontId="45" fillId="14" borderId="0" applyNumberFormat="0" applyBorder="0"/>
    <xf numFmtId="0" fontId="45" fillId="15" borderId="0" applyNumberFormat="0" applyBorder="0"/>
    <xf numFmtId="0" fontId="45" fillId="12" borderId="0" applyNumberFormat="0" applyBorder="0"/>
    <xf numFmtId="0" fontId="45" fillId="13" borderId="0" applyNumberFormat="0" applyBorder="0"/>
    <xf numFmtId="0" fontId="45" fillId="8" borderId="0" applyNumberFormat="0" applyBorder="0"/>
    <xf numFmtId="0" fontId="45" fillId="9" borderId="0" applyNumberFormat="0" applyBorder="0"/>
    <xf numFmtId="0" fontId="45" fillId="12" borderId="0" applyNumberFormat="0" applyBorder="0"/>
    <xf numFmtId="0" fontId="45" fillId="13" borderId="0" applyNumberFormat="0" applyBorder="0"/>
    <xf numFmtId="0" fontId="45" fillId="16" borderId="0" applyNumberFormat="0" applyBorder="0"/>
    <xf numFmtId="0" fontId="45" fillId="17" borderId="0" applyNumberFormat="0" applyBorder="0"/>
    <xf numFmtId="0" fontId="45" fillId="18" borderId="0" applyNumberFormat="0" applyBorder="0"/>
    <xf numFmtId="0" fontId="45" fillId="19" borderId="0" applyNumberFormat="0" applyBorder="0"/>
    <xf numFmtId="0" fontId="45" fillId="20" borderId="0" applyNumberFormat="0" applyBorder="0"/>
    <xf numFmtId="0" fontId="45" fillId="5" borderId="0" applyNumberFormat="0" applyBorder="0"/>
    <xf numFmtId="0" fontId="45" fillId="12" borderId="0" applyNumberFormat="0" applyBorder="0"/>
    <xf numFmtId="0" fontId="45" fillId="13" borderId="0" applyNumberFormat="0" applyBorder="0"/>
    <xf numFmtId="0" fontId="45" fillId="21" borderId="0" applyNumberFormat="0" applyBorder="0"/>
    <xf numFmtId="0" fontId="45" fillId="22" borderId="0" applyNumberFormat="0" applyBorder="0"/>
    <xf numFmtId="0" fontId="46" fillId="23" borderId="0" applyNumberFormat="0" applyBorder="0"/>
    <xf numFmtId="0" fontId="70" fillId="24" borderId="0" applyNumberFormat="0" applyBorder="0"/>
    <xf numFmtId="0" fontId="47" fillId="2" borderId="1" applyNumberFormat="0"/>
    <xf numFmtId="0" fontId="47" fillId="3" borderId="1" applyNumberFormat="0"/>
    <xf numFmtId="0" fontId="48" fillId="14" borderId="2" applyNumberFormat="0"/>
    <xf numFmtId="0" fontId="48" fillId="15" borderId="3" applyNumberFormat="0"/>
    <xf numFmtId="43" fontId="66" fillId="0" borderId="0" applyBorder="0"/>
    <xf numFmtId="44" fontId="66" fillId="0" borderId="0" applyBorder="0"/>
    <xf numFmtId="0" fontId="49" fillId="0" borderId="0" applyNumberFormat="0" applyBorder="0"/>
    <xf numFmtId="0" fontId="49" fillId="0" borderId="0" applyNumberFormat="0" applyBorder="0"/>
    <xf numFmtId="0" fontId="66" fillId="0" borderId="0"/>
    <xf numFmtId="0" fontId="66" fillId="0" borderId="0"/>
    <xf numFmtId="0" fontId="66" fillId="0" borderId="0"/>
    <xf numFmtId="0" fontId="66" fillId="0" borderId="0"/>
    <xf numFmtId="43" fontId="66" fillId="0" borderId="0" applyBorder="0"/>
    <xf numFmtId="43" fontId="66" fillId="0" borderId="0" applyBorder="0"/>
    <xf numFmtId="43" fontId="66" fillId="0" borderId="0" applyBorder="0"/>
    <xf numFmtId="43" fontId="66" fillId="0" borderId="0" applyBorder="0"/>
    <xf numFmtId="41" fontId="66" fillId="0" borderId="0" applyBorder="0"/>
    <xf numFmtId="41" fontId="66" fillId="0" borderId="0" applyBorder="0"/>
    <xf numFmtId="41" fontId="66" fillId="0" borderId="0" applyBorder="0"/>
    <xf numFmtId="41" fontId="66" fillId="0" borderId="0" applyBorder="0"/>
    <xf numFmtId="44" fontId="66" fillId="0" borderId="0" applyBorder="0"/>
    <xf numFmtId="44" fontId="66" fillId="0" borderId="0" applyBorder="0"/>
    <xf numFmtId="44" fontId="66" fillId="0" borderId="0" applyBorder="0"/>
    <xf numFmtId="44" fontId="66" fillId="0" borderId="0" applyBorder="0"/>
    <xf numFmtId="42" fontId="66" fillId="0" borderId="0" applyBorder="0"/>
    <xf numFmtId="42" fontId="66" fillId="0" borderId="0" applyBorder="0"/>
    <xf numFmtId="42" fontId="66" fillId="0" borderId="0" applyBorder="0"/>
    <xf numFmtId="42" fontId="66" fillId="0" borderId="0" applyBorder="0"/>
    <xf numFmtId="0" fontId="30" fillId="0" borderId="0" applyNumberFormat="0" applyBorder="0"/>
    <xf numFmtId="0" fontId="68" fillId="0" borderId="0" applyNumberFormat="0" applyBorder="0"/>
    <xf numFmtId="0" fontId="31" fillId="0" borderId="0" applyNumberFormat="0" applyBorder="0"/>
    <xf numFmtId="0" fontId="69" fillId="0" borderId="0" applyNumberFormat="0" applyBorder="0"/>
    <xf numFmtId="9" fontId="66" fillId="0" borderId="0" applyBorder="0"/>
    <xf numFmtId="9" fontId="66" fillId="0" borderId="0" applyBorder="0"/>
    <xf numFmtId="9" fontId="66" fillId="0" borderId="0" applyBorder="0"/>
    <xf numFmtId="9" fontId="66" fillId="0" borderId="0" applyBorder="0"/>
    <xf numFmtId="0" fontId="30" fillId="0" borderId="0" applyNumberFormat="0" applyBorder="0"/>
    <xf numFmtId="0" fontId="68" fillId="0" borderId="0" applyNumberFormat="0" applyBorder="0"/>
    <xf numFmtId="0" fontId="31" fillId="0" borderId="0" applyNumberFormat="0" applyBorder="0"/>
    <xf numFmtId="0" fontId="69" fillId="0" borderId="0" applyNumberFormat="0" applyBorder="0"/>
    <xf numFmtId="9" fontId="66" fillId="0" borderId="0" applyBorder="0"/>
    <xf numFmtId="9" fontId="66" fillId="0" borderId="0" applyBorder="0"/>
    <xf numFmtId="9" fontId="66" fillId="0" borderId="0" applyBorder="0"/>
    <xf numFmtId="9" fontId="66" fillId="0" borderId="0" applyBorder="0"/>
    <xf numFmtId="0" fontId="30" fillId="0" borderId="0" applyNumberFormat="0" applyBorder="0"/>
    <xf numFmtId="0" fontId="68" fillId="0" borderId="0" applyNumberFormat="0" applyBorder="0"/>
    <xf numFmtId="0" fontId="31" fillId="0" borderId="0" applyNumberFormat="0" applyBorder="0"/>
    <xf numFmtId="0" fontId="69" fillId="0" borderId="0" applyNumberFormat="0" applyBorder="0"/>
    <xf numFmtId="9" fontId="66" fillId="0" borderId="0" applyBorder="0"/>
    <xf numFmtId="9" fontId="66" fillId="0" borderId="0" applyBorder="0"/>
    <xf numFmtId="9" fontId="66" fillId="0" borderId="0" applyBorder="0"/>
    <xf numFmtId="9" fontId="66" fillId="0" borderId="0" applyBorder="0"/>
    <xf numFmtId="0" fontId="30" fillId="0" borderId="0" applyNumberFormat="0" applyBorder="0"/>
    <xf numFmtId="0" fontId="68" fillId="0" borderId="0" applyNumberFormat="0" applyBorder="0"/>
    <xf numFmtId="0" fontId="31" fillId="0" borderId="0" applyNumberFormat="0" applyBorder="0"/>
    <xf numFmtId="0" fontId="69" fillId="0" borderId="0" applyNumberFormat="0" applyBorder="0"/>
    <xf numFmtId="9" fontId="66" fillId="0" borderId="0" applyBorder="0"/>
    <xf numFmtId="9" fontId="66" fillId="0" borderId="0" applyBorder="0"/>
    <xf numFmtId="9" fontId="66" fillId="0" borderId="0" applyBorder="0"/>
    <xf numFmtId="9" fontId="66" fillId="0" borderId="0" applyBorder="0"/>
    <xf numFmtId="0" fontId="30" fillId="0" borderId="0" applyNumberFormat="0" applyBorder="0"/>
    <xf numFmtId="0" fontId="68" fillId="0" borderId="0" applyNumberFormat="0" applyBorder="0"/>
    <xf numFmtId="0" fontId="31" fillId="0" borderId="0" applyNumberFormat="0" applyBorder="0"/>
    <xf numFmtId="0" fontId="69" fillId="0" borderId="0" applyNumberFormat="0" applyBorder="0"/>
    <xf numFmtId="9" fontId="66" fillId="0" borderId="0" applyBorder="0"/>
    <xf numFmtId="9" fontId="66" fillId="0" borderId="0" applyBorder="0"/>
    <xf numFmtId="9" fontId="66" fillId="0" borderId="0" applyBorder="0"/>
    <xf numFmtId="9" fontId="66" fillId="0" borderId="0" applyBorder="0"/>
    <xf numFmtId="43" fontId="66" fillId="0" borderId="0" applyBorder="0"/>
    <xf numFmtId="41" fontId="66" fillId="0" borderId="0" applyBorder="0"/>
    <xf numFmtId="44" fontId="66" fillId="0" borderId="0" applyBorder="0"/>
    <xf numFmtId="42" fontId="66" fillId="0" borderId="0" applyBorder="0"/>
    <xf numFmtId="0" fontId="30" fillId="0" borderId="0" applyNumberFormat="0" applyBorder="0"/>
    <xf numFmtId="0" fontId="31" fillId="0" borderId="0" applyNumberFormat="0" applyBorder="0"/>
    <xf numFmtId="9" fontId="66" fillId="0" borderId="0" applyBorder="0"/>
    <xf numFmtId="0" fontId="50" fillId="25" borderId="0" applyNumberFormat="0" applyBorder="0"/>
    <xf numFmtId="0" fontId="50" fillId="26" borderId="0" applyNumberFormat="0" applyBorder="0"/>
    <xf numFmtId="0" fontId="51" fillId="0" borderId="4" applyNumberFormat="0"/>
    <xf numFmtId="0" fontId="51" fillId="0" borderId="4" applyNumberFormat="0"/>
    <xf numFmtId="0" fontId="52" fillId="0" borderId="4" applyNumberFormat="0"/>
    <xf numFmtId="0" fontId="52" fillId="0" borderId="4" applyNumberFormat="0"/>
    <xf numFmtId="0" fontId="53" fillId="0" borderId="5" applyNumberFormat="0"/>
    <xf numFmtId="0" fontId="53" fillId="0" borderId="5" applyNumberFormat="0"/>
    <xf numFmtId="0" fontId="53" fillId="0" borderId="0" applyNumberFormat="0" applyBorder="0"/>
    <xf numFmtId="0" fontId="53" fillId="0" borderId="0" applyNumberFormat="0" applyBorder="0"/>
    <xf numFmtId="0" fontId="73" fillId="0" borderId="0" applyNumberFormat="0" applyBorder="0"/>
    <xf numFmtId="0" fontId="54" fillId="8" borderId="1" applyNumberFormat="0"/>
    <xf numFmtId="0" fontId="54" fillId="9" borderId="1" applyNumberFormat="0"/>
    <xf numFmtId="0" fontId="55" fillId="0" borderId="6" applyNumberFormat="0"/>
    <xf numFmtId="0" fontId="55" fillId="0" borderId="6" applyNumberFormat="0"/>
    <xf numFmtId="0" fontId="56" fillId="27" borderId="0" applyNumberFormat="0" applyBorder="0"/>
    <xf numFmtId="0" fontId="56" fillId="28" borderId="0" applyNumberFormat="0" applyBorder="0"/>
    <xf numFmtId="0" fontId="74" fillId="0" borderId="0"/>
    <xf numFmtId="0" fontId="74" fillId="0" borderId="0"/>
    <xf numFmtId="0" fontId="66" fillId="27" borderId="7" applyNumberFormat="0"/>
    <xf numFmtId="0" fontId="66" fillId="28" borderId="8" applyNumberFormat="0"/>
    <xf numFmtId="0" fontId="66" fillId="27" borderId="7" applyNumberFormat="0"/>
    <xf numFmtId="0" fontId="66" fillId="27" borderId="7" applyNumberFormat="0"/>
    <xf numFmtId="0" fontId="57" fillId="2" borderId="9" applyNumberFormat="0"/>
    <xf numFmtId="0" fontId="71" fillId="3" borderId="10" applyNumberFormat="0"/>
    <xf numFmtId="9" fontId="66" fillId="0" borderId="0" applyBorder="0"/>
    <xf numFmtId="0" fontId="2" fillId="29" borderId="0" applyNumberFormat="0" applyBorder="0">
      <alignment horizontal="center" wrapText="1"/>
    </xf>
    <xf numFmtId="0" fontId="2" fillId="29" borderId="0" applyNumberFormat="0" applyBorder="0">
      <alignment horizontal="center" wrapText="1"/>
    </xf>
    <xf numFmtId="0" fontId="36" fillId="30" borderId="0" applyNumberFormat="0"/>
    <xf numFmtId="0" fontId="36" fillId="30" borderId="0" applyNumberFormat="0"/>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24" borderId="11" applyNumberFormat="0">
      <alignment horizontal="left" vertical="center"/>
    </xf>
    <xf numFmtId="0" fontId="66" fillId="31" borderId="11" applyNumberFormat="0">
      <alignment horizontal="left" vertical="center"/>
    </xf>
    <xf numFmtId="0" fontId="66" fillId="24" borderId="11" applyNumberFormat="0">
      <alignment horizontal="left" vertical="center"/>
    </xf>
    <xf numFmtId="0" fontId="66" fillId="24" borderId="11" applyNumberFormat="0">
      <alignment horizontal="left" vertical="center"/>
    </xf>
    <xf numFmtId="0" fontId="66" fillId="24" borderId="12" applyNumberFormat="0">
      <alignment horizontal="center" vertical="center"/>
    </xf>
    <xf numFmtId="0" fontId="66" fillId="31" borderId="12" applyNumberFormat="0">
      <alignment horizontal="center" vertical="center"/>
    </xf>
    <xf numFmtId="0" fontId="66" fillId="24" borderId="12" applyNumberFormat="0">
      <alignment horizontal="center" vertical="center"/>
    </xf>
    <xf numFmtId="0" fontId="66" fillId="24" borderId="12" applyNumberFormat="0">
      <alignment horizontal="center" vertical="center"/>
    </xf>
    <xf numFmtId="0" fontId="66" fillId="24" borderId="13" applyNumberFormat="0">
      <alignment horizontal="center" vertical="center"/>
    </xf>
    <xf numFmtId="0" fontId="66" fillId="31" borderId="13" applyNumberFormat="0">
      <alignment horizontal="center" vertical="center"/>
    </xf>
    <xf numFmtId="0" fontId="66" fillId="24" borderId="13" applyNumberFormat="0">
      <alignment horizontal="center" vertical="center"/>
    </xf>
    <xf numFmtId="0" fontId="66" fillId="24" borderId="13" applyNumberFormat="0">
      <alignment horizontal="center" vertical="center"/>
    </xf>
    <xf numFmtId="0" fontId="66" fillId="24" borderId="14" applyNumberFormat="0">
      <alignment horizontal="center" vertical="center"/>
    </xf>
    <xf numFmtId="0" fontId="66" fillId="31" borderId="14" applyNumberFormat="0">
      <alignment horizontal="center" vertical="center"/>
    </xf>
    <xf numFmtId="0" fontId="66" fillId="24" borderId="14" applyNumberFormat="0">
      <alignment horizontal="center" vertical="center"/>
    </xf>
    <xf numFmtId="0" fontId="66" fillId="24"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24" borderId="14" applyNumberFormat="0">
      <alignment horizontal="center" vertical="center"/>
    </xf>
    <xf numFmtId="0" fontId="66" fillId="31" borderId="14" applyNumberFormat="0">
      <alignment horizontal="center" vertical="center"/>
    </xf>
    <xf numFmtId="0" fontId="66" fillId="24" borderId="14" applyNumberFormat="0">
      <alignment horizontal="center" vertical="center"/>
    </xf>
    <xf numFmtId="0" fontId="66" fillId="24"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38" fillId="30" borderId="14" applyNumberFormat="0">
      <alignment horizontal="center" vertical="center"/>
    </xf>
    <xf numFmtId="0" fontId="38" fillId="30" borderId="14" applyNumberFormat="0">
      <alignment horizontal="center" vertical="center"/>
    </xf>
    <xf numFmtId="0" fontId="38" fillId="30" borderId="14" applyNumberFormat="0">
      <alignment horizontal="center" vertical="center"/>
    </xf>
    <xf numFmtId="0" fontId="38" fillId="30" borderId="14" applyNumberFormat="0">
      <alignment horizontal="center" vertical="center"/>
    </xf>
    <xf numFmtId="0" fontId="38" fillId="24" borderId="14" applyNumberFormat="0">
      <alignment horizontal="center" vertical="center"/>
    </xf>
    <xf numFmtId="0" fontId="38" fillId="31" borderId="14" applyNumberFormat="0">
      <alignment horizontal="center" vertical="center"/>
    </xf>
    <xf numFmtId="0" fontId="38" fillId="24" borderId="14" applyNumberFormat="0">
      <alignment horizontal="center" vertical="center"/>
    </xf>
    <xf numFmtId="0" fontId="38" fillId="24" borderId="14" applyNumberFormat="0">
      <alignment horizontal="center" vertical="center"/>
    </xf>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24" borderId="11" applyNumberFormat="0">
      <alignment horizontal="left" vertical="center"/>
    </xf>
    <xf numFmtId="0" fontId="66" fillId="31" borderId="11" applyNumberFormat="0">
      <alignment horizontal="left" vertical="center"/>
    </xf>
    <xf numFmtId="0" fontId="66" fillId="24" borderId="11" applyNumberFormat="0">
      <alignment horizontal="left" vertical="center"/>
    </xf>
    <xf numFmtId="0" fontId="66" fillId="24" borderId="11" applyNumberFormat="0">
      <alignment horizontal="left" vertical="center"/>
    </xf>
    <xf numFmtId="0" fontId="66" fillId="24" borderId="12" applyNumberFormat="0">
      <alignment horizontal="center" vertical="center"/>
    </xf>
    <xf numFmtId="0" fontId="66" fillId="31" borderId="12" applyNumberFormat="0">
      <alignment horizontal="center" vertical="center"/>
    </xf>
    <xf numFmtId="0" fontId="66" fillId="24" borderId="12" applyNumberFormat="0">
      <alignment horizontal="center" vertical="center"/>
    </xf>
    <xf numFmtId="0" fontId="66" fillId="24" borderId="12" applyNumberFormat="0">
      <alignment horizontal="center" vertical="center"/>
    </xf>
    <xf numFmtId="0" fontId="66" fillId="24" borderId="13" applyNumberFormat="0">
      <alignment horizontal="center" vertical="center"/>
    </xf>
    <xf numFmtId="0" fontId="66" fillId="31" borderId="13" applyNumberFormat="0">
      <alignment horizontal="center" vertical="center"/>
    </xf>
    <xf numFmtId="0" fontId="66" fillId="24" borderId="13" applyNumberFormat="0">
      <alignment horizontal="center" vertical="center"/>
    </xf>
    <xf numFmtId="0" fontId="66" fillId="24" borderId="13" applyNumberFormat="0">
      <alignment horizontal="center" vertical="center"/>
    </xf>
    <xf numFmtId="0" fontId="66" fillId="24" borderId="14" applyNumberFormat="0">
      <alignment horizontal="center" vertical="center"/>
    </xf>
    <xf numFmtId="0" fontId="66" fillId="31" borderId="14" applyNumberFormat="0">
      <alignment horizontal="center" vertical="center"/>
    </xf>
    <xf numFmtId="0" fontId="66" fillId="24" borderId="14" applyNumberFormat="0">
      <alignment horizontal="center" vertical="center"/>
    </xf>
    <xf numFmtId="0" fontId="66" fillId="24"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 borderId="0" applyNumberFormat="0" applyBorder="0">
      <alignment horizontal="center"/>
    </xf>
    <xf numFmtId="0" fontId="2" fillId="29" borderId="0" applyNumberFormat="0" applyBorder="0">
      <alignment horizontal="center" wrapText="1"/>
    </xf>
    <xf numFmtId="0" fontId="2" fillId="29" borderId="0" applyNumberFormat="0" applyBorder="0">
      <alignment horizontal="center" wrapText="1"/>
    </xf>
    <xf numFmtId="0" fontId="36" fillId="30" borderId="0" applyNumberFormat="0"/>
    <xf numFmtId="0" fontId="67" fillId="15" borderId="0" applyNumberFormat="0" applyBorder="0"/>
    <xf numFmtId="0" fontId="66" fillId="30" borderId="8" applyNumberFormat="0">
      <alignment horizontal="left" vertical="center"/>
    </xf>
    <xf numFmtId="0" fontId="66" fillId="30" borderId="15" applyNumberFormat="0">
      <alignment horizontal="center" vertical="center"/>
    </xf>
    <xf numFmtId="0" fontId="66" fillId="30" borderId="16" applyNumberFormat="0">
      <alignment horizontal="center" vertical="center"/>
    </xf>
    <xf numFmtId="0" fontId="66" fillId="30" borderId="17" applyNumberFormat="0">
      <alignment horizontal="center" vertical="center"/>
    </xf>
    <xf numFmtId="0" fontId="66" fillId="3" borderId="8" applyNumberFormat="0">
      <alignment horizontal="left" vertical="center"/>
    </xf>
    <xf numFmtId="0" fontId="66" fillId="3" borderId="15" applyNumberFormat="0">
      <alignment horizontal="center" vertical="center"/>
    </xf>
    <xf numFmtId="0" fontId="66" fillId="3" borderId="16" applyNumberFormat="0">
      <alignment horizontal="center" vertical="center"/>
    </xf>
    <xf numFmtId="0" fontId="66"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24" borderId="11" applyNumberFormat="0">
      <alignment horizontal="left" vertical="center"/>
    </xf>
    <xf numFmtId="0" fontId="66" fillId="31" borderId="11" applyNumberFormat="0">
      <alignment horizontal="left" vertical="center"/>
    </xf>
    <xf numFmtId="0" fontId="66" fillId="24" borderId="11" applyNumberFormat="0">
      <alignment horizontal="left" vertical="center"/>
    </xf>
    <xf numFmtId="0" fontId="66" fillId="24" borderId="11" applyNumberFormat="0">
      <alignment horizontal="left" vertical="center"/>
    </xf>
    <xf numFmtId="0" fontId="66" fillId="24" borderId="12" applyNumberFormat="0">
      <alignment horizontal="center" vertical="center"/>
    </xf>
    <xf numFmtId="0" fontId="66" fillId="31" borderId="12" applyNumberFormat="0">
      <alignment horizontal="center" vertical="center"/>
    </xf>
    <xf numFmtId="0" fontId="66" fillId="24" borderId="12" applyNumberFormat="0">
      <alignment horizontal="center" vertical="center"/>
    </xf>
    <xf numFmtId="0" fontId="66" fillId="24" borderId="12" applyNumberFormat="0">
      <alignment horizontal="center" vertical="center"/>
    </xf>
    <xf numFmtId="0" fontId="66" fillId="24" borderId="13" applyNumberFormat="0">
      <alignment horizontal="center" vertical="center"/>
    </xf>
    <xf numFmtId="0" fontId="66" fillId="31" borderId="13" applyNumberFormat="0">
      <alignment horizontal="center" vertical="center"/>
    </xf>
    <xf numFmtId="0" fontId="66" fillId="24" borderId="13" applyNumberFormat="0">
      <alignment horizontal="center" vertical="center"/>
    </xf>
    <xf numFmtId="0" fontId="66" fillId="24" borderId="13" applyNumberFormat="0">
      <alignment horizontal="center" vertical="center"/>
    </xf>
    <xf numFmtId="0" fontId="66" fillId="24" borderId="14" applyNumberFormat="0">
      <alignment horizontal="center" vertical="center"/>
    </xf>
    <xf numFmtId="0" fontId="66" fillId="31" borderId="14" applyNumberFormat="0">
      <alignment horizontal="center" vertical="center"/>
    </xf>
    <xf numFmtId="0" fontId="66" fillId="24" borderId="14" applyNumberFormat="0">
      <alignment horizontal="center" vertical="center"/>
    </xf>
    <xf numFmtId="0" fontId="66" fillId="24"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24" borderId="11" applyNumberFormat="0">
      <alignment horizontal="left" vertical="center"/>
    </xf>
    <xf numFmtId="0" fontId="66" fillId="31" borderId="11" applyNumberFormat="0">
      <alignment horizontal="left" vertical="center"/>
    </xf>
    <xf numFmtId="0" fontId="66" fillId="24" borderId="11" applyNumberFormat="0">
      <alignment horizontal="left" vertical="center"/>
    </xf>
    <xf numFmtId="0" fontId="66" fillId="24" borderId="11" applyNumberFormat="0">
      <alignment horizontal="left" vertical="center"/>
    </xf>
    <xf numFmtId="0" fontId="66" fillId="24" borderId="12" applyNumberFormat="0">
      <alignment horizontal="center" vertical="center"/>
    </xf>
    <xf numFmtId="0" fontId="66" fillId="31" borderId="12" applyNumberFormat="0">
      <alignment horizontal="center" vertical="center"/>
    </xf>
    <xf numFmtId="0" fontId="66" fillId="24" borderId="12" applyNumberFormat="0">
      <alignment horizontal="center" vertical="center"/>
    </xf>
    <xf numFmtId="0" fontId="66" fillId="24" borderId="12" applyNumberFormat="0">
      <alignment horizontal="center" vertical="center"/>
    </xf>
    <xf numFmtId="0" fontId="66" fillId="24" borderId="13" applyNumberFormat="0">
      <alignment horizontal="center" vertical="center"/>
    </xf>
    <xf numFmtId="0" fontId="66" fillId="31" borderId="13" applyNumberFormat="0">
      <alignment horizontal="center" vertical="center"/>
    </xf>
    <xf numFmtId="0" fontId="66" fillId="24" borderId="13" applyNumberFormat="0">
      <alignment horizontal="center" vertical="center"/>
    </xf>
    <xf numFmtId="0" fontId="66" fillId="24" borderId="13" applyNumberFormat="0">
      <alignment horizontal="center" vertical="center"/>
    </xf>
    <xf numFmtId="0" fontId="66" fillId="24" borderId="14" applyNumberFormat="0">
      <alignment horizontal="center" vertical="center"/>
    </xf>
    <xf numFmtId="0" fontId="66" fillId="31" borderId="14" applyNumberFormat="0">
      <alignment horizontal="center" vertical="center"/>
    </xf>
    <xf numFmtId="0" fontId="66" fillId="24" borderId="14" applyNumberFormat="0">
      <alignment horizontal="center" vertical="center"/>
    </xf>
    <xf numFmtId="0" fontId="66" fillId="24"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38" fillId="30" borderId="14" applyNumberFormat="0">
      <alignment horizontal="center" vertical="center"/>
    </xf>
    <xf numFmtId="0" fontId="38" fillId="30" borderId="14" applyNumberFormat="0">
      <alignment horizontal="center" vertical="center"/>
    </xf>
    <xf numFmtId="0" fontId="38" fillId="30" borderId="14" applyNumberFormat="0">
      <alignment horizontal="center" vertical="center"/>
    </xf>
    <xf numFmtId="0" fontId="38" fillId="30" borderId="14" applyNumberFormat="0">
      <alignment horizontal="center" vertical="center"/>
    </xf>
    <xf numFmtId="0" fontId="38" fillId="24" borderId="14" applyNumberFormat="0">
      <alignment horizontal="center" vertical="center"/>
    </xf>
    <xf numFmtId="0" fontId="38" fillId="31" borderId="14" applyNumberFormat="0">
      <alignment horizontal="center" vertical="center"/>
    </xf>
    <xf numFmtId="0" fontId="38" fillId="24" borderId="14" applyNumberFormat="0">
      <alignment horizontal="center" vertical="center"/>
    </xf>
    <xf numFmtId="0" fontId="38" fillId="24" borderId="14" applyNumberFormat="0">
      <alignment horizontal="center" vertical="center"/>
    </xf>
    <xf numFmtId="0" fontId="66" fillId="30" borderId="8" applyNumberFormat="0">
      <alignment horizontal="left" vertical="center"/>
    </xf>
    <xf numFmtId="0" fontId="66" fillId="30" borderId="15" applyNumberFormat="0">
      <alignment horizontal="center" vertical="center"/>
    </xf>
    <xf numFmtId="0" fontId="66" fillId="30" borderId="16" applyNumberFormat="0">
      <alignment horizontal="center" vertical="center"/>
    </xf>
    <xf numFmtId="0" fontId="66" fillId="30" borderId="17" applyNumberFormat="0">
      <alignment horizontal="center" vertical="center"/>
    </xf>
    <xf numFmtId="0" fontId="66" fillId="3" borderId="8" applyNumberFormat="0">
      <alignment horizontal="left" vertical="center"/>
    </xf>
    <xf numFmtId="0" fontId="66" fillId="3" borderId="15" applyNumberFormat="0">
      <alignment horizontal="center" vertical="center"/>
    </xf>
    <xf numFmtId="0" fontId="66" fillId="3" borderId="16" applyNumberFormat="0">
      <alignment horizontal="center" vertical="center"/>
    </xf>
    <xf numFmtId="0" fontId="66"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2" fillId="29" borderId="0" applyNumberFormat="0" applyBorder="0">
      <alignment horizontal="center" wrapText="1"/>
    </xf>
    <xf numFmtId="0" fontId="2" fillId="29" borderId="0" applyNumberFormat="0" applyBorder="0">
      <alignment horizontal="center" wrapText="1"/>
    </xf>
    <xf numFmtId="0" fontId="36" fillId="30" borderId="0" applyNumberFormat="0"/>
    <xf numFmtId="0" fontId="36" fillId="30" borderId="0" applyNumberFormat="0"/>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24" borderId="11" applyNumberFormat="0">
      <alignment horizontal="left" vertical="center"/>
    </xf>
    <xf numFmtId="0" fontId="66" fillId="31" borderId="11" applyNumberFormat="0">
      <alignment horizontal="left" vertical="center"/>
    </xf>
    <xf numFmtId="0" fontId="66" fillId="24" borderId="11" applyNumberFormat="0">
      <alignment horizontal="left" vertical="center"/>
    </xf>
    <xf numFmtId="0" fontId="66" fillId="24" borderId="11" applyNumberFormat="0">
      <alignment horizontal="left" vertical="center"/>
    </xf>
    <xf numFmtId="0" fontId="66" fillId="24" borderId="12" applyNumberFormat="0">
      <alignment horizontal="center" vertical="center"/>
    </xf>
    <xf numFmtId="0" fontId="66" fillId="31" borderId="12" applyNumberFormat="0">
      <alignment horizontal="center" vertical="center"/>
    </xf>
    <xf numFmtId="0" fontId="66" fillId="24" borderId="12" applyNumberFormat="0">
      <alignment horizontal="center" vertical="center"/>
    </xf>
    <xf numFmtId="0" fontId="66" fillId="24" borderId="12" applyNumberFormat="0">
      <alignment horizontal="center" vertical="center"/>
    </xf>
    <xf numFmtId="0" fontId="66" fillId="24" borderId="13" applyNumberFormat="0">
      <alignment horizontal="center" vertical="center"/>
    </xf>
    <xf numFmtId="0" fontId="66" fillId="31" borderId="13" applyNumberFormat="0">
      <alignment horizontal="center" vertical="center"/>
    </xf>
    <xf numFmtId="0" fontId="66" fillId="24" borderId="13" applyNumberFormat="0">
      <alignment horizontal="center" vertical="center"/>
    </xf>
    <xf numFmtId="0" fontId="66" fillId="24" borderId="13" applyNumberFormat="0">
      <alignment horizontal="center" vertical="center"/>
    </xf>
    <xf numFmtId="0" fontId="66" fillId="24" borderId="14" applyNumberFormat="0">
      <alignment horizontal="center" vertical="center"/>
    </xf>
    <xf numFmtId="0" fontId="66" fillId="31" borderId="14" applyNumberFormat="0">
      <alignment horizontal="center" vertical="center"/>
    </xf>
    <xf numFmtId="0" fontId="66" fillId="24" borderId="14" applyNumberFormat="0">
      <alignment horizontal="center" vertical="center"/>
    </xf>
    <xf numFmtId="0" fontId="66" fillId="24"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7" fillId="15" borderId="0" applyNumberFormat="0" applyBorder="0"/>
    <xf numFmtId="0" fontId="67" fillId="15" borderId="0" applyNumberFormat="0" applyBorder="0"/>
    <xf numFmtId="0" fontId="66" fillId="30" borderId="8" applyNumberFormat="0">
      <alignment horizontal="left" vertical="center"/>
    </xf>
    <xf numFmtId="0" fontId="66" fillId="30" borderId="15" applyNumberFormat="0">
      <alignment horizontal="center" vertical="center"/>
    </xf>
    <xf numFmtId="0" fontId="66" fillId="30" borderId="16" applyNumberFormat="0">
      <alignment horizontal="center" vertical="center"/>
    </xf>
    <xf numFmtId="0" fontId="66" fillId="30" borderId="17" applyNumberFormat="0">
      <alignment horizontal="center" vertical="center"/>
    </xf>
    <xf numFmtId="0" fontId="66" fillId="3" borderId="8" applyNumberFormat="0">
      <alignment horizontal="left" vertical="center"/>
    </xf>
    <xf numFmtId="0" fontId="66" fillId="3" borderId="15" applyNumberFormat="0">
      <alignment horizontal="center" vertical="center"/>
    </xf>
    <xf numFmtId="0" fontId="66" fillId="3" borderId="16" applyNumberFormat="0">
      <alignment horizontal="center" vertical="center"/>
    </xf>
    <xf numFmtId="0" fontId="66"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66" fillId="3" borderId="0" applyNumberFormat="0" applyBorder="0">
      <alignment horizontal="center"/>
    </xf>
    <xf numFmtId="0" fontId="36" fillId="30" borderId="0" applyNumberFormat="0"/>
    <xf numFmtId="0" fontId="67" fillId="15" borderId="0" applyNumberFormat="0" applyBorder="0"/>
    <xf numFmtId="0" fontId="66" fillId="30" borderId="8" applyNumberFormat="0">
      <alignment horizontal="left" vertical="center"/>
    </xf>
    <xf numFmtId="0" fontId="66" fillId="30" borderId="15" applyNumberFormat="0">
      <alignment horizontal="center" vertical="center"/>
    </xf>
    <xf numFmtId="0" fontId="66" fillId="30" borderId="16" applyNumberFormat="0">
      <alignment horizontal="center" vertical="center"/>
    </xf>
    <xf numFmtId="0" fontId="66" fillId="30" borderId="17" applyNumberFormat="0">
      <alignment horizontal="center" vertical="center"/>
    </xf>
    <xf numFmtId="0" fontId="66" fillId="3" borderId="8" applyNumberFormat="0">
      <alignment horizontal="left" vertical="center"/>
    </xf>
    <xf numFmtId="0" fontId="66" fillId="3" borderId="15" applyNumberFormat="0">
      <alignment horizontal="center" vertical="center"/>
    </xf>
    <xf numFmtId="0" fontId="66" fillId="3" borderId="16" applyNumberFormat="0">
      <alignment horizontal="center" vertical="center"/>
    </xf>
    <xf numFmtId="0" fontId="66"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24" borderId="11" applyNumberFormat="0">
      <alignment horizontal="left" vertical="center"/>
    </xf>
    <xf numFmtId="0" fontId="66" fillId="31" borderId="11" applyNumberFormat="0">
      <alignment horizontal="left" vertical="center"/>
    </xf>
    <xf numFmtId="0" fontId="66" fillId="24" borderId="11" applyNumberFormat="0">
      <alignment horizontal="left" vertical="center"/>
    </xf>
    <xf numFmtId="0" fontId="66" fillId="24" borderId="11" applyNumberFormat="0">
      <alignment horizontal="left" vertical="center"/>
    </xf>
    <xf numFmtId="0" fontId="66" fillId="24" borderId="12" applyNumberFormat="0">
      <alignment horizontal="center" vertical="center"/>
    </xf>
    <xf numFmtId="0" fontId="66" fillId="31" borderId="12" applyNumberFormat="0">
      <alignment horizontal="center" vertical="center"/>
    </xf>
    <xf numFmtId="0" fontId="66" fillId="24" borderId="12" applyNumberFormat="0">
      <alignment horizontal="center" vertical="center"/>
    </xf>
    <xf numFmtId="0" fontId="66" fillId="24" borderId="12" applyNumberFormat="0">
      <alignment horizontal="center" vertical="center"/>
    </xf>
    <xf numFmtId="0" fontId="66" fillId="24" borderId="13" applyNumberFormat="0">
      <alignment horizontal="center" vertical="center"/>
    </xf>
    <xf numFmtId="0" fontId="66" fillId="31" borderId="13" applyNumberFormat="0">
      <alignment horizontal="center" vertical="center"/>
    </xf>
    <xf numFmtId="0" fontId="66" fillId="24" borderId="13" applyNumberFormat="0">
      <alignment horizontal="center" vertical="center"/>
    </xf>
    <xf numFmtId="0" fontId="66" fillId="24" borderId="13" applyNumberFormat="0">
      <alignment horizontal="center" vertical="center"/>
    </xf>
    <xf numFmtId="0" fontId="66" fillId="24" borderId="14" applyNumberFormat="0">
      <alignment horizontal="center" vertical="center"/>
    </xf>
    <xf numFmtId="0" fontId="66" fillId="31" borderId="14" applyNumberFormat="0">
      <alignment horizontal="center" vertical="center"/>
    </xf>
    <xf numFmtId="0" fontId="66" fillId="24" borderId="14" applyNumberFormat="0">
      <alignment horizontal="center" vertical="center"/>
    </xf>
    <xf numFmtId="0" fontId="66" fillId="24"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0" borderId="8" applyNumberFormat="0">
      <alignment horizontal="left" vertical="center"/>
    </xf>
    <xf numFmtId="0" fontId="66" fillId="30" borderId="15" applyNumberFormat="0">
      <alignment horizontal="center" vertical="center"/>
    </xf>
    <xf numFmtId="0" fontId="66" fillId="30" borderId="16" applyNumberFormat="0">
      <alignment horizontal="center" vertical="center"/>
    </xf>
    <xf numFmtId="0" fontId="66" fillId="30" borderId="17" applyNumberFormat="0">
      <alignment horizontal="center" vertical="center"/>
    </xf>
    <xf numFmtId="0" fontId="66" fillId="3" borderId="8" applyNumberFormat="0">
      <alignment horizontal="left" vertical="center"/>
    </xf>
    <xf numFmtId="0" fontId="66" fillId="3" borderId="15" applyNumberFormat="0">
      <alignment horizontal="center" vertical="center"/>
    </xf>
    <xf numFmtId="0" fontId="66" fillId="3" borderId="16" applyNumberFormat="0">
      <alignment horizontal="center" vertical="center"/>
    </xf>
    <xf numFmtId="0" fontId="66"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66" fillId="3" borderId="0" applyNumberFormat="0" applyBorder="0">
      <alignment horizontal="center"/>
    </xf>
    <xf numFmtId="0" fontId="36" fillId="30" borderId="0" applyNumberFormat="0"/>
    <xf numFmtId="0" fontId="67" fillId="15" borderId="0" applyNumberFormat="0" applyBorder="0"/>
    <xf numFmtId="0" fontId="66" fillId="30" borderId="8" applyNumberFormat="0">
      <alignment horizontal="left" vertical="center"/>
    </xf>
    <xf numFmtId="0" fontId="66" fillId="30" borderId="15" applyNumberFormat="0">
      <alignment horizontal="center" vertical="center"/>
    </xf>
    <xf numFmtId="0" fontId="66" fillId="30" borderId="16" applyNumberFormat="0">
      <alignment horizontal="center" vertical="center"/>
    </xf>
    <xf numFmtId="0" fontId="66" fillId="30" borderId="17" applyNumberFormat="0">
      <alignment horizontal="center" vertical="center"/>
    </xf>
    <xf numFmtId="0" fontId="66" fillId="3" borderId="8" applyNumberFormat="0">
      <alignment horizontal="left" vertical="center"/>
    </xf>
    <xf numFmtId="0" fontId="66" fillId="3" borderId="15" applyNumberFormat="0">
      <alignment horizontal="center" vertical="center"/>
    </xf>
    <xf numFmtId="0" fontId="66" fillId="3" borderId="16" applyNumberFormat="0">
      <alignment horizontal="center" vertical="center"/>
    </xf>
    <xf numFmtId="0" fontId="66"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67" fillId="15" borderId="0" applyNumberFormat="0" applyBorder="0"/>
    <xf numFmtId="0" fontId="67" fillId="15" borderId="0" applyNumberFormat="0" applyBorder="0"/>
    <xf numFmtId="0" fontId="66" fillId="30" borderId="8" applyNumberFormat="0">
      <alignment horizontal="left" vertical="center"/>
    </xf>
    <xf numFmtId="0" fontId="66" fillId="30" borderId="15" applyNumberFormat="0">
      <alignment horizontal="center" vertical="center"/>
    </xf>
    <xf numFmtId="0" fontId="66" fillId="30" borderId="16" applyNumberFormat="0">
      <alignment horizontal="center" vertical="center"/>
    </xf>
    <xf numFmtId="0" fontId="66" fillId="30" borderId="17" applyNumberFormat="0">
      <alignment horizontal="center" vertical="center"/>
    </xf>
    <xf numFmtId="0" fontId="66" fillId="3" borderId="8" applyNumberFormat="0">
      <alignment horizontal="left" vertical="center"/>
    </xf>
    <xf numFmtId="0" fontId="66" fillId="3" borderId="15" applyNumberFormat="0">
      <alignment horizontal="center" vertical="center"/>
    </xf>
    <xf numFmtId="0" fontId="66" fillId="3" borderId="16" applyNumberFormat="0">
      <alignment horizontal="center" vertical="center"/>
    </xf>
    <xf numFmtId="0" fontId="66"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66" fillId="30" borderId="12" applyNumberFormat="0"/>
    <xf numFmtId="0" fontId="66" fillId="30" borderId="12" applyNumberFormat="0"/>
    <xf numFmtId="0" fontId="66" fillId="33" borderId="12" applyNumberFormat="0"/>
    <xf numFmtId="0" fontId="66" fillId="3" borderId="12" applyNumberFormat="0"/>
    <xf numFmtId="0" fontId="2" fillId="29" borderId="0" applyNumberFormat="0" applyBorder="0">
      <alignment horizontal="center" wrapText="1"/>
    </xf>
    <xf numFmtId="0" fontId="2" fillId="29" borderId="0" applyNumberFormat="0" applyBorder="0">
      <alignment horizontal="center" wrapText="1"/>
    </xf>
    <xf numFmtId="0" fontId="2" fillId="29" borderId="0" applyNumberFormat="0" applyBorder="0">
      <alignment horizontal="center" wrapText="1"/>
    </xf>
    <xf numFmtId="0" fontId="2" fillId="29" borderId="0" applyNumberFormat="0" applyBorder="0">
      <alignment horizontal="center" wrapText="1"/>
    </xf>
    <xf numFmtId="0" fontId="66" fillId="30" borderId="11" applyNumberFormat="0"/>
    <xf numFmtId="0" fontId="66" fillId="30" borderId="11" applyNumberFormat="0"/>
    <xf numFmtId="0" fontId="66" fillId="30" borderId="12" applyNumberFormat="0"/>
    <xf numFmtId="0" fontId="66" fillId="30" borderId="12" applyNumberFormat="0"/>
    <xf numFmtId="0" fontId="66" fillId="30" borderId="13" applyNumberFormat="0"/>
    <xf numFmtId="0" fontId="66" fillId="30" borderId="13" applyNumberFormat="0"/>
    <xf numFmtId="0" fontId="66" fillId="30" borderId="14" applyNumberFormat="0"/>
    <xf numFmtId="0" fontId="66" fillId="30" borderId="14" applyNumberFormat="0"/>
    <xf numFmtId="0" fontId="66" fillId="33" borderId="11" applyNumberFormat="0"/>
    <xf numFmtId="0" fontId="66" fillId="3" borderId="11" applyNumberFormat="0"/>
    <xf numFmtId="0" fontId="66" fillId="33" borderId="12" applyNumberFormat="0"/>
    <xf numFmtId="0" fontId="66" fillId="3" borderId="12" applyNumberFormat="0"/>
    <xf numFmtId="0" fontId="66" fillId="33" borderId="13" applyNumberFormat="0"/>
    <xf numFmtId="0" fontId="66" fillId="3" borderId="13" applyNumberFormat="0"/>
    <xf numFmtId="0" fontId="66" fillId="33" borderId="14" applyNumberFormat="0"/>
    <xf numFmtId="0" fontId="66" fillId="3" borderId="14" applyNumberFormat="0"/>
    <xf numFmtId="0" fontId="66" fillId="30" borderId="11" applyNumberFormat="0"/>
    <xf numFmtId="0" fontId="66" fillId="30" borderId="11" applyNumberFormat="0"/>
    <xf numFmtId="0" fontId="66" fillId="30" borderId="11" applyNumberFormat="0"/>
    <xf numFmtId="0" fontId="66" fillId="30" borderId="11" applyNumberFormat="0"/>
    <xf numFmtId="0" fontId="66" fillId="30" borderId="12" applyNumberFormat="0"/>
    <xf numFmtId="0" fontId="66" fillId="30" borderId="12" applyNumberFormat="0"/>
    <xf numFmtId="0" fontId="66" fillId="30" borderId="12" applyNumberFormat="0"/>
    <xf numFmtId="0" fontId="66" fillId="30" borderId="12" applyNumberFormat="0"/>
    <xf numFmtId="0" fontId="66" fillId="30" borderId="13" applyNumberFormat="0"/>
    <xf numFmtId="0" fontId="66" fillId="30" borderId="13" applyNumberFormat="0"/>
    <xf numFmtId="0" fontId="66" fillId="30" borderId="13" applyNumberFormat="0"/>
    <xf numFmtId="0" fontId="66" fillId="30" borderId="13" applyNumberFormat="0"/>
    <xf numFmtId="0" fontId="66" fillId="30" borderId="14" applyNumberFormat="0"/>
    <xf numFmtId="0" fontId="66" fillId="30" borderId="14" applyNumberFormat="0"/>
    <xf numFmtId="0" fontId="66" fillId="30" borderId="14" applyNumberFormat="0"/>
    <xf numFmtId="0" fontId="66" fillId="30" borderId="14" applyNumberFormat="0"/>
    <xf numFmtId="0" fontId="66" fillId="24" borderId="11" applyNumberFormat="0"/>
    <xf numFmtId="0" fontId="66" fillId="31" borderId="11" applyNumberFormat="0"/>
    <xf numFmtId="0" fontId="66" fillId="24" borderId="11" applyNumberFormat="0"/>
    <xf numFmtId="0" fontId="66" fillId="24" borderId="11" applyNumberFormat="0"/>
    <xf numFmtId="0" fontId="66" fillId="24" borderId="12" applyNumberFormat="0"/>
    <xf numFmtId="0" fontId="66" fillId="31" borderId="12" applyNumberFormat="0"/>
    <xf numFmtId="0" fontId="66" fillId="24" borderId="12" applyNumberFormat="0"/>
    <xf numFmtId="0" fontId="66" fillId="24" borderId="12" applyNumberFormat="0"/>
    <xf numFmtId="0" fontId="66" fillId="24" borderId="13" applyNumberFormat="0"/>
    <xf numFmtId="0" fontId="66" fillId="31" borderId="13" applyNumberFormat="0"/>
    <xf numFmtId="0" fontId="66" fillId="24" borderId="13" applyNumberFormat="0"/>
    <xf numFmtId="0" fontId="66" fillId="24" borderId="13" applyNumberFormat="0"/>
    <xf numFmtId="0" fontId="66" fillId="24" borderId="14" applyNumberFormat="0"/>
    <xf numFmtId="0" fontId="66" fillId="31" borderId="14" applyNumberFormat="0"/>
    <xf numFmtId="0" fontId="66" fillId="24" borderId="14" applyNumberFormat="0"/>
    <xf numFmtId="0" fontId="66" fillId="24" borderId="14" applyNumberFormat="0"/>
    <xf numFmtId="0" fontId="2" fillId="29" borderId="0" applyNumberFormat="0" applyBorder="0">
      <alignment horizontal="center" wrapText="1"/>
    </xf>
    <xf numFmtId="0" fontId="2" fillId="29" borderId="0" applyNumberFormat="0" applyBorder="0">
      <alignment horizontal="center" wrapText="1"/>
    </xf>
    <xf numFmtId="0" fontId="66" fillId="30" borderId="11" applyNumberFormat="0">
      <alignment horizontal="left"/>
    </xf>
    <xf numFmtId="0" fontId="66" fillId="30" borderId="11" applyNumberFormat="0">
      <alignment horizontal="left"/>
    </xf>
    <xf numFmtId="0" fontId="66" fillId="30" borderId="11" applyNumberFormat="0">
      <alignment horizontal="left"/>
    </xf>
    <xf numFmtId="0" fontId="66" fillId="30" borderId="11" applyNumberFormat="0">
      <alignment horizontal="left"/>
    </xf>
    <xf numFmtId="0" fontId="66" fillId="30" borderId="12" applyNumberFormat="0"/>
    <xf numFmtId="0" fontId="66" fillId="30" borderId="12" applyNumberFormat="0"/>
    <xf numFmtId="0" fontId="66" fillId="30" borderId="12" applyNumberFormat="0"/>
    <xf numFmtId="0" fontId="66" fillId="30" borderId="12" applyNumberFormat="0"/>
    <xf numFmtId="0" fontId="66" fillId="30" borderId="13" applyNumberFormat="0"/>
    <xf numFmtId="0" fontId="66" fillId="30" borderId="13" applyNumberFormat="0"/>
    <xf numFmtId="0" fontId="66" fillId="30" borderId="13" applyNumberFormat="0"/>
    <xf numFmtId="0" fontId="66" fillId="30" borderId="13" applyNumberFormat="0"/>
    <xf numFmtId="0" fontId="66" fillId="30" borderId="14" applyNumberFormat="0"/>
    <xf numFmtId="0" fontId="66" fillId="30" borderId="14" applyNumberFormat="0"/>
    <xf numFmtId="0" fontId="66" fillId="30" borderId="14" applyNumberFormat="0"/>
    <xf numFmtId="0" fontId="66" fillId="30" borderId="14" applyNumberFormat="0"/>
    <xf numFmtId="0" fontId="66" fillId="24" borderId="11" applyNumberFormat="0">
      <alignment horizontal="left"/>
    </xf>
    <xf numFmtId="0" fontId="66" fillId="31" borderId="11" applyNumberFormat="0">
      <alignment horizontal="left"/>
    </xf>
    <xf numFmtId="0" fontId="66" fillId="24" borderId="11" applyNumberFormat="0">
      <alignment horizontal="left"/>
    </xf>
    <xf numFmtId="0" fontId="66" fillId="24" borderId="11" applyNumberFormat="0">
      <alignment horizontal="left"/>
    </xf>
    <xf numFmtId="0" fontId="66" fillId="24" borderId="12" applyNumberFormat="0"/>
    <xf numFmtId="0" fontId="66" fillId="31" borderId="12" applyNumberFormat="0"/>
    <xf numFmtId="0" fontId="66" fillId="24" borderId="12" applyNumberFormat="0"/>
    <xf numFmtId="0" fontId="66" fillId="24" borderId="12" applyNumberFormat="0"/>
    <xf numFmtId="0" fontId="66" fillId="24" borderId="13" applyNumberFormat="0"/>
    <xf numFmtId="0" fontId="66" fillId="31" borderId="13" applyNumberFormat="0"/>
    <xf numFmtId="0" fontId="66" fillId="24" borderId="13" applyNumberFormat="0"/>
    <xf numFmtId="0" fontId="66" fillId="24" borderId="13" applyNumberFormat="0"/>
    <xf numFmtId="0" fontId="66" fillId="24" borderId="14" applyNumberFormat="0"/>
    <xf numFmtId="0" fontId="66" fillId="31" borderId="14" applyNumberFormat="0"/>
    <xf numFmtId="0" fontId="66" fillId="24" borderId="14" applyNumberFormat="0"/>
    <xf numFmtId="0" fontId="66" fillId="24" borderId="14" applyNumberFormat="0"/>
    <xf numFmtId="0" fontId="2" fillId="29" borderId="0" applyNumberFormat="0" applyBorder="0">
      <alignment horizontal="center" wrapText="1"/>
    </xf>
    <xf numFmtId="0" fontId="2" fillId="29" borderId="0" applyNumberFormat="0" applyBorder="0">
      <alignment horizontal="center" wrapText="1"/>
    </xf>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30" borderId="0" applyNumberFormat="0" applyBorder="0"/>
    <xf numFmtId="0" fontId="66" fillId="30" borderId="0" applyNumberFormat="0" applyBorder="0"/>
    <xf numFmtId="0" fontId="66" fillId="30" borderId="0" applyNumberFormat="0" applyBorder="0"/>
    <xf numFmtId="0" fontId="66" fillId="30"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30" borderId="0" applyNumberFormat="0" applyBorder="0"/>
    <xf numFmtId="0" fontId="66" fillId="30" borderId="0" applyNumberFormat="0" applyBorder="0"/>
    <xf numFmtId="0" fontId="66" fillId="30" borderId="0" applyNumberFormat="0" applyBorder="0"/>
    <xf numFmtId="0" fontId="66" fillId="30"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30" borderId="0" applyNumberFormat="0" applyBorder="0"/>
    <xf numFmtId="0" fontId="66" fillId="30" borderId="0" applyNumberFormat="0" applyBorder="0"/>
    <xf numFmtId="0" fontId="66" fillId="30" borderId="0" applyNumberFormat="0" applyBorder="0"/>
    <xf numFmtId="0" fontId="66" fillId="30"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30" borderId="0" applyNumberFormat="0" applyBorder="0"/>
    <xf numFmtId="0" fontId="66" fillId="30" borderId="0" applyNumberFormat="0" applyBorder="0"/>
    <xf numFmtId="0" fontId="66" fillId="30" borderId="0" applyNumberFormat="0" applyBorder="0"/>
    <xf numFmtId="0" fontId="66" fillId="30"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30" borderId="0" applyNumberFormat="0" applyBorder="0"/>
    <xf numFmtId="0" fontId="66" fillId="30" borderId="0" applyNumberFormat="0" applyBorder="0"/>
    <xf numFmtId="0" fontId="66" fillId="30" borderId="0" applyNumberFormat="0" applyBorder="0"/>
    <xf numFmtId="0" fontId="66" fillId="30"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30" borderId="0" applyNumberFormat="0" applyBorder="0"/>
    <xf numFmtId="0" fontId="66" fillId="30" borderId="0" applyNumberFormat="0" applyBorder="0"/>
    <xf numFmtId="0" fontId="66" fillId="30" borderId="0" applyNumberFormat="0" applyBorder="0"/>
    <xf numFmtId="0" fontId="66" fillId="30"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30" borderId="0" applyNumberFormat="0" applyBorder="0"/>
    <xf numFmtId="0" fontId="66" fillId="30" borderId="0" applyNumberFormat="0" applyBorder="0"/>
    <xf numFmtId="0" fontId="66" fillId="30" borderId="0" applyNumberFormat="0" applyBorder="0"/>
    <xf numFmtId="0" fontId="66" fillId="30"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30" borderId="0" applyNumberFormat="0" applyBorder="0"/>
    <xf numFmtId="0" fontId="66" fillId="30" borderId="0" applyNumberFormat="0" applyBorder="0"/>
    <xf numFmtId="0" fontId="66" fillId="30" borderId="0" applyNumberFormat="0" applyBorder="0"/>
    <xf numFmtId="0" fontId="66" fillId="30"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30" borderId="0" applyNumberFormat="0" applyBorder="0"/>
    <xf numFmtId="0" fontId="66" fillId="30" borderId="0" applyNumberFormat="0" applyBorder="0"/>
    <xf numFmtId="0" fontId="66" fillId="30" borderId="0" applyNumberFormat="0" applyBorder="0"/>
    <xf numFmtId="0" fontId="66" fillId="30"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30" borderId="0" applyNumberFormat="0" applyBorder="0"/>
    <xf numFmtId="0" fontId="66" fillId="30" borderId="0" applyNumberFormat="0" applyBorder="0"/>
    <xf numFmtId="0" fontId="66" fillId="30" borderId="0" applyNumberFormat="0" applyBorder="0"/>
    <xf numFmtId="0" fontId="66" fillId="30"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36" fillId="30" borderId="0" applyNumberFormat="0"/>
    <xf numFmtId="0" fontId="36" fillId="30" borderId="0" applyNumberFormat="0"/>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24" borderId="11" applyNumberFormat="0">
      <alignment horizontal="left" vertical="center"/>
    </xf>
    <xf numFmtId="0" fontId="66" fillId="31" borderId="11" applyNumberFormat="0">
      <alignment horizontal="left" vertical="center"/>
    </xf>
    <xf numFmtId="0" fontId="66" fillId="24" borderId="11" applyNumberFormat="0">
      <alignment horizontal="left" vertical="center"/>
    </xf>
    <xf numFmtId="0" fontId="66" fillId="24" borderId="11" applyNumberFormat="0">
      <alignment horizontal="left" vertical="center"/>
    </xf>
    <xf numFmtId="0" fontId="66" fillId="24" borderId="12" applyNumberFormat="0">
      <alignment horizontal="center" vertical="center"/>
    </xf>
    <xf numFmtId="0" fontId="66" fillId="31" borderId="12" applyNumberFormat="0">
      <alignment horizontal="center" vertical="center"/>
    </xf>
    <xf numFmtId="0" fontId="66" fillId="24" borderId="12" applyNumberFormat="0">
      <alignment horizontal="center" vertical="center"/>
    </xf>
    <xf numFmtId="0" fontId="66" fillId="24" borderId="12" applyNumberFormat="0">
      <alignment horizontal="center" vertical="center"/>
    </xf>
    <xf numFmtId="0" fontId="66" fillId="24" borderId="13" applyNumberFormat="0">
      <alignment horizontal="center" vertical="center"/>
    </xf>
    <xf numFmtId="0" fontId="66" fillId="31" borderId="13" applyNumberFormat="0">
      <alignment horizontal="center" vertical="center"/>
    </xf>
    <xf numFmtId="0" fontId="66" fillId="24" borderId="13" applyNumberFormat="0">
      <alignment horizontal="center" vertical="center"/>
    </xf>
    <xf numFmtId="0" fontId="66" fillId="24" borderId="13" applyNumberFormat="0">
      <alignment horizontal="center" vertical="center"/>
    </xf>
    <xf numFmtId="0" fontId="66" fillId="24" borderId="14" applyNumberFormat="0">
      <alignment horizontal="center" vertical="center"/>
    </xf>
    <xf numFmtId="0" fontId="66" fillId="31" borderId="14" applyNumberFormat="0">
      <alignment horizontal="center" vertical="center"/>
    </xf>
    <xf numFmtId="0" fontId="66" fillId="24" borderId="14" applyNumberFormat="0">
      <alignment horizontal="center" vertical="center"/>
    </xf>
    <xf numFmtId="0" fontId="66" fillId="24"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2" fillId="29" borderId="0" applyNumberFormat="0" applyBorder="0">
      <alignment horizontal="center" wrapText="1"/>
    </xf>
    <xf numFmtId="0" fontId="2" fillId="29" borderId="0" applyNumberFormat="0" applyBorder="0">
      <alignment horizontal="center" wrapText="1"/>
    </xf>
    <xf numFmtId="0" fontId="58" fillId="0" borderId="0" applyNumberFormat="0" applyBorder="0"/>
    <xf numFmtId="0" fontId="72" fillId="0" borderId="0" applyNumberFormat="0" applyBorder="0"/>
    <xf numFmtId="0" fontId="59" fillId="0" borderId="18" applyNumberFormat="0"/>
    <xf numFmtId="0" fontId="59" fillId="0" borderId="18" applyNumberFormat="0"/>
    <xf numFmtId="0" fontId="60" fillId="0" borderId="0" applyNumberFormat="0" applyBorder="0"/>
    <xf numFmtId="0" fontId="60" fillId="0" borderId="0" applyNumberFormat="0" applyBorder="0"/>
  </cellStyleXfs>
  <cellXfs count="582">
    <xf numFmtId="0" fontId="0" fillId="0" borderId="0" xfId="0"/>
    <xf numFmtId="0" fontId="0" fillId="30" borderId="0" xfId="0" applyFill="1"/>
    <xf numFmtId="0" fontId="0" fillId="30" borderId="0" xfId="0" applyFill="1" applyAlignment="1">
      <alignment horizontal="centerContinuous"/>
    </xf>
    <xf numFmtId="0" fontId="66" fillId="0" borderId="0" xfId="0" applyFont="1"/>
    <xf numFmtId="0" fontId="0" fillId="30" borderId="0" xfId="0" applyFill="1" applyAlignment="1">
      <alignment horizontal="right"/>
    </xf>
    <xf numFmtId="0" fontId="15" fillId="30" borderId="0" xfId="0" applyFont="1" applyFill="1"/>
    <xf numFmtId="0" fontId="4" fillId="30" borderId="0" xfId="0" applyFont="1" applyFill="1" applyAlignment="1">
      <alignment horizontal="left"/>
    </xf>
    <xf numFmtId="17" fontId="4" fillId="30" borderId="0" xfId="0" applyNumberFormat="1" applyFont="1" applyFill="1" applyAlignment="1">
      <alignment horizontal="left"/>
    </xf>
    <xf numFmtId="0" fontId="0" fillId="0" borderId="0" xfId="0" applyAlignment="1">
      <alignment horizontal="center"/>
    </xf>
    <xf numFmtId="0" fontId="0" fillId="30" borderId="0" xfId="0" applyFill="1" applyAlignment="1">
      <alignment horizontal="center"/>
    </xf>
    <xf numFmtId="0" fontId="0" fillId="0" borderId="0" xfId="0" applyAlignment="1">
      <alignment horizontal="centerContinuous"/>
    </xf>
    <xf numFmtId="0" fontId="0" fillId="0" borderId="0" xfId="0" applyAlignment="1">
      <alignment horizontal="left"/>
    </xf>
    <xf numFmtId="0" fontId="20" fillId="0" borderId="0" xfId="0" applyFont="1"/>
    <xf numFmtId="0" fontId="21" fillId="0" borderId="0" xfId="0" applyFont="1" applyAlignment="1">
      <alignment horizontal="center"/>
    </xf>
    <xf numFmtId="0" fontId="4" fillId="0" borderId="19" xfId="0" applyFont="1" applyBorder="1" applyAlignment="1">
      <alignment horizontal="right"/>
    </xf>
    <xf numFmtId="0" fontId="4" fillId="33" borderId="20" xfId="0" applyFont="1" applyFill="1" applyBorder="1" applyAlignment="1">
      <alignment horizontal="right"/>
    </xf>
    <xf numFmtId="0" fontId="4" fillId="33" borderId="21" xfId="0" applyFont="1" applyFill="1" applyBorder="1" applyAlignment="1">
      <alignment horizontal="right"/>
    </xf>
    <xf numFmtId="0" fontId="4" fillId="0" borderId="21" xfId="0" applyFont="1" applyBorder="1" applyAlignment="1">
      <alignment horizontal="right"/>
    </xf>
    <xf numFmtId="0" fontId="22" fillId="0" borderId="0" xfId="0" applyFont="1" applyAlignment="1">
      <alignment horizontal="center"/>
    </xf>
    <xf numFmtId="1" fontId="4" fillId="0" borderId="0" xfId="0" applyNumberFormat="1" applyFont="1" applyAlignment="1">
      <alignment horizontal="left"/>
    </xf>
    <xf numFmtId="0" fontId="0" fillId="30" borderId="0" xfId="0" applyFill="1" applyAlignment="1">
      <alignment horizontal="center" vertical="center"/>
    </xf>
    <xf numFmtId="166" fontId="23" fillId="0" borderId="0" xfId="0" applyNumberFormat="1" applyFont="1" applyAlignment="1">
      <alignment horizontal="right"/>
    </xf>
    <xf numFmtId="166" fontId="23" fillId="30" borderId="0" xfId="0" applyNumberFormat="1" applyFont="1" applyFill="1" applyAlignment="1">
      <alignment horizontal="center"/>
    </xf>
    <xf numFmtId="166" fontId="0" fillId="30" borderId="0" xfId="0" applyNumberFormat="1" applyFill="1"/>
    <xf numFmtId="166" fontId="4" fillId="30" borderId="0" xfId="0" applyNumberFormat="1" applyFont="1" applyFill="1" applyAlignment="1">
      <alignment horizontal="left"/>
    </xf>
    <xf numFmtId="167" fontId="4" fillId="30" borderId="0" xfId="0" applyNumberFormat="1" applyFont="1" applyFill="1" applyAlignment="1">
      <alignment horizontal="left"/>
    </xf>
    <xf numFmtId="166" fontId="27" fillId="30" borderId="0" xfId="0" applyNumberFormat="1" applyFont="1" applyFill="1" applyAlignment="1">
      <alignment horizontal="center"/>
    </xf>
    <xf numFmtId="166" fontId="27" fillId="0" borderId="0" xfId="0" applyNumberFormat="1" applyFont="1" applyAlignment="1">
      <alignment horizontal="right"/>
    </xf>
    <xf numFmtId="0" fontId="66" fillId="0" borderId="0" xfId="0" applyFont="1" applyAlignment="1">
      <alignment horizontal="center"/>
    </xf>
    <xf numFmtId="0" fontId="28" fillId="0" borderId="0" xfId="0" applyFont="1"/>
    <xf numFmtId="166" fontId="27" fillId="0" borderId="0" xfId="0" applyNumberFormat="1" applyFont="1"/>
    <xf numFmtId="0" fontId="29" fillId="0" borderId="0" xfId="0" applyFont="1" applyAlignment="1">
      <alignment vertical="center"/>
    </xf>
    <xf numFmtId="0" fontId="0" fillId="0" borderId="22" xfId="0" applyBorder="1"/>
    <xf numFmtId="0" fontId="0" fillId="0" borderId="0" xfId="0" applyAlignment="1">
      <alignment horizontal="right"/>
    </xf>
    <xf numFmtId="0" fontId="0" fillId="33" borderId="0" xfId="0" applyFill="1"/>
    <xf numFmtId="0" fontId="4" fillId="30" borderId="0" xfId="0" applyFont="1" applyFill="1" applyAlignment="1">
      <alignment horizontal="center"/>
    </xf>
    <xf numFmtId="0" fontId="32" fillId="0" borderId="0" xfId="0" applyFont="1"/>
    <xf numFmtId="0" fontId="32" fillId="0" borderId="0" xfId="0" applyFont="1" applyAlignment="1">
      <alignment horizontal="center"/>
    </xf>
    <xf numFmtId="0" fontId="32" fillId="30" borderId="0" xfId="0" applyFont="1" applyFill="1"/>
    <xf numFmtId="166" fontId="0" fillId="33" borderId="0" xfId="0" applyNumberFormat="1" applyFill="1"/>
    <xf numFmtId="0" fontId="0" fillId="0" borderId="0" xfId="0" applyAlignment="1">
      <alignment vertical="center"/>
    </xf>
    <xf numFmtId="0" fontId="0" fillId="30" borderId="0" xfId="0" applyFill="1" applyAlignment="1">
      <alignment horizontal="left"/>
    </xf>
    <xf numFmtId="17" fontId="4" fillId="33" borderId="0" xfId="0" applyNumberFormat="1" applyFont="1" applyFill="1" applyAlignment="1">
      <alignment horizontal="left"/>
    </xf>
    <xf numFmtId="166" fontId="0" fillId="33" borderId="0" xfId="0" applyNumberFormat="1" applyFill="1" applyAlignment="1">
      <alignment horizontal="right"/>
    </xf>
    <xf numFmtId="2" fontId="0" fillId="33" borderId="0" xfId="0" applyNumberFormat="1" applyFill="1" applyAlignment="1">
      <alignment horizontal="right"/>
    </xf>
    <xf numFmtId="2" fontId="0" fillId="33" borderId="0" xfId="0" applyNumberFormat="1" applyFill="1"/>
    <xf numFmtId="167" fontId="4" fillId="33" borderId="0" xfId="0" applyNumberFormat="1" applyFont="1" applyFill="1" applyAlignment="1">
      <alignment horizontal="left"/>
    </xf>
    <xf numFmtId="0" fontId="32" fillId="30" borderId="0" xfId="0" applyFont="1" applyFill="1" applyAlignment="1">
      <alignment horizontal="center"/>
    </xf>
    <xf numFmtId="0" fontId="4" fillId="0" borderId="0" xfId="0" applyFont="1" applyAlignment="1">
      <alignment horizontal="right"/>
    </xf>
    <xf numFmtId="2" fontId="0" fillId="0" borderId="0" xfId="0" applyNumberFormat="1" applyAlignment="1">
      <alignment horizontal="center"/>
    </xf>
    <xf numFmtId="166" fontId="0" fillId="0" borderId="0" xfId="0" applyNumberFormat="1"/>
    <xf numFmtId="166" fontId="0" fillId="0" borderId="0" xfId="0" applyNumberFormat="1" applyAlignment="1">
      <alignment horizontal="right"/>
    </xf>
    <xf numFmtId="2" fontId="0" fillId="0" borderId="0" xfId="0" applyNumberFormat="1" applyAlignment="1">
      <alignment horizontal="right"/>
    </xf>
    <xf numFmtId="0" fontId="33" fillId="0" borderId="0" xfId="0" applyFont="1" applyAlignment="1">
      <alignment vertical="center"/>
    </xf>
    <xf numFmtId="0" fontId="0" fillId="0" borderId="0" xfId="0" applyAlignment="1">
      <alignment horizontal="right" vertical="center"/>
    </xf>
    <xf numFmtId="165" fontId="0" fillId="0" borderId="0" xfId="0" applyNumberFormat="1"/>
    <xf numFmtId="0" fontId="0" fillId="0" borderId="0" xfId="0" applyAlignment="1">
      <alignment horizontal="left" vertical="center"/>
    </xf>
    <xf numFmtId="2" fontId="0" fillId="0" borderId="0" xfId="0" applyNumberFormat="1"/>
    <xf numFmtId="49" fontId="0" fillId="0" borderId="0" xfId="0" applyNumberFormat="1" applyAlignment="1">
      <alignment horizontal="left" vertical="center"/>
    </xf>
    <xf numFmtId="49" fontId="0" fillId="0" borderId="0" xfId="0" applyNumberFormat="1"/>
    <xf numFmtId="166" fontId="0" fillId="0" borderId="0" xfId="0" applyNumberFormat="1" applyAlignment="1">
      <alignment horizontal="center"/>
    </xf>
    <xf numFmtId="0" fontId="0" fillId="34" borderId="0" xfId="0" applyFill="1"/>
    <xf numFmtId="0" fontId="4" fillId="0" borderId="20" xfId="0" applyFont="1" applyBorder="1" applyAlignment="1">
      <alignment horizontal="right"/>
    </xf>
    <xf numFmtId="0" fontId="42" fillId="34" borderId="0" xfId="0" applyFont="1" applyFill="1"/>
    <xf numFmtId="168" fontId="42" fillId="34" borderId="0" xfId="0" applyNumberFormat="1" applyFont="1" applyFill="1"/>
    <xf numFmtId="0" fontId="26" fillId="0" borderId="23" xfId="0" applyFont="1" applyBorder="1" applyAlignment="1">
      <alignment horizontal="center" wrapText="1"/>
    </xf>
    <xf numFmtId="0" fontId="0" fillId="34" borderId="0" xfId="0" applyFill="1" applyAlignment="1">
      <alignment horizontal="left"/>
    </xf>
    <xf numFmtId="0" fontId="0" fillId="30" borderId="23" xfId="0" applyFill="1" applyBorder="1"/>
    <xf numFmtId="0" fontId="0" fillId="35" borderId="0" xfId="0" applyFill="1"/>
    <xf numFmtId="0" fontId="0" fillId="35" borderId="0" xfId="0" applyFill="1" applyAlignment="1">
      <alignment horizontal="center"/>
    </xf>
    <xf numFmtId="0" fontId="39" fillId="35" borderId="0" xfId="0" applyFont="1" applyFill="1" applyAlignment="1">
      <alignment horizontal="right"/>
    </xf>
    <xf numFmtId="0" fontId="40" fillId="35" borderId="0" xfId="0" applyFont="1" applyFill="1" applyAlignment="1">
      <alignment horizontal="right"/>
    </xf>
    <xf numFmtId="0" fontId="41" fillId="35" borderId="0" xfId="0" applyFont="1" applyFill="1"/>
    <xf numFmtId="0" fontId="37" fillId="35" borderId="0" xfId="0" applyFont="1" applyFill="1"/>
    <xf numFmtId="0" fontId="37" fillId="35" borderId="0" xfId="0" applyFont="1" applyFill="1" applyAlignment="1">
      <alignment horizontal="center"/>
    </xf>
    <xf numFmtId="0" fontId="37" fillId="35" borderId="0" xfId="0" applyFont="1" applyFill="1" applyAlignment="1">
      <alignment horizontal="left" vertical="top"/>
    </xf>
    <xf numFmtId="0" fontId="37" fillId="35" borderId="0" xfId="0" applyFont="1" applyFill="1" applyAlignment="1">
      <alignment horizontal="right" vertical="top"/>
    </xf>
    <xf numFmtId="0" fontId="2" fillId="35" borderId="0" xfId="0" applyFont="1" applyFill="1"/>
    <xf numFmtId="0" fontId="2" fillId="35" borderId="0" xfId="0" applyFont="1" applyFill="1" applyAlignment="1">
      <alignment horizontal="right"/>
    </xf>
    <xf numFmtId="0" fontId="37" fillId="35" borderId="0" xfId="0" applyFont="1" applyFill="1" applyAlignment="1">
      <alignment horizontal="right"/>
    </xf>
    <xf numFmtId="0" fontId="4" fillId="0" borderId="0" xfId="0" applyFont="1"/>
    <xf numFmtId="0" fontId="63" fillId="35" borderId="0" xfId="0" applyFont="1" applyFill="1"/>
    <xf numFmtId="0" fontId="37" fillId="35" borderId="0" xfId="0" applyFont="1" applyFill="1" applyAlignment="1">
      <alignment vertical="top"/>
    </xf>
    <xf numFmtId="0" fontId="74" fillId="0" borderId="0" xfId="0" applyFont="1"/>
    <xf numFmtId="0" fontId="75" fillId="0" borderId="0" xfId="0" applyFont="1"/>
    <xf numFmtId="0" fontId="76" fillId="0" borderId="0" xfId="0" applyFont="1"/>
    <xf numFmtId="0" fontId="77" fillId="0" borderId="0" xfId="0" applyFont="1" applyAlignment="1">
      <alignment vertical="top"/>
    </xf>
    <xf numFmtId="0" fontId="78" fillId="0" borderId="0" xfId="0" applyFont="1"/>
    <xf numFmtId="0" fontId="79" fillId="0" borderId="0" xfId="0" applyFont="1"/>
    <xf numFmtId="0" fontId="79" fillId="0" borderId="0" xfId="0" applyFont="1" applyAlignment="1">
      <alignment vertical="top" wrapText="1"/>
    </xf>
    <xf numFmtId="0" fontId="74" fillId="0" borderId="0" xfId="0" applyFont="1" applyAlignment="1">
      <alignment vertical="top" wrapText="1"/>
    </xf>
    <xf numFmtId="167" fontId="0" fillId="30" borderId="0" xfId="0" applyNumberFormat="1" applyFill="1"/>
    <xf numFmtId="167" fontId="0" fillId="33" borderId="0" xfId="0" applyNumberFormat="1" applyFill="1"/>
    <xf numFmtId="0" fontId="0" fillId="30" borderId="0" xfId="0" applyFill="1" applyAlignment="1">
      <alignment vertical="top"/>
    </xf>
    <xf numFmtId="0" fontId="0" fillId="34" borderId="0" xfId="0" applyFill="1" applyAlignment="1">
      <alignment vertical="top"/>
    </xf>
    <xf numFmtId="0" fontId="0" fillId="0" borderId="0" xfId="0" applyAlignment="1">
      <alignment vertical="top"/>
    </xf>
    <xf numFmtId="0" fontId="61" fillId="0" borderId="0" xfId="0" applyFont="1" applyAlignment="1">
      <alignment vertical="center"/>
    </xf>
    <xf numFmtId="1" fontId="0" fillId="36" borderId="0" xfId="0" applyNumberFormat="1" applyFill="1"/>
    <xf numFmtId="0" fontId="32" fillId="0" borderId="42" xfId="0" applyFont="1" applyBorder="1" applyAlignment="1">
      <alignment horizontal="center"/>
    </xf>
    <xf numFmtId="0" fontId="82" fillId="37" borderId="45" xfId="0" applyFont="1" applyFill="1" applyBorder="1"/>
    <xf numFmtId="0" fontId="83" fillId="38" borderId="0" xfId="0" applyFont="1" applyFill="1"/>
    <xf numFmtId="49" fontId="37" fillId="35" borderId="46" xfId="0" applyNumberFormat="1" applyFont="1" applyFill="1" applyBorder="1" applyAlignment="1">
      <alignment textRotation="90" wrapText="1"/>
    </xf>
    <xf numFmtId="0" fontId="84" fillId="37" borderId="40" xfId="0" applyFont="1" applyFill="1" applyBorder="1" applyAlignment="1">
      <alignment horizontal="left" vertical="center"/>
    </xf>
    <xf numFmtId="171" fontId="84" fillId="37" borderId="40" xfId="0" applyNumberFormat="1" applyFont="1" applyFill="1" applyBorder="1" applyAlignment="1">
      <alignment horizontal="left" vertical="center"/>
    </xf>
    <xf numFmtId="0" fontId="85" fillId="37" borderId="47" xfId="0" applyFont="1" applyFill="1" applyBorder="1" applyAlignment="1">
      <alignment horizontal="center" vertical="center"/>
    </xf>
    <xf numFmtId="0" fontId="85" fillId="37" borderId="48" xfId="0" applyFont="1" applyFill="1" applyBorder="1" applyAlignment="1">
      <alignment horizontal="center" vertical="center"/>
    </xf>
    <xf numFmtId="0" fontId="85" fillId="37" borderId="49" xfId="0" applyFont="1" applyFill="1" applyBorder="1" applyAlignment="1">
      <alignment horizontal="center" vertical="center"/>
    </xf>
    <xf numFmtId="0" fontId="84" fillId="39" borderId="40" xfId="0" applyFont="1" applyFill="1" applyBorder="1" applyAlignment="1">
      <alignment horizontal="left" vertical="center"/>
    </xf>
    <xf numFmtId="171" fontId="84" fillId="39" borderId="40" xfId="0" applyNumberFormat="1" applyFont="1" applyFill="1" applyBorder="1" applyAlignment="1">
      <alignment horizontal="left" vertical="center"/>
    </xf>
    <xf numFmtId="0" fontId="85" fillId="39" borderId="47" xfId="0" applyFont="1" applyFill="1" applyBorder="1" applyAlignment="1">
      <alignment horizontal="center" vertical="center"/>
    </xf>
    <xf numFmtId="0" fontId="85" fillId="39" borderId="48" xfId="0" applyFont="1" applyFill="1" applyBorder="1" applyAlignment="1">
      <alignment horizontal="center" vertical="center"/>
    </xf>
    <xf numFmtId="0" fontId="85" fillId="39" borderId="49" xfId="0" applyFont="1" applyFill="1" applyBorder="1" applyAlignment="1">
      <alignment horizontal="center" vertical="center"/>
    </xf>
    <xf numFmtId="0" fontId="86" fillId="0" borderId="0" xfId="0" applyFont="1" applyAlignment="1">
      <alignment horizontal="left" vertical="center"/>
    </xf>
    <xf numFmtId="0" fontId="25" fillId="35" borderId="0" xfId="0" applyFont="1" applyFill="1"/>
    <xf numFmtId="0" fontId="25" fillId="35" borderId="0" xfId="0" applyFont="1" applyFill="1" applyAlignment="1">
      <alignment horizontal="left" vertical="top"/>
    </xf>
    <xf numFmtId="0" fontId="13" fillId="35" borderId="0" xfId="0" applyFont="1" applyFill="1" applyAlignment="1">
      <alignment horizontal="right"/>
    </xf>
    <xf numFmtId="0" fontId="25" fillId="35" borderId="0" xfId="0" applyFont="1" applyFill="1" applyAlignment="1">
      <alignment horizontal="right"/>
    </xf>
    <xf numFmtId="0" fontId="25" fillId="35" borderId="0" xfId="0" applyFont="1" applyFill="1" applyAlignment="1">
      <alignment horizontal="center"/>
    </xf>
    <xf numFmtId="0" fontId="25" fillId="0" borderId="0" xfId="0" applyFont="1"/>
    <xf numFmtId="0" fontId="25" fillId="0" borderId="0" xfId="0" applyFont="1" applyAlignment="1">
      <alignment horizontal="center"/>
    </xf>
    <xf numFmtId="0" fontId="1" fillId="0" borderId="0" xfId="0" applyFont="1"/>
    <xf numFmtId="0" fontId="1" fillId="0" borderId="0" xfId="0" applyFont="1" applyAlignment="1">
      <alignment horizontal="center"/>
    </xf>
    <xf numFmtId="0" fontId="12" fillId="30" borderId="0" xfId="0" applyFont="1" applyFill="1" applyAlignment="1">
      <alignment horizontal="left"/>
    </xf>
    <xf numFmtId="0" fontId="14" fillId="30" borderId="0" xfId="0" applyFont="1" applyFill="1" applyAlignment="1">
      <alignment horizontal="left"/>
    </xf>
    <xf numFmtId="166" fontId="14" fillId="30" borderId="0" xfId="0" applyNumberFormat="1" applyFont="1" applyFill="1" applyAlignment="1">
      <alignment horizontal="left"/>
    </xf>
    <xf numFmtId="164" fontId="1" fillId="30" borderId="0" xfId="0" applyNumberFormat="1" applyFont="1" applyFill="1"/>
    <xf numFmtId="0" fontId="1" fillId="30" borderId="0" xfId="0" applyFont="1" applyFill="1"/>
    <xf numFmtId="0" fontId="1" fillId="30" borderId="0" xfId="0" applyFont="1" applyFill="1" applyAlignment="1">
      <alignment horizontal="left"/>
    </xf>
    <xf numFmtId="0" fontId="10" fillId="30" borderId="0" xfId="0" applyFont="1" applyFill="1" applyAlignment="1">
      <alignment horizontal="center"/>
    </xf>
    <xf numFmtId="0" fontId="10" fillId="30" borderId="0" xfId="0" applyFont="1" applyFill="1" applyAlignment="1">
      <alignment horizontal="right"/>
    </xf>
    <xf numFmtId="0" fontId="7" fillId="30" borderId="0" xfId="0" applyFont="1" applyFill="1" applyAlignment="1">
      <alignment horizontal="center"/>
    </xf>
    <xf numFmtId="0" fontId="8" fillId="0" borderId="0" xfId="0" applyFont="1" applyAlignment="1">
      <alignment horizontal="center"/>
    </xf>
    <xf numFmtId="0" fontId="6" fillId="30" borderId="0" xfId="0" applyFont="1" applyFill="1" applyAlignment="1">
      <alignment horizontal="right"/>
    </xf>
    <xf numFmtId="0" fontId="6" fillId="0" borderId="0" xfId="0" applyFont="1" applyAlignment="1">
      <alignment horizontal="right"/>
    </xf>
    <xf numFmtId="0" fontId="7" fillId="0" borderId="0" xfId="0" applyFont="1" applyAlignment="1">
      <alignment horizontal="right"/>
    </xf>
    <xf numFmtId="0" fontId="13" fillId="0" borderId="0" xfId="0" applyFont="1"/>
    <xf numFmtId="0" fontId="12" fillId="0" borderId="0" xfId="0" applyFont="1" applyAlignment="1">
      <alignment horizontal="right" vertical="center"/>
    </xf>
    <xf numFmtId="166" fontId="7" fillId="0" borderId="0" xfId="0" applyNumberFormat="1" applyFont="1"/>
    <xf numFmtId="166" fontId="13" fillId="0" borderId="0" xfId="0" applyNumberFormat="1" applyFont="1" applyAlignment="1">
      <alignment horizontal="right"/>
    </xf>
    <xf numFmtId="0" fontId="18" fillId="30" borderId="0" xfId="0" applyFont="1" applyFill="1" applyAlignment="1">
      <alignment horizontal="right"/>
    </xf>
    <xf numFmtId="0" fontId="7" fillId="30" borderId="0" xfId="0" applyFont="1" applyFill="1" applyAlignment="1">
      <alignment horizontal="right"/>
    </xf>
    <xf numFmtId="166" fontId="13" fillId="0" borderId="0" xfId="0" applyNumberFormat="1" applyFont="1" applyAlignment="1">
      <alignment horizontal="center" vertical="center"/>
    </xf>
    <xf numFmtId="0" fontId="13" fillId="0" borderId="0" xfId="0" applyFont="1" applyAlignment="1">
      <alignment horizontal="center" vertical="center"/>
    </xf>
    <xf numFmtId="2" fontId="13" fillId="0" borderId="0" xfId="0" applyNumberFormat="1" applyFont="1" applyAlignment="1">
      <alignment horizontal="center" vertical="center"/>
    </xf>
    <xf numFmtId="0" fontId="13" fillId="0" borderId="0" xfId="0" applyFont="1" applyAlignment="1">
      <alignment horizontal="left"/>
    </xf>
    <xf numFmtId="0" fontId="18" fillId="33" borderId="0" xfId="0" applyFont="1" applyFill="1" applyAlignment="1">
      <alignment horizontal="right"/>
    </xf>
    <xf numFmtId="0" fontId="7" fillId="33" borderId="0" xfId="0" applyFont="1" applyFill="1" applyAlignment="1">
      <alignment horizontal="right"/>
    </xf>
    <xf numFmtId="0" fontId="13" fillId="33" borderId="0" xfId="0" applyFont="1" applyFill="1" applyAlignment="1">
      <alignment horizontal="right"/>
    </xf>
    <xf numFmtId="166" fontId="13" fillId="33" borderId="0" xfId="0" applyNumberFormat="1" applyFont="1" applyFill="1" applyAlignment="1">
      <alignment horizontal="center" vertical="center"/>
    </xf>
    <xf numFmtId="0" fontId="13" fillId="33" borderId="0" xfId="0" applyFont="1" applyFill="1" applyAlignment="1">
      <alignment horizontal="center" vertical="center"/>
    </xf>
    <xf numFmtId="2" fontId="13" fillId="33" borderId="0" xfId="0" applyNumberFormat="1" applyFont="1" applyFill="1" applyAlignment="1">
      <alignment horizontal="center" vertical="center"/>
    </xf>
    <xf numFmtId="0" fontId="13" fillId="33" borderId="0" xfId="0" applyFont="1" applyFill="1" applyAlignment="1">
      <alignment horizontal="left"/>
    </xf>
    <xf numFmtId="0" fontId="13" fillId="0" borderId="0" xfId="0" applyFont="1" applyAlignment="1">
      <alignment horizontal="right"/>
    </xf>
    <xf numFmtId="169" fontId="13" fillId="0" borderId="0" xfId="0" applyNumberFormat="1" applyFont="1"/>
    <xf numFmtId="17" fontId="13" fillId="0" borderId="0" xfId="0" applyNumberFormat="1" applyFont="1" applyAlignment="1">
      <alignment horizontal="right"/>
    </xf>
    <xf numFmtId="166" fontId="13" fillId="0" borderId="0" xfId="0" applyNumberFormat="1" applyFont="1"/>
    <xf numFmtId="169" fontId="7" fillId="0" borderId="0" xfId="0" applyNumberFormat="1" applyFont="1"/>
    <xf numFmtId="17" fontId="7" fillId="0" borderId="0" xfId="0" applyNumberFormat="1" applyFont="1" applyAlignment="1">
      <alignment horizontal="right"/>
    </xf>
    <xf numFmtId="166" fontId="7" fillId="0" borderId="0" xfId="0" applyNumberFormat="1" applyFont="1" applyAlignment="1">
      <alignment horizontal="right"/>
    </xf>
    <xf numFmtId="17" fontId="12" fillId="0" borderId="0" xfId="0" applyNumberFormat="1" applyFont="1" applyAlignment="1">
      <alignment horizontal="right"/>
    </xf>
    <xf numFmtId="17" fontId="7" fillId="30" borderId="0" xfId="0" applyNumberFormat="1" applyFont="1" applyFill="1" applyAlignment="1">
      <alignment horizontal="right"/>
    </xf>
    <xf numFmtId="166" fontId="7" fillId="30" borderId="0" xfId="0" applyNumberFormat="1" applyFont="1" applyFill="1" applyAlignment="1">
      <alignment horizontal="right"/>
    </xf>
    <xf numFmtId="0" fontId="13" fillId="30" borderId="0" xfId="0" applyFont="1" applyFill="1" applyAlignment="1">
      <alignment horizontal="left"/>
    </xf>
    <xf numFmtId="0" fontId="7" fillId="30" borderId="0" xfId="0" applyFont="1" applyFill="1" applyAlignment="1">
      <alignment horizontal="left"/>
    </xf>
    <xf numFmtId="0" fontId="10" fillId="30" borderId="0" xfId="0" applyFont="1" applyFill="1"/>
    <xf numFmtId="0" fontId="34" fillId="30" borderId="51" xfId="0" applyFont="1" applyFill="1" applyBorder="1" applyAlignment="1">
      <alignment vertical="center"/>
    </xf>
    <xf numFmtId="0" fontId="10" fillId="30" borderId="51" xfId="0" applyFont="1" applyFill="1" applyBorder="1" applyAlignment="1">
      <alignment horizontal="center" wrapText="1"/>
    </xf>
    <xf numFmtId="0" fontId="10" fillId="0" borderId="0" xfId="0" applyFont="1" applyAlignment="1">
      <alignment horizontal="center"/>
    </xf>
    <xf numFmtId="0" fontId="10" fillId="30" borderId="51" xfId="0" applyFont="1" applyFill="1" applyBorder="1" applyAlignment="1">
      <alignment horizontal="center"/>
    </xf>
    <xf numFmtId="0" fontId="1" fillId="0" borderId="41" xfId="0" applyFont="1" applyBorder="1"/>
    <xf numFmtId="0" fontId="0" fillId="0" borderId="51" xfId="0" applyBorder="1"/>
    <xf numFmtId="166" fontId="0" fillId="0" borderId="53" xfId="0" applyNumberFormat="1" applyBorder="1"/>
    <xf numFmtId="166" fontId="0" fillId="0" borderId="55" xfId="0" applyNumberFormat="1" applyBorder="1"/>
    <xf numFmtId="166" fontId="0" fillId="30" borderId="51" xfId="0" applyNumberFormat="1" applyFill="1" applyBorder="1"/>
    <xf numFmtId="166" fontId="0" fillId="0" borderId="57" xfId="0" applyNumberFormat="1" applyBorder="1"/>
    <xf numFmtId="166" fontId="0" fillId="33" borderId="56" xfId="0" applyNumberFormat="1" applyFill="1" applyBorder="1"/>
    <xf numFmtId="166" fontId="0" fillId="33" borderId="57" xfId="0" applyNumberFormat="1" applyFill="1" applyBorder="1"/>
    <xf numFmtId="166" fontId="0" fillId="0" borderId="56" xfId="0" applyNumberFormat="1" applyBorder="1"/>
    <xf numFmtId="166" fontId="0" fillId="33" borderId="58" xfId="0" applyNumberFormat="1" applyFill="1" applyBorder="1"/>
    <xf numFmtId="166" fontId="0" fillId="33" borderId="60" xfId="0" applyNumberFormat="1" applyFill="1" applyBorder="1"/>
    <xf numFmtId="166" fontId="0" fillId="33" borderId="59" xfId="0" applyNumberFormat="1" applyFill="1" applyBorder="1"/>
    <xf numFmtId="166" fontId="0" fillId="0" borderId="38" xfId="0" applyNumberFormat="1" applyBorder="1"/>
    <xf numFmtId="0" fontId="0" fillId="0" borderId="41" xfId="0" applyBorder="1"/>
    <xf numFmtId="39" fontId="0" fillId="0" borderId="53" xfId="0" applyNumberFormat="1" applyBorder="1"/>
    <xf numFmtId="166" fontId="0" fillId="0" borderId="54" xfId="0" applyNumberFormat="1" applyBorder="1"/>
    <xf numFmtId="39" fontId="0" fillId="33" borderId="56" xfId="0" applyNumberFormat="1" applyFill="1" applyBorder="1"/>
    <xf numFmtId="0" fontId="0" fillId="0" borderId="56" xfId="0" applyBorder="1"/>
    <xf numFmtId="39" fontId="0" fillId="0" borderId="56" xfId="0" applyNumberFormat="1" applyBorder="1"/>
    <xf numFmtId="0" fontId="0" fillId="33" borderId="52" xfId="0" applyFill="1" applyBorder="1"/>
    <xf numFmtId="39" fontId="0" fillId="33" borderId="58" xfId="0" applyNumberFormat="1" applyFill="1" applyBorder="1"/>
    <xf numFmtId="0" fontId="7" fillId="30" borderId="0" xfId="0" applyFont="1" applyFill="1" applyAlignment="1">
      <alignment horizontal="right" vertical="center"/>
    </xf>
    <xf numFmtId="0" fontId="7" fillId="0" borderId="0" xfId="0" applyFont="1" applyAlignment="1">
      <alignment horizontal="right" vertical="center"/>
    </xf>
    <xf numFmtId="166" fontId="1" fillId="30" borderId="0" xfId="0" applyNumberFormat="1" applyFont="1" applyFill="1" applyAlignment="1">
      <alignment horizontal="center"/>
    </xf>
    <xf numFmtId="0" fontId="10" fillId="0" borderId="7" xfId="0" applyFont="1" applyBorder="1" applyAlignment="1">
      <alignment horizontal="center" wrapText="1"/>
    </xf>
    <xf numFmtId="0" fontId="0" fillId="33" borderId="54" xfId="0" applyFill="1" applyBorder="1"/>
    <xf numFmtId="0" fontId="10" fillId="36" borderId="0" xfId="0" applyFont="1" applyFill="1" applyAlignment="1">
      <alignment horizontal="center"/>
    </xf>
    <xf numFmtId="0" fontId="0" fillId="33" borderId="59" xfId="0" applyFill="1" applyBorder="1"/>
    <xf numFmtId="0" fontId="12" fillId="0" borderId="0" xfId="0" applyFont="1" applyAlignment="1">
      <alignment vertical="center"/>
    </xf>
    <xf numFmtId="0" fontId="12" fillId="0" borderId="0" xfId="0" applyFont="1"/>
    <xf numFmtId="0" fontId="5" fillId="0" borderId="0" xfId="0" applyFont="1"/>
    <xf numFmtId="0" fontId="18" fillId="0" borderId="0" xfId="0" applyFont="1"/>
    <xf numFmtId="0" fontId="32" fillId="0" borderId="59" xfId="0" applyFont="1" applyBorder="1" applyAlignment="1">
      <alignment horizontal="center"/>
    </xf>
    <xf numFmtId="0" fontId="32" fillId="0" borderId="58" xfId="0" applyFont="1" applyBorder="1" applyAlignment="1">
      <alignment horizontal="center"/>
    </xf>
    <xf numFmtId="0" fontId="32" fillId="0" borderId="60" xfId="0" applyFont="1" applyBorder="1" applyAlignment="1">
      <alignment horizontal="center"/>
    </xf>
    <xf numFmtId="166" fontId="1" fillId="30" borderId="53" xfId="0" applyNumberFormat="1" applyFont="1" applyFill="1" applyBorder="1" applyAlignment="1">
      <alignment horizontal="center"/>
    </xf>
    <xf numFmtId="166" fontId="1" fillId="30" borderId="54" xfId="0" applyNumberFormat="1" applyFont="1" applyFill="1" applyBorder="1" applyAlignment="1">
      <alignment horizontal="center"/>
    </xf>
    <xf numFmtId="166" fontId="1" fillId="30" borderId="43" xfId="0" applyNumberFormat="1" applyFont="1" applyFill="1" applyBorder="1" applyAlignment="1">
      <alignment horizontal="center"/>
    </xf>
    <xf numFmtId="166" fontId="1" fillId="30" borderId="55" xfId="0" applyNumberFormat="1" applyFont="1" applyFill="1" applyBorder="1" applyAlignment="1">
      <alignment horizontal="center"/>
    </xf>
    <xf numFmtId="166" fontId="1" fillId="33" borderId="56" xfId="0" applyNumberFormat="1" applyFont="1" applyFill="1" applyBorder="1" applyAlignment="1">
      <alignment horizontal="center"/>
    </xf>
    <xf numFmtId="166" fontId="1" fillId="33" borderId="0" xfId="0" applyNumberFormat="1" applyFont="1" applyFill="1" applyAlignment="1">
      <alignment horizontal="center"/>
    </xf>
    <xf numFmtId="166" fontId="1" fillId="33" borderId="44" xfId="0" applyNumberFormat="1" applyFont="1" applyFill="1" applyBorder="1" applyAlignment="1">
      <alignment horizontal="center"/>
    </xf>
    <xf numFmtId="166" fontId="1" fillId="33" borderId="57" xfId="0" applyNumberFormat="1" applyFont="1" applyFill="1" applyBorder="1" applyAlignment="1">
      <alignment horizontal="center"/>
    </xf>
    <xf numFmtId="166" fontId="1" fillId="30" borderId="56" xfId="0" applyNumberFormat="1" applyFont="1" applyFill="1" applyBorder="1" applyAlignment="1">
      <alignment horizontal="center"/>
    </xf>
    <xf numFmtId="166" fontId="1" fillId="30" borderId="44" xfId="0" applyNumberFormat="1" applyFont="1" applyFill="1" applyBorder="1" applyAlignment="1">
      <alignment horizontal="center"/>
    </xf>
    <xf numFmtId="166" fontId="1" fillId="30" borderId="57" xfId="0" applyNumberFormat="1" applyFont="1" applyFill="1" applyBorder="1" applyAlignment="1">
      <alignment horizontal="center"/>
    </xf>
    <xf numFmtId="0" fontId="9" fillId="30" borderId="0" xfId="0" applyFont="1" applyFill="1" applyAlignment="1">
      <alignment horizontal="right"/>
    </xf>
    <xf numFmtId="166" fontId="1" fillId="33" borderId="58" xfId="0" applyNumberFormat="1" applyFont="1" applyFill="1" applyBorder="1" applyAlignment="1">
      <alignment horizontal="center"/>
    </xf>
    <xf numFmtId="166" fontId="1" fillId="33" borderId="59" xfId="0" applyNumberFormat="1" applyFont="1" applyFill="1" applyBorder="1" applyAlignment="1">
      <alignment horizontal="center"/>
    </xf>
    <xf numFmtId="166" fontId="1" fillId="33" borderId="42" xfId="0" applyNumberFormat="1" applyFont="1" applyFill="1" applyBorder="1" applyAlignment="1">
      <alignment horizontal="center"/>
    </xf>
    <xf numFmtId="166" fontId="1" fillId="33" borderId="60" xfId="0" applyNumberFormat="1" applyFont="1" applyFill="1" applyBorder="1" applyAlignment="1">
      <alignment horizontal="center"/>
    </xf>
    <xf numFmtId="0" fontId="13" fillId="0" borderId="22" xfId="0" applyFont="1" applyBorder="1" applyAlignment="1">
      <alignment horizontal="center"/>
    </xf>
    <xf numFmtId="0" fontId="13" fillId="30" borderId="0" xfId="0" applyFont="1" applyFill="1" applyAlignment="1">
      <alignment horizontal="center"/>
    </xf>
    <xf numFmtId="2" fontId="1" fillId="30" borderId="53" xfId="0" applyNumberFormat="1" applyFont="1" applyFill="1" applyBorder="1" applyAlignment="1">
      <alignment horizontal="center"/>
    </xf>
    <xf numFmtId="2" fontId="1" fillId="30" borderId="54" xfId="0" applyNumberFormat="1" applyFont="1" applyFill="1" applyBorder="1" applyAlignment="1">
      <alignment horizontal="center"/>
    </xf>
    <xf numFmtId="2" fontId="1" fillId="30" borderId="43" xfId="0" applyNumberFormat="1" applyFont="1" applyFill="1" applyBorder="1" applyAlignment="1">
      <alignment horizontal="center"/>
    </xf>
    <xf numFmtId="2" fontId="1" fillId="30" borderId="55" xfId="0" applyNumberFormat="1" applyFont="1" applyFill="1" applyBorder="1" applyAlignment="1">
      <alignment horizontal="center"/>
    </xf>
    <xf numFmtId="2" fontId="1" fillId="33" borderId="56" xfId="0" applyNumberFormat="1" applyFont="1" applyFill="1" applyBorder="1" applyAlignment="1">
      <alignment horizontal="center"/>
    </xf>
    <xf numFmtId="2" fontId="1" fillId="33" borderId="0" xfId="0" applyNumberFormat="1" applyFont="1" applyFill="1" applyAlignment="1">
      <alignment horizontal="center"/>
    </xf>
    <xf numFmtId="2" fontId="1" fillId="33" borderId="44" xfId="0" applyNumberFormat="1" applyFont="1" applyFill="1" applyBorder="1" applyAlignment="1">
      <alignment horizontal="center"/>
    </xf>
    <xf numFmtId="2" fontId="1" fillId="33" borderId="57" xfId="0" applyNumberFormat="1" applyFont="1" applyFill="1" applyBorder="1" applyAlignment="1">
      <alignment horizontal="center"/>
    </xf>
    <xf numFmtId="0" fontId="13" fillId="0" borderId="0" xfId="0" applyFont="1" applyAlignment="1">
      <alignment horizontal="centerContinuous"/>
    </xf>
    <xf numFmtId="0" fontId="5" fillId="0" borderId="0" xfId="0" applyFont="1" applyAlignment="1">
      <alignment horizontal="right"/>
    </xf>
    <xf numFmtId="0" fontId="5" fillId="0" borderId="0" xfId="0" applyFont="1" applyAlignment="1">
      <alignment horizontal="centerContinuous"/>
    </xf>
    <xf numFmtId="0" fontId="8" fillId="0" borderId="0" xfId="0" applyFont="1"/>
    <xf numFmtId="0" fontId="10" fillId="0" borderId="0" xfId="0" applyFont="1" applyAlignment="1">
      <alignment horizontal="left"/>
    </xf>
    <xf numFmtId="49" fontId="1" fillId="0" borderId="0" xfId="0" applyNumberFormat="1" applyFont="1" applyAlignment="1">
      <alignment horizontal="left"/>
    </xf>
    <xf numFmtId="16" fontId="1" fillId="0" borderId="0" xfId="0" applyNumberFormat="1" applyFont="1"/>
    <xf numFmtId="0" fontId="1" fillId="0" borderId="0" xfId="0" applyFont="1" applyAlignment="1">
      <alignment horizontal="left"/>
    </xf>
    <xf numFmtId="49" fontId="1" fillId="0" borderId="0" xfId="0" applyNumberFormat="1" applyFont="1"/>
    <xf numFmtId="0" fontId="8" fillId="0" borderId="0" xfId="0" applyFont="1" applyAlignment="1">
      <alignment horizontal="right"/>
    </xf>
    <xf numFmtId="16" fontId="1" fillId="0" borderId="0" xfId="0" applyNumberFormat="1" applyFont="1" applyAlignment="1">
      <alignment horizontal="left"/>
    </xf>
    <xf numFmtId="0" fontId="1" fillId="0" borderId="0" xfId="0" applyFont="1" applyAlignment="1">
      <alignment horizontal="left" textRotation="90"/>
    </xf>
    <xf numFmtId="16" fontId="10" fillId="0" borderId="0" xfId="0" applyNumberFormat="1" applyFont="1" applyAlignment="1">
      <alignment horizontal="left"/>
    </xf>
    <xf numFmtId="0" fontId="10" fillId="0" borderId="0" xfId="0" applyFont="1"/>
    <xf numFmtId="49" fontId="37" fillId="35" borderId="36" xfId="0" applyNumberFormat="1" applyFont="1" applyFill="1" applyBorder="1" applyAlignment="1">
      <alignment textRotation="90" wrapText="1"/>
    </xf>
    <xf numFmtId="49" fontId="37" fillId="35" borderId="38" xfId="0" applyNumberFormat="1" applyFont="1" applyFill="1" applyBorder="1" applyAlignment="1">
      <alignment textRotation="90" wrapText="1"/>
    </xf>
    <xf numFmtId="16" fontId="8" fillId="30" borderId="0" xfId="0" applyNumberFormat="1" applyFont="1" applyFill="1" applyAlignment="1">
      <alignment horizontal="left" textRotation="90" wrapText="1"/>
    </xf>
    <xf numFmtId="166" fontId="1" fillId="0" borderId="0" xfId="0" applyNumberFormat="1" applyFont="1" applyAlignment="1">
      <alignment horizontal="left"/>
    </xf>
    <xf numFmtId="0" fontId="12" fillId="0" borderId="0" xfId="0" applyFont="1" applyAlignment="1">
      <alignment horizontal="center"/>
    </xf>
    <xf numFmtId="0" fontId="12" fillId="30" borderId="0" xfId="0" applyFont="1" applyFill="1" applyAlignment="1">
      <alignment vertical="center"/>
    </xf>
    <xf numFmtId="164" fontId="1" fillId="30" borderId="0" xfId="0" applyNumberFormat="1" applyFont="1" applyFill="1" applyAlignment="1">
      <alignment horizontal="left"/>
    </xf>
    <xf numFmtId="0" fontId="8" fillId="30" borderId="0" xfId="0" applyFont="1" applyFill="1" applyAlignment="1">
      <alignment horizontal="left" vertical="top" wrapText="1"/>
    </xf>
    <xf numFmtId="0" fontId="35" fillId="35" borderId="41" xfId="0" applyFont="1" applyFill="1" applyBorder="1"/>
    <xf numFmtId="0" fontId="10" fillId="0" borderId="41" xfId="0" applyFont="1" applyBorder="1" applyAlignment="1">
      <alignment horizontal="center"/>
    </xf>
    <xf numFmtId="0" fontId="10" fillId="0" borderId="41" xfId="0" applyFont="1" applyBorder="1"/>
    <xf numFmtId="0" fontId="0" fillId="30" borderId="41" xfId="0" applyFill="1" applyBorder="1" applyAlignment="1">
      <alignment horizontal="left"/>
    </xf>
    <xf numFmtId="0" fontId="0" fillId="0" borderId="41" xfId="0" applyBorder="1" applyAlignment="1">
      <alignment horizontal="left"/>
    </xf>
    <xf numFmtId="166" fontId="0" fillId="0" borderId="53" xfId="0" applyNumberFormat="1" applyBorder="1" applyAlignment="1">
      <alignment horizontal="right"/>
    </xf>
    <xf numFmtId="166" fontId="0" fillId="0" borderId="54" xfId="0" applyNumberFormat="1" applyBorder="1" applyAlignment="1">
      <alignment horizontal="right"/>
    </xf>
    <xf numFmtId="166" fontId="0" fillId="0" borderId="55" xfId="0" applyNumberFormat="1" applyBorder="1" applyAlignment="1">
      <alignment horizontal="right"/>
    </xf>
    <xf numFmtId="2" fontId="0" fillId="0" borderId="53" xfId="0" applyNumberFormat="1" applyBorder="1" applyAlignment="1">
      <alignment horizontal="right"/>
    </xf>
    <xf numFmtId="2" fontId="0" fillId="0" borderId="54" xfId="0" applyNumberFormat="1" applyBorder="1" applyAlignment="1">
      <alignment horizontal="right"/>
    </xf>
    <xf numFmtId="0" fontId="0" fillId="30" borderId="51" xfId="0" applyFill="1" applyBorder="1" applyAlignment="1">
      <alignment horizontal="left"/>
    </xf>
    <xf numFmtId="0" fontId="0" fillId="33" borderId="51" xfId="0" applyFill="1" applyBorder="1" applyAlignment="1">
      <alignment horizontal="left"/>
    </xf>
    <xf numFmtId="166" fontId="0" fillId="33" borderId="56" xfId="0" applyNumberFormat="1" applyFill="1" applyBorder="1" applyAlignment="1">
      <alignment horizontal="right"/>
    </xf>
    <xf numFmtId="166" fontId="0" fillId="33" borderId="57" xfId="0" applyNumberFormat="1" applyFill="1" applyBorder="1" applyAlignment="1">
      <alignment horizontal="right"/>
    </xf>
    <xf numFmtId="2" fontId="0" fillId="33" borderId="56" xfId="0" applyNumberFormat="1" applyFill="1" applyBorder="1" applyAlignment="1">
      <alignment horizontal="right"/>
    </xf>
    <xf numFmtId="0" fontId="0" fillId="0" borderId="51" xfId="0" applyBorder="1" applyAlignment="1">
      <alignment horizontal="left"/>
    </xf>
    <xf numFmtId="166" fontId="0" fillId="0" borderId="56" xfId="0" applyNumberFormat="1" applyBorder="1" applyAlignment="1">
      <alignment horizontal="right"/>
    </xf>
    <xf numFmtId="166" fontId="0" fillId="0" borderId="57" xfId="0" applyNumberFormat="1" applyBorder="1" applyAlignment="1">
      <alignment horizontal="right"/>
    </xf>
    <xf numFmtId="2" fontId="0" fillId="0" borderId="56" xfId="0" applyNumberFormat="1" applyBorder="1" applyAlignment="1">
      <alignment horizontal="right"/>
    </xf>
    <xf numFmtId="0" fontId="0" fillId="30" borderId="52" xfId="0" applyFill="1" applyBorder="1" applyAlignment="1">
      <alignment horizontal="left"/>
    </xf>
    <xf numFmtId="0" fontId="0" fillId="33" borderId="52" xfId="0" applyFill="1" applyBorder="1" applyAlignment="1">
      <alignment horizontal="left"/>
    </xf>
    <xf numFmtId="166" fontId="0" fillId="33" borderId="58" xfId="0" applyNumberFormat="1" applyFill="1" applyBorder="1" applyAlignment="1">
      <alignment horizontal="right"/>
    </xf>
    <xf numFmtId="166" fontId="0" fillId="33" borderId="59" xfId="0" applyNumberFormat="1" applyFill="1" applyBorder="1" applyAlignment="1">
      <alignment horizontal="right"/>
    </xf>
    <xf numFmtId="166" fontId="0" fillId="33" borderId="60" xfId="0" applyNumberFormat="1" applyFill="1" applyBorder="1" applyAlignment="1">
      <alignment horizontal="right"/>
    </xf>
    <xf numFmtId="2" fontId="0" fillId="33" borderId="58" xfId="0" applyNumberFormat="1" applyFill="1" applyBorder="1" applyAlignment="1">
      <alignment horizontal="right"/>
    </xf>
    <xf numFmtId="2" fontId="0" fillId="33" borderId="59" xfId="0" applyNumberFormat="1" applyFill="1" applyBorder="1" applyAlignment="1">
      <alignment horizontal="right"/>
    </xf>
    <xf numFmtId="0" fontId="0" fillId="30" borderId="41" xfId="0" applyFill="1" applyBorder="1"/>
    <xf numFmtId="0" fontId="0" fillId="30" borderId="51" xfId="0" applyFill="1" applyBorder="1"/>
    <xf numFmtId="0" fontId="0" fillId="30" borderId="52" xfId="0" applyFill="1" applyBorder="1"/>
    <xf numFmtId="0" fontId="0" fillId="30" borderId="36" xfId="0" applyFill="1" applyBorder="1"/>
    <xf numFmtId="0" fontId="0" fillId="30" borderId="38" xfId="0" applyFill="1" applyBorder="1"/>
    <xf numFmtId="0" fontId="1" fillId="0" borderId="41" xfId="0" applyFont="1" applyBorder="1" applyAlignment="1">
      <alignment wrapText="1"/>
    </xf>
    <xf numFmtId="2" fontId="0" fillId="0" borderId="53" xfId="0" applyNumberFormat="1" applyBorder="1"/>
    <xf numFmtId="2" fontId="0" fillId="0" borderId="54" xfId="0" applyNumberFormat="1" applyBorder="1"/>
    <xf numFmtId="2" fontId="0" fillId="33" borderId="56" xfId="0" applyNumberFormat="1" applyFill="1" applyBorder="1"/>
    <xf numFmtId="2" fontId="0" fillId="0" borderId="56" xfId="0" applyNumberFormat="1" applyBorder="1"/>
    <xf numFmtId="0" fontId="0" fillId="0" borderId="52" xfId="0" applyBorder="1"/>
    <xf numFmtId="2" fontId="0" fillId="33" borderId="58" xfId="0" applyNumberFormat="1" applyFill="1" applyBorder="1"/>
    <xf numFmtId="2" fontId="0" fillId="33" borderId="59" xfId="0" applyNumberFormat="1" applyFill="1" applyBorder="1"/>
    <xf numFmtId="166" fontId="1" fillId="0" borderId="56" xfId="0" applyNumberFormat="1" applyFont="1" applyBorder="1"/>
    <xf numFmtId="166" fontId="1" fillId="0" borderId="0" xfId="0" applyNumberFormat="1" applyFont="1"/>
    <xf numFmtId="166" fontId="1" fillId="0" borderId="57" xfId="0" applyNumberFormat="1" applyFont="1" applyBorder="1"/>
    <xf numFmtId="2" fontId="1" fillId="0" borderId="56" xfId="0" applyNumberFormat="1" applyFont="1" applyBorder="1"/>
    <xf numFmtId="2" fontId="1" fillId="0" borderId="0" xfId="0" applyNumberFormat="1" applyFont="1"/>
    <xf numFmtId="166" fontId="1" fillId="33" borderId="58" xfId="0" applyNumberFormat="1" applyFont="1" applyFill="1" applyBorder="1"/>
    <xf numFmtId="166" fontId="1" fillId="33" borderId="59" xfId="0" applyNumberFormat="1" applyFont="1" applyFill="1" applyBorder="1"/>
    <xf numFmtId="166" fontId="1" fillId="33" borderId="60" xfId="0" applyNumberFormat="1" applyFont="1" applyFill="1" applyBorder="1"/>
    <xf numFmtId="2" fontId="1" fillId="33" borderId="58" xfId="0" applyNumberFormat="1" applyFont="1" applyFill="1" applyBorder="1"/>
    <xf numFmtId="2" fontId="1" fillId="33" borderId="59" xfId="0" applyNumberFormat="1" applyFont="1" applyFill="1" applyBorder="1"/>
    <xf numFmtId="0" fontId="5" fillId="30" borderId="0" xfId="0" applyFont="1" applyFill="1" applyAlignment="1">
      <alignment horizontal="centerContinuous"/>
    </xf>
    <xf numFmtId="0" fontId="10" fillId="0" borderId="0" xfId="0" applyFont="1" applyAlignment="1">
      <alignment horizontal="right"/>
    </xf>
    <xf numFmtId="0" fontId="20" fillId="0" borderId="53" xfId="0" applyFont="1" applyBorder="1" applyAlignment="1">
      <alignment horizontal="left"/>
    </xf>
    <xf numFmtId="0" fontId="20" fillId="0" borderId="54" xfId="0" applyFont="1" applyBorder="1" applyAlignment="1">
      <alignment horizontal="left"/>
    </xf>
    <xf numFmtId="0" fontId="20" fillId="0" borderId="54" xfId="0" applyFont="1" applyBorder="1"/>
    <xf numFmtId="0" fontId="20" fillId="0" borderId="55" xfId="0" applyFont="1" applyBorder="1"/>
    <xf numFmtId="0" fontId="16" fillId="0" borderId="56" xfId="0" applyFont="1" applyBorder="1"/>
    <xf numFmtId="0" fontId="21" fillId="0" borderId="58" xfId="0" applyFont="1" applyBorder="1" applyAlignment="1">
      <alignment horizontal="center"/>
    </xf>
    <xf numFmtId="0" fontId="21" fillId="0" borderId="59" xfId="0" applyFont="1" applyBorder="1" applyAlignment="1">
      <alignment horizontal="center"/>
    </xf>
    <xf numFmtId="0" fontId="21" fillId="0" borderId="60" xfId="0" applyFont="1" applyBorder="1" applyAlignment="1">
      <alignment horizontal="center"/>
    </xf>
    <xf numFmtId="166" fontId="1" fillId="30" borderId="58" xfId="0" applyNumberFormat="1" applyFont="1" applyFill="1" applyBorder="1" applyAlignment="1">
      <alignment horizontal="center"/>
    </xf>
    <xf numFmtId="166" fontId="1" fillId="30" borderId="59" xfId="0" applyNumberFormat="1" applyFont="1" applyFill="1" applyBorder="1" applyAlignment="1">
      <alignment horizontal="center"/>
    </xf>
    <xf numFmtId="166" fontId="1" fillId="30" borderId="60" xfId="0" applyNumberFormat="1" applyFont="1" applyFill="1" applyBorder="1" applyAlignment="1">
      <alignment horizontal="center"/>
    </xf>
    <xf numFmtId="0" fontId="1" fillId="0" borderId="0" xfId="0" applyFont="1" applyAlignment="1">
      <alignment horizontal="right"/>
    </xf>
    <xf numFmtId="0" fontId="10" fillId="33" borderId="0" xfId="0" applyFont="1" applyFill="1" applyAlignment="1">
      <alignment horizontal="right"/>
    </xf>
    <xf numFmtId="0" fontId="10" fillId="33" borderId="36" xfId="0" applyFont="1" applyFill="1" applyBorder="1" applyAlignment="1">
      <alignment horizontal="center"/>
    </xf>
    <xf numFmtId="0" fontId="10" fillId="33" borderId="38" xfId="0" applyFont="1" applyFill="1" applyBorder="1" applyAlignment="1">
      <alignment horizontal="center"/>
    </xf>
    <xf numFmtId="0" fontId="10" fillId="33" borderId="23" xfId="0" applyFont="1" applyFill="1" applyBorder="1" applyAlignment="1">
      <alignment horizontal="center"/>
    </xf>
    <xf numFmtId="0" fontId="7" fillId="30" borderId="0" xfId="0" applyFont="1" applyFill="1" applyAlignment="1">
      <alignment horizontal="centerContinuous"/>
    </xf>
    <xf numFmtId="0" fontId="8" fillId="30" borderId="0" xfId="0" applyFont="1" applyFill="1" applyAlignment="1">
      <alignment horizontal="center"/>
    </xf>
    <xf numFmtId="0" fontId="5" fillId="30" borderId="0" xfId="0" applyFont="1" applyFill="1" applyAlignment="1">
      <alignment horizontal="right" vertical="center"/>
    </xf>
    <xf numFmtId="0" fontId="1" fillId="30" borderId="0" xfId="0" applyFont="1" applyFill="1" applyAlignment="1">
      <alignment horizontal="center"/>
    </xf>
    <xf numFmtId="166" fontId="1" fillId="30" borderId="0" xfId="0" applyNumberFormat="1" applyFont="1" applyFill="1" applyAlignment="1">
      <alignment horizontal="right"/>
    </xf>
    <xf numFmtId="165" fontId="1" fillId="30" borderId="0" xfId="0" applyNumberFormat="1" applyFont="1" applyFill="1" applyAlignment="1">
      <alignment horizontal="right"/>
    </xf>
    <xf numFmtId="0" fontId="1" fillId="33" borderId="0" xfId="0" applyFont="1" applyFill="1" applyAlignment="1">
      <alignment horizontal="center"/>
    </xf>
    <xf numFmtId="166" fontId="1" fillId="33" borderId="0" xfId="0" applyNumberFormat="1" applyFont="1" applyFill="1" applyAlignment="1">
      <alignment horizontal="right"/>
    </xf>
    <xf numFmtId="4" fontId="1" fillId="30" borderId="0" xfId="0" applyNumberFormat="1" applyFont="1" applyFill="1" applyAlignment="1">
      <alignment horizontal="center"/>
    </xf>
    <xf numFmtId="167" fontId="1" fillId="30" borderId="0" xfId="0" applyNumberFormat="1" applyFont="1" applyFill="1" applyAlignment="1">
      <alignment horizontal="center"/>
    </xf>
    <xf numFmtId="4" fontId="1" fillId="30" borderId="0" xfId="0" applyNumberFormat="1" applyFont="1" applyFill="1" applyAlignment="1">
      <alignment horizontal="right"/>
    </xf>
    <xf numFmtId="44" fontId="1" fillId="30" borderId="0" xfId="0" applyNumberFormat="1" applyFont="1" applyFill="1" applyAlignment="1">
      <alignment horizontal="right"/>
    </xf>
    <xf numFmtId="4" fontId="1" fillId="33" borderId="0" xfId="0" applyNumberFormat="1" applyFont="1" applyFill="1" applyAlignment="1">
      <alignment horizontal="center"/>
    </xf>
    <xf numFmtId="167" fontId="1" fillId="33" borderId="0" xfId="0" applyNumberFormat="1" applyFont="1" applyFill="1" applyAlignment="1">
      <alignment horizontal="center"/>
    </xf>
    <xf numFmtId="4" fontId="1" fillId="33" borderId="0" xfId="0" applyNumberFormat="1" applyFont="1" applyFill="1" applyAlignment="1">
      <alignment horizontal="right"/>
    </xf>
    <xf numFmtId="0" fontId="11" fillId="30" borderId="0" xfId="0" applyFont="1" applyFill="1" applyAlignment="1">
      <alignment vertical="center"/>
    </xf>
    <xf numFmtId="0" fontId="11" fillId="34" borderId="0" xfId="0" applyFont="1" applyFill="1" applyAlignment="1">
      <alignment vertical="center"/>
    </xf>
    <xf numFmtId="0" fontId="18" fillId="0" borderId="0" xfId="0" applyFont="1" applyAlignment="1">
      <alignment horizontal="right"/>
    </xf>
    <xf numFmtId="0" fontId="26" fillId="0" borderId="36" xfId="0" applyFont="1" applyBorder="1" applyAlignment="1">
      <alignment horizontal="center" wrapText="1"/>
    </xf>
    <xf numFmtId="0" fontId="26" fillId="0" borderId="38" xfId="0" applyFont="1" applyBorder="1" applyAlignment="1">
      <alignment horizontal="center" wrapText="1"/>
    </xf>
    <xf numFmtId="0" fontId="11" fillId="0" borderId="0" xfId="0" applyFont="1"/>
    <xf numFmtId="0" fontId="4" fillId="0" borderId="53" xfId="0" applyFont="1" applyBorder="1" applyAlignment="1">
      <alignment horizontal="center"/>
    </xf>
    <xf numFmtId="0" fontId="4" fillId="0" borderId="55" xfId="0" applyFont="1" applyBorder="1" applyAlignment="1">
      <alignment horizontal="center"/>
    </xf>
    <xf numFmtId="166" fontId="0" fillId="0" borderId="53" xfId="0" applyNumberFormat="1" applyBorder="1" applyAlignment="1">
      <alignment horizontal="center"/>
    </xf>
    <xf numFmtId="166" fontId="0" fillId="0" borderId="54" xfId="0" applyNumberFormat="1" applyBorder="1" applyAlignment="1">
      <alignment horizontal="center"/>
    </xf>
    <xf numFmtId="166" fontId="0" fillId="0" borderId="55" xfId="0" applyNumberFormat="1" applyBorder="1" applyAlignment="1">
      <alignment horizontal="center"/>
    </xf>
    <xf numFmtId="0" fontId="7" fillId="0" borderId="0" xfId="0" applyFont="1"/>
    <xf numFmtId="0" fontId="4" fillId="33" borderId="56" xfId="0" applyFont="1" applyFill="1" applyBorder="1" applyAlignment="1">
      <alignment horizontal="center"/>
    </xf>
    <xf numFmtId="0" fontId="4" fillId="33" borderId="57" xfId="0" applyFont="1" applyFill="1" applyBorder="1" applyAlignment="1">
      <alignment horizontal="center"/>
    </xf>
    <xf numFmtId="0" fontId="4" fillId="0" borderId="56" xfId="0" applyFont="1" applyBorder="1" applyAlignment="1">
      <alignment horizontal="center"/>
    </xf>
    <xf numFmtId="0" fontId="4" fillId="0" borderId="57" xfId="0" applyFont="1" applyBorder="1" applyAlignment="1">
      <alignment horizontal="center"/>
    </xf>
    <xf numFmtId="166" fontId="1" fillId="0" borderId="56" xfId="0" applyNumberFormat="1" applyFont="1" applyBorder="1" applyAlignment="1">
      <alignment horizontal="center"/>
    </xf>
    <xf numFmtId="166" fontId="1" fillId="0" borderId="0" xfId="0" applyNumberFormat="1" applyFont="1" applyAlignment="1">
      <alignment horizontal="center"/>
    </xf>
    <xf numFmtId="166" fontId="1" fillId="0" borderId="57" xfId="0" applyNumberFormat="1" applyFont="1" applyBorder="1" applyAlignment="1">
      <alignment horizontal="center"/>
    </xf>
    <xf numFmtId="0" fontId="18" fillId="0" borderId="0" xfId="0" applyFont="1" applyAlignment="1">
      <alignment horizontal="right" vertical="top"/>
    </xf>
    <xf numFmtId="0" fontId="4" fillId="33" borderId="58" xfId="0" applyFont="1" applyFill="1" applyBorder="1" applyAlignment="1">
      <alignment horizontal="center"/>
    </xf>
    <xf numFmtId="0" fontId="4" fillId="33" borderId="60" xfId="0" applyFont="1" applyFill="1" applyBorder="1" applyAlignment="1">
      <alignment horizontal="center"/>
    </xf>
    <xf numFmtId="0" fontId="1" fillId="0" borderId="50" xfId="0" applyFont="1" applyBorder="1"/>
    <xf numFmtId="0" fontId="18" fillId="30" borderId="0" xfId="0" applyFont="1" applyFill="1" applyAlignment="1">
      <alignment horizontal="right" vertical="top"/>
    </xf>
    <xf numFmtId="0" fontId="1" fillId="30" borderId="24" xfId="0" applyFont="1" applyFill="1" applyBorder="1"/>
    <xf numFmtId="166" fontId="1" fillId="0" borderId="53" xfId="0" applyNumberFormat="1" applyFont="1" applyBorder="1" applyAlignment="1">
      <alignment horizontal="center"/>
    </xf>
    <xf numFmtId="166" fontId="1" fillId="0" borderId="54" xfId="0" applyNumberFormat="1" applyFont="1" applyBorder="1" applyAlignment="1">
      <alignment horizontal="center"/>
    </xf>
    <xf numFmtId="166" fontId="1" fillId="0" borderId="55" xfId="0" applyNumberFormat="1" applyFont="1" applyBorder="1" applyAlignment="1">
      <alignment horizontal="center"/>
    </xf>
    <xf numFmtId="0" fontId="4" fillId="0" borderId="58" xfId="0" applyFont="1" applyBorder="1" applyAlignment="1">
      <alignment horizontal="center"/>
    </xf>
    <xf numFmtId="0" fontId="4" fillId="0" borderId="60" xfId="0" applyFont="1" applyBorder="1" applyAlignment="1">
      <alignment horizontal="center"/>
    </xf>
    <xf numFmtId="166" fontId="1" fillId="0" borderId="58" xfId="0" applyNumberFormat="1" applyFont="1" applyBorder="1" applyAlignment="1">
      <alignment horizontal="center"/>
    </xf>
    <xf numFmtId="166" fontId="1" fillId="0" borderId="59" xfId="0" applyNumberFormat="1" applyFont="1" applyBorder="1" applyAlignment="1">
      <alignment horizontal="center"/>
    </xf>
    <xf numFmtId="166" fontId="1" fillId="0" borderId="60" xfId="0" applyNumberFormat="1" applyFont="1" applyBorder="1" applyAlignment="1">
      <alignment horizontal="center"/>
    </xf>
    <xf numFmtId="2" fontId="0" fillId="0" borderId="53" xfId="0" applyNumberFormat="1" applyBorder="1" applyAlignment="1">
      <alignment horizontal="center"/>
    </xf>
    <xf numFmtId="2" fontId="0" fillId="0" borderId="54" xfId="0" applyNumberFormat="1" applyBorder="1" applyAlignment="1">
      <alignment horizontal="center"/>
    </xf>
    <xf numFmtId="2" fontId="0" fillId="0" borderId="55" xfId="0" applyNumberFormat="1" applyBorder="1" applyAlignment="1">
      <alignment horizontal="center"/>
    </xf>
    <xf numFmtId="2" fontId="1" fillId="0" borderId="56" xfId="0" applyNumberFormat="1" applyFont="1" applyBorder="1" applyAlignment="1">
      <alignment horizontal="center"/>
    </xf>
    <xf numFmtId="2" fontId="1" fillId="0" borderId="0" xfId="0" applyNumberFormat="1" applyFont="1" applyAlignment="1">
      <alignment horizontal="center"/>
    </xf>
    <xf numFmtId="2" fontId="1" fillId="0" borderId="57" xfId="0" applyNumberFormat="1" applyFont="1" applyBorder="1" applyAlignment="1">
      <alignment horizontal="center"/>
    </xf>
    <xf numFmtId="2" fontId="0" fillId="0" borderId="56" xfId="0" applyNumberFormat="1" applyBorder="1" applyAlignment="1">
      <alignment horizontal="center"/>
    </xf>
    <xf numFmtId="2" fontId="0" fillId="0" borderId="57" xfId="0" applyNumberFormat="1" applyBorder="1" applyAlignment="1">
      <alignment horizontal="center"/>
    </xf>
    <xf numFmtId="2" fontId="1" fillId="33" borderId="58" xfId="0" applyNumberFormat="1" applyFont="1" applyFill="1" applyBorder="1" applyAlignment="1">
      <alignment horizontal="center"/>
    </xf>
    <xf numFmtId="2" fontId="1" fillId="33" borderId="59" xfId="0" applyNumberFormat="1" applyFont="1" applyFill="1" applyBorder="1" applyAlignment="1">
      <alignment horizontal="center"/>
    </xf>
    <xf numFmtId="2" fontId="1" fillId="33" borderId="60" xfId="0" applyNumberFormat="1" applyFont="1" applyFill="1" applyBorder="1" applyAlignment="1">
      <alignment horizontal="center"/>
    </xf>
    <xf numFmtId="2" fontId="1" fillId="0" borderId="53" xfId="0" applyNumberFormat="1" applyFont="1" applyBorder="1" applyAlignment="1">
      <alignment horizontal="center"/>
    </xf>
    <xf numFmtId="2" fontId="1" fillId="0" borderId="54" xfId="0" applyNumberFormat="1" applyFont="1" applyBorder="1" applyAlignment="1">
      <alignment horizontal="center"/>
    </xf>
    <xf numFmtId="2" fontId="1" fillId="0" borderId="55" xfId="0" applyNumberFormat="1" applyFont="1" applyBorder="1" applyAlignment="1">
      <alignment horizontal="center"/>
    </xf>
    <xf numFmtId="2" fontId="1" fillId="0" borderId="58" xfId="0" applyNumberFormat="1" applyFont="1" applyBorder="1" applyAlignment="1">
      <alignment horizontal="center"/>
    </xf>
    <xf numFmtId="2" fontId="1" fillId="0" borderId="59" xfId="0" applyNumberFormat="1" applyFont="1" applyBorder="1" applyAlignment="1">
      <alignment horizontal="center"/>
    </xf>
    <xf numFmtId="2" fontId="1" fillId="0" borderId="60" xfId="0" applyNumberFormat="1" applyFont="1" applyBorder="1" applyAlignment="1">
      <alignment horizontal="center"/>
    </xf>
    <xf numFmtId="0" fontId="25" fillId="30" borderId="24" xfId="0" applyFont="1" applyFill="1" applyBorder="1"/>
    <xf numFmtId="0" fontId="8" fillId="0" borderId="0" xfId="0" applyFont="1" applyAlignment="1">
      <alignment horizontal="left" vertical="top" wrapText="1"/>
    </xf>
    <xf numFmtId="166" fontId="1" fillId="0" borderId="27" xfId="0" applyNumberFormat="1" applyFont="1" applyBorder="1" applyAlignment="1">
      <alignment horizontal="center"/>
    </xf>
    <xf numFmtId="166" fontId="1" fillId="0" borderId="22" xfId="0" applyNumberFormat="1" applyFont="1" applyBorder="1" applyAlignment="1">
      <alignment horizontal="center"/>
    </xf>
    <xf numFmtId="166" fontId="1" fillId="0" borderId="28" xfId="0" applyNumberFormat="1" applyFont="1" applyBorder="1" applyAlignment="1">
      <alignment horizontal="center"/>
    </xf>
    <xf numFmtId="166" fontId="1" fillId="0" borderId="29" xfId="0" applyNumberFormat="1" applyFont="1" applyBorder="1" applyAlignment="1">
      <alignment horizontal="center"/>
    </xf>
    <xf numFmtId="166" fontId="1" fillId="33" borderId="53" xfId="0" applyNumberFormat="1" applyFont="1" applyFill="1" applyBorder="1" applyAlignment="1">
      <alignment horizontal="center"/>
    </xf>
    <xf numFmtId="166" fontId="1" fillId="33" borderId="54" xfId="0" applyNumberFormat="1" applyFont="1" applyFill="1" applyBorder="1" applyAlignment="1">
      <alignment horizontal="center"/>
    </xf>
    <xf numFmtId="166" fontId="1" fillId="33" borderId="55" xfId="0" applyNumberFormat="1" applyFont="1" applyFill="1" applyBorder="1" applyAlignment="1">
      <alignment horizontal="center"/>
    </xf>
    <xf numFmtId="166" fontId="1" fillId="0" borderId="36" xfId="0" applyNumberFormat="1" applyFont="1" applyBorder="1" applyAlignment="1">
      <alignment horizontal="center"/>
    </xf>
    <xf numFmtId="166" fontId="1" fillId="0" borderId="38" xfId="0" applyNumberFormat="1" applyFont="1" applyBorder="1" applyAlignment="1">
      <alignment horizontal="center"/>
    </xf>
    <xf numFmtId="166" fontId="1" fillId="0" borderId="23" xfId="0" applyNumberFormat="1" applyFont="1" applyBorder="1" applyAlignment="1">
      <alignment horizontal="center"/>
    </xf>
    <xf numFmtId="2" fontId="1" fillId="33" borderId="53" xfId="0" applyNumberFormat="1" applyFont="1" applyFill="1" applyBorder="1" applyAlignment="1">
      <alignment horizontal="center"/>
    </xf>
    <xf numFmtId="2" fontId="1" fillId="33" borderId="54" xfId="0" applyNumberFormat="1" applyFont="1" applyFill="1" applyBorder="1" applyAlignment="1">
      <alignment horizontal="center"/>
    </xf>
    <xf numFmtId="2" fontId="1" fillId="33" borderId="55" xfId="0" applyNumberFormat="1" applyFont="1" applyFill="1" applyBorder="1" applyAlignment="1">
      <alignment horizontal="center"/>
    </xf>
    <xf numFmtId="2" fontId="1" fillId="33" borderId="27" xfId="0" applyNumberFormat="1" applyFont="1" applyFill="1" applyBorder="1" applyAlignment="1">
      <alignment horizontal="center"/>
    </xf>
    <xf numFmtId="2" fontId="1" fillId="33" borderId="22" xfId="0" applyNumberFormat="1" applyFont="1" applyFill="1" applyBorder="1" applyAlignment="1">
      <alignment horizontal="center"/>
    </xf>
    <xf numFmtId="2" fontId="1" fillId="33" borderId="28" xfId="0" applyNumberFormat="1" applyFont="1" applyFill="1" applyBorder="1" applyAlignment="1">
      <alignment horizontal="center"/>
    </xf>
    <xf numFmtId="2" fontId="1" fillId="0" borderId="29" xfId="0" applyNumberFormat="1" applyFont="1" applyBorder="1" applyAlignment="1">
      <alignment horizontal="center"/>
    </xf>
    <xf numFmtId="2" fontId="1" fillId="0" borderId="36" xfId="0" applyNumberFormat="1" applyFont="1" applyBorder="1" applyAlignment="1">
      <alignment horizontal="center"/>
    </xf>
    <xf numFmtId="2" fontId="1" fillId="0" borderId="38" xfId="0" applyNumberFormat="1" applyFont="1" applyBorder="1" applyAlignment="1">
      <alignment horizontal="center"/>
    </xf>
    <xf numFmtId="2" fontId="1" fillId="0" borderId="23" xfId="0" applyNumberFormat="1" applyFont="1" applyBorder="1" applyAlignment="1">
      <alignment horizontal="center"/>
    </xf>
    <xf numFmtId="166" fontId="0" fillId="0" borderId="56" xfId="0" applyNumberFormat="1" applyBorder="1" applyAlignment="1">
      <alignment horizontal="center"/>
    </xf>
    <xf numFmtId="166" fontId="0" fillId="0" borderId="57" xfId="0" applyNumberFormat="1" applyBorder="1" applyAlignment="1">
      <alignment horizontal="center"/>
    </xf>
    <xf numFmtId="2" fontId="0" fillId="0" borderId="60" xfId="0" applyNumberFormat="1" applyBorder="1" applyAlignment="1">
      <alignment horizontal="center"/>
    </xf>
    <xf numFmtId="2" fontId="1" fillId="0" borderId="50" xfId="0" applyNumberFormat="1" applyFont="1" applyBorder="1"/>
    <xf numFmtId="166" fontId="0" fillId="0" borderId="60" xfId="0" applyNumberFormat="1" applyBorder="1" applyAlignment="1">
      <alignment horizontal="center"/>
    </xf>
    <xf numFmtId="0" fontId="1" fillId="0" borderId="25" xfId="0" applyFont="1" applyBorder="1"/>
    <xf numFmtId="0" fontId="1" fillId="30" borderId="26" xfId="0" applyFont="1" applyFill="1" applyBorder="1"/>
    <xf numFmtId="0" fontId="84" fillId="37" borderId="47" xfId="0" applyFont="1" applyFill="1" applyBorder="1" applyAlignment="1">
      <alignment horizontal="center" vertical="center"/>
    </xf>
    <xf numFmtId="0" fontId="84" fillId="37" borderId="48" xfId="0" applyFont="1" applyFill="1" applyBorder="1" applyAlignment="1">
      <alignment horizontal="center" vertical="center"/>
    </xf>
    <xf numFmtId="0" fontId="84" fillId="37" borderId="49" xfId="0" applyFont="1" applyFill="1" applyBorder="1" applyAlignment="1">
      <alignment horizontal="center" vertical="center"/>
    </xf>
    <xf numFmtId="0" fontId="84" fillId="39" borderId="47" xfId="0" applyFont="1" applyFill="1" applyBorder="1" applyAlignment="1">
      <alignment horizontal="center" vertical="center"/>
    </xf>
    <xf numFmtId="0" fontId="84" fillId="39" borderId="48" xfId="0" applyFont="1" applyFill="1" applyBorder="1" applyAlignment="1">
      <alignment horizontal="center" vertical="center"/>
    </xf>
    <xf numFmtId="0" fontId="84" fillId="39" borderId="49" xfId="0" applyFont="1" applyFill="1" applyBorder="1" applyAlignment="1">
      <alignment horizontal="center" vertical="center"/>
    </xf>
    <xf numFmtId="0" fontId="62" fillId="35" borderId="0" xfId="0" applyFont="1" applyFill="1" applyAlignment="1">
      <alignment horizontal="left" wrapText="1"/>
    </xf>
    <xf numFmtId="0" fontId="25" fillId="35" borderId="0" xfId="0" applyFont="1" applyFill="1" applyAlignment="1">
      <alignment horizontal="left" wrapText="1"/>
    </xf>
    <xf numFmtId="0" fontId="11" fillId="30" borderId="0" xfId="0" applyFont="1" applyFill="1" applyAlignment="1">
      <alignment horizontal="left" wrapText="1"/>
    </xf>
    <xf numFmtId="0" fontId="7" fillId="30" borderId="0" xfId="0" applyFont="1" applyFill="1" applyAlignment="1">
      <alignment horizontal="center"/>
    </xf>
    <xf numFmtId="164" fontId="1" fillId="30" borderId="0" xfId="0" applyNumberFormat="1" applyFont="1" applyFill="1"/>
    <xf numFmtId="0" fontId="1" fillId="30" borderId="0" xfId="0" applyFont="1" applyFill="1"/>
    <xf numFmtId="0" fontId="1" fillId="30" borderId="0" xfId="0" applyFont="1" applyFill="1" applyAlignment="1">
      <alignment horizontal="left"/>
    </xf>
    <xf numFmtId="49" fontId="43" fillId="35" borderId="36" xfId="0" applyNumberFormat="1" applyFont="1" applyFill="1" applyBorder="1" applyAlignment="1">
      <alignment horizontal="center"/>
    </xf>
    <xf numFmtId="49" fontId="25" fillId="35" borderId="36" xfId="0" applyNumberFormat="1" applyFont="1" applyFill="1" applyBorder="1" applyAlignment="1">
      <alignment horizontal="center"/>
    </xf>
    <xf numFmtId="49" fontId="25" fillId="35" borderId="7" xfId="0" applyNumberFormat="1" applyFont="1" applyFill="1" applyBorder="1" applyAlignment="1">
      <alignment horizontal="center"/>
    </xf>
    <xf numFmtId="0" fontId="0" fillId="33" borderId="0" xfId="0" applyFill="1" applyAlignment="1">
      <alignment horizontal="right" indent="2"/>
    </xf>
    <xf numFmtId="0" fontId="0" fillId="0" borderId="0" xfId="0" applyAlignment="1">
      <alignment horizontal="right" indent="2"/>
    </xf>
    <xf numFmtId="166" fontId="0" fillId="33" borderId="59" xfId="0" applyNumberFormat="1" applyFill="1" applyBorder="1" applyAlignment="1">
      <alignment horizontal="right" indent="2"/>
    </xf>
    <xf numFmtId="166" fontId="0" fillId="33" borderId="60" xfId="0" applyNumberFormat="1" applyFill="1" applyBorder="1" applyAlignment="1">
      <alignment horizontal="right" indent="2"/>
    </xf>
    <xf numFmtId="166" fontId="0" fillId="0" borderId="0" xfId="0" applyNumberFormat="1" applyAlignment="1">
      <alignment horizontal="right" indent="2"/>
    </xf>
    <xf numFmtId="166" fontId="0" fillId="0" borderId="57" xfId="0" applyNumberFormat="1" applyBorder="1" applyAlignment="1">
      <alignment horizontal="right" indent="2"/>
    </xf>
    <xf numFmtId="0" fontId="10" fillId="0" borderId="55"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0" xfId="0" applyFont="1" applyAlignment="1">
      <alignment horizontal="center"/>
    </xf>
    <xf numFmtId="0" fontId="10" fillId="0" borderId="31" xfId="0" applyFont="1" applyBorder="1" applyAlignment="1">
      <alignment horizontal="center" wrapText="1"/>
    </xf>
    <xf numFmtId="0" fontId="10" fillId="0" borderId="33" xfId="0" applyFont="1" applyBorder="1" applyAlignment="1">
      <alignment horizontal="center" wrapText="1"/>
    </xf>
    <xf numFmtId="0" fontId="0" fillId="33" borderId="56" xfId="0" applyFill="1" applyBorder="1"/>
    <xf numFmtId="0" fontId="0" fillId="33" borderId="51" xfId="0" applyFill="1" applyBorder="1"/>
    <xf numFmtId="0" fontId="10" fillId="0" borderId="32" xfId="0" applyFont="1" applyBorder="1" applyAlignment="1">
      <alignment horizontal="center" wrapText="1"/>
    </xf>
    <xf numFmtId="0" fontId="0" fillId="0" borderId="56" xfId="0" applyBorder="1" applyAlignment="1">
      <alignment horizontal="right" indent="2"/>
    </xf>
    <xf numFmtId="0" fontId="35" fillId="35" borderId="53" xfId="0" applyFont="1" applyFill="1" applyBorder="1" applyAlignment="1">
      <alignment horizontal="center" vertical="center"/>
    </xf>
    <xf numFmtId="0" fontId="35" fillId="35" borderId="41" xfId="0" applyFont="1" applyFill="1" applyBorder="1" applyAlignment="1">
      <alignment horizontal="center" vertical="center"/>
    </xf>
    <xf numFmtId="0" fontId="10" fillId="30" borderId="30" xfId="0" applyFont="1" applyFill="1" applyBorder="1" applyAlignment="1">
      <alignment horizontal="center" vertical="center" wrapText="1"/>
    </xf>
    <xf numFmtId="0" fontId="10" fillId="30" borderId="35" xfId="0" applyFont="1" applyFill="1" applyBorder="1" applyAlignment="1">
      <alignment horizontal="center" vertical="center" wrapText="1"/>
    </xf>
    <xf numFmtId="0" fontId="0" fillId="33" borderId="54" xfId="0" applyFill="1" applyBorder="1" applyAlignment="1">
      <alignment horizontal="right" indent="2"/>
    </xf>
    <xf numFmtId="166" fontId="0" fillId="33" borderId="0" xfId="0" applyNumberFormat="1" applyFill="1" applyAlignment="1">
      <alignment horizontal="right" indent="2"/>
    </xf>
    <xf numFmtId="166" fontId="0" fillId="33" borderId="57" xfId="0" applyNumberFormat="1" applyFill="1" applyBorder="1" applyAlignment="1">
      <alignment horizontal="right" indent="2"/>
    </xf>
    <xf numFmtId="166" fontId="0" fillId="33" borderId="54" xfId="0" applyNumberFormat="1" applyFill="1" applyBorder="1" applyAlignment="1">
      <alignment horizontal="right" indent="2"/>
    </xf>
    <xf numFmtId="166" fontId="0" fillId="33" borderId="55" xfId="0" applyNumberFormat="1" applyFill="1" applyBorder="1" applyAlignment="1">
      <alignment horizontal="right" indent="2"/>
    </xf>
    <xf numFmtId="0" fontId="0" fillId="36" borderId="0" xfId="0" applyFill="1" applyAlignment="1">
      <alignment horizontal="center" vertical="center" wrapText="1"/>
    </xf>
    <xf numFmtId="166" fontId="10" fillId="36" borderId="0" xfId="0" applyNumberFormat="1" applyFont="1" applyFill="1" applyAlignment="1">
      <alignment horizontal="center"/>
    </xf>
    <xf numFmtId="0" fontId="0" fillId="33" borderId="59" xfId="0" applyFill="1" applyBorder="1" applyAlignment="1">
      <alignment horizontal="right" indent="2"/>
    </xf>
    <xf numFmtId="0" fontId="0" fillId="33" borderId="58" xfId="0" applyFill="1" applyBorder="1" applyAlignment="1">
      <alignment horizontal="right" indent="2"/>
    </xf>
    <xf numFmtId="0" fontId="0" fillId="33" borderId="53" xfId="0" applyFill="1" applyBorder="1" applyAlignment="1">
      <alignment horizontal="right" indent="2"/>
    </xf>
    <xf numFmtId="0" fontId="0" fillId="33" borderId="56" xfId="0" applyFill="1" applyBorder="1" applyAlignment="1">
      <alignment horizontal="right" indent="2"/>
    </xf>
    <xf numFmtId="0" fontId="10" fillId="0" borderId="4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36" xfId="0" applyFont="1" applyBorder="1" applyAlignment="1">
      <alignment horizontal="center" vertical="center" wrapText="1"/>
    </xf>
    <xf numFmtId="0" fontId="35" fillId="36" borderId="0" xfId="0" applyFont="1" applyFill="1" applyAlignment="1">
      <alignment horizontal="center" vertical="center"/>
    </xf>
    <xf numFmtId="1" fontId="1" fillId="36" borderId="0" xfId="0" applyNumberFormat="1" applyFont="1" applyFill="1"/>
    <xf numFmtId="0" fontId="10" fillId="36" borderId="0" xfId="0" applyFont="1" applyFill="1" applyAlignment="1">
      <alignment horizontal="center"/>
    </xf>
    <xf numFmtId="0" fontId="0" fillId="33" borderId="53" xfId="0" applyFill="1" applyBorder="1"/>
    <xf numFmtId="0" fontId="0" fillId="33" borderId="41" xfId="0" applyFill="1" applyBorder="1"/>
    <xf numFmtId="0" fontId="0" fillId="33" borderId="58" xfId="0" applyFill="1" applyBorder="1"/>
    <xf numFmtId="0" fontId="0" fillId="33" borderId="52" xfId="0" applyFill="1" applyBorder="1"/>
    <xf numFmtId="0" fontId="0" fillId="0" borderId="56" xfId="0" applyBorder="1"/>
    <xf numFmtId="0" fontId="0" fillId="0" borderId="51" xfId="0" applyBorder="1"/>
    <xf numFmtId="0" fontId="1" fillId="33" borderId="58" xfId="0" applyFont="1" applyFill="1" applyBorder="1"/>
    <xf numFmtId="0" fontId="1" fillId="33" borderId="52" xfId="0" applyFont="1" applyFill="1" applyBorder="1"/>
    <xf numFmtId="0" fontId="33" fillId="0" borderId="0" xfId="0" applyFont="1" applyAlignment="1">
      <alignment vertical="center"/>
    </xf>
    <xf numFmtId="0" fontId="0" fillId="0" borderId="53" xfId="0" applyBorder="1"/>
    <xf numFmtId="0" fontId="0" fillId="0" borderId="41" xfId="0" applyBorder="1"/>
    <xf numFmtId="0" fontId="1" fillId="30" borderId="0" xfId="0" applyFont="1" applyFill="1" applyAlignment="1">
      <alignment vertical="center"/>
    </xf>
    <xf numFmtId="164" fontId="1" fillId="30" borderId="0" xfId="0" applyNumberFormat="1" applyFont="1" applyFill="1" applyAlignment="1">
      <alignment vertical="center"/>
    </xf>
    <xf numFmtId="0" fontId="1" fillId="0" borderId="56" xfId="0" applyFont="1" applyBorder="1"/>
    <xf numFmtId="0" fontId="1" fillId="0" borderId="51" xfId="0" applyFont="1" applyBorder="1"/>
    <xf numFmtId="0" fontId="1" fillId="33" borderId="56" xfId="0" applyFont="1" applyFill="1" applyBorder="1"/>
    <xf numFmtId="0" fontId="1" fillId="33" borderId="51" xfId="0" applyFont="1" applyFill="1" applyBorder="1"/>
    <xf numFmtId="0" fontId="35" fillId="35" borderId="0" xfId="0" applyFont="1" applyFill="1" applyAlignment="1">
      <alignment horizontal="center" vertical="center"/>
    </xf>
    <xf numFmtId="0" fontId="35" fillId="35" borderId="34" xfId="0" applyFont="1" applyFill="1" applyBorder="1" applyAlignment="1">
      <alignment horizontal="center" vertical="center"/>
    </xf>
    <xf numFmtId="0" fontId="1" fillId="0" borderId="53" xfId="0" applyFont="1" applyBorder="1"/>
    <xf numFmtId="0" fontId="1" fillId="0" borderId="41" xfId="0" applyFont="1" applyBorder="1"/>
    <xf numFmtId="0" fontId="35" fillId="35" borderId="7" xfId="0" applyFont="1" applyFill="1" applyBorder="1" applyAlignment="1">
      <alignment horizontal="center" vertical="center"/>
    </xf>
    <xf numFmtId="0" fontId="5" fillId="0" borderId="0" xfId="0" applyFont="1" applyAlignment="1">
      <alignment horizontal="center"/>
    </xf>
    <xf numFmtId="0" fontId="10" fillId="30" borderId="55" xfId="0" applyFont="1" applyFill="1" applyBorder="1" applyAlignment="1">
      <alignment horizontal="center" vertical="center" wrapText="1"/>
    </xf>
    <xf numFmtId="0" fontId="10" fillId="30" borderId="23" xfId="0" applyFont="1" applyFill="1" applyBorder="1" applyAlignment="1">
      <alignment horizontal="center" vertical="center" wrapText="1"/>
    </xf>
    <xf numFmtId="0" fontId="13" fillId="0" borderId="39" xfId="0" applyFont="1" applyBorder="1" applyAlignment="1">
      <alignment horizontal="center"/>
    </xf>
    <xf numFmtId="0" fontId="32" fillId="0" borderId="41" xfId="0" applyFont="1" applyBorder="1" applyAlignment="1">
      <alignment horizontal="center" vertical="center"/>
    </xf>
    <xf numFmtId="0" fontId="32" fillId="0" borderId="41" xfId="0" applyFont="1" applyBorder="1" applyAlignment="1">
      <alignment horizontal="center" vertical="center" wrapText="1"/>
    </xf>
    <xf numFmtId="164" fontId="1" fillId="30" borderId="39" xfId="0" applyNumberFormat="1" applyFont="1" applyFill="1" applyBorder="1"/>
    <xf numFmtId="0" fontId="10" fillId="0" borderId="39" xfId="0" applyFont="1" applyBorder="1" applyAlignment="1">
      <alignment horizontal="right"/>
    </xf>
    <xf numFmtId="0" fontId="24" fillId="35" borderId="7" xfId="0" applyFont="1" applyFill="1" applyBorder="1" applyAlignment="1">
      <alignment horizontal="center" vertical="center"/>
    </xf>
    <xf numFmtId="164" fontId="5" fillId="30" borderId="39" xfId="0" applyNumberFormat="1" applyFont="1" applyFill="1" applyBorder="1" applyAlignment="1">
      <alignment horizontal="right"/>
    </xf>
    <xf numFmtId="0" fontId="81" fillId="0" borderId="43" xfId="0" applyFont="1" applyBorder="1" applyAlignment="1">
      <alignment horizontal="center" vertical="center"/>
    </xf>
    <xf numFmtId="0" fontId="65" fillId="0" borderId="39" xfId="0" applyFont="1" applyBorder="1" applyAlignment="1">
      <alignment horizontal="left" wrapText="1"/>
    </xf>
    <xf numFmtId="0" fontId="0" fillId="0" borderId="0" xfId="0"/>
    <xf numFmtId="0" fontId="0" fillId="0" borderId="0" xfId="0" applyAlignment="1">
      <alignment horizontal="left" vertical="center"/>
    </xf>
    <xf numFmtId="170" fontId="0" fillId="0" borderId="0" xfId="0" applyNumberFormat="1" applyAlignment="1">
      <alignment horizontal="left" vertical="center"/>
    </xf>
    <xf numFmtId="0" fontId="84" fillId="37" borderId="40" xfId="0" applyFont="1" applyFill="1" applyBorder="1" applyAlignment="1">
      <alignment horizontal="right" vertical="center"/>
    </xf>
    <xf numFmtId="0" fontId="84" fillId="39" borderId="40" xfId="0" applyFont="1" applyFill="1" applyBorder="1" applyAlignment="1">
      <alignment horizontal="right" vertical="center"/>
    </xf>
    <xf numFmtId="0" fontId="0" fillId="0" borderId="0" xfId="0" applyAlignment="1">
      <alignment horizontal="center"/>
    </xf>
    <xf numFmtId="0" fontId="10" fillId="0" borderId="0" xfId="0" applyFont="1"/>
    <xf numFmtId="0" fontId="8" fillId="0" borderId="0" xfId="0" applyFont="1" applyAlignment="1">
      <alignment horizontal="center"/>
    </xf>
    <xf numFmtId="0" fontId="8" fillId="33" borderId="59" xfId="0" applyFont="1" applyFill="1" applyBorder="1" applyAlignment="1">
      <alignment horizontal="center"/>
    </xf>
    <xf numFmtId="0" fontId="8" fillId="33" borderId="58" xfId="0" applyFont="1" applyFill="1" applyBorder="1" applyAlignment="1">
      <alignment horizontal="center"/>
    </xf>
    <xf numFmtId="0" fontId="8" fillId="33" borderId="0" xfId="0" applyFont="1" applyFill="1" applyAlignment="1">
      <alignment horizontal="center"/>
    </xf>
    <xf numFmtId="0" fontId="8" fillId="33" borderId="56" xfId="0" applyFont="1" applyFill="1" applyBorder="1" applyAlignment="1">
      <alignment horizontal="center"/>
    </xf>
    <xf numFmtId="0" fontId="8" fillId="33" borderId="60" xfId="0" applyFont="1" applyFill="1" applyBorder="1" applyAlignment="1">
      <alignment horizontal="center"/>
    </xf>
    <xf numFmtId="0" fontId="8" fillId="0" borderId="57" xfId="0" applyFont="1" applyBorder="1" applyAlignment="1">
      <alignment horizontal="center"/>
    </xf>
    <xf numFmtId="0" fontId="9" fillId="0" borderId="0" xfId="0" applyFont="1" applyAlignment="1">
      <alignment horizontal="center"/>
    </xf>
    <xf numFmtId="0" fontId="8" fillId="33" borderId="57" xfId="0" applyFont="1" applyFill="1" applyBorder="1" applyAlignment="1">
      <alignment horizontal="center"/>
    </xf>
    <xf numFmtId="0" fontId="8" fillId="0" borderId="54" xfId="0" applyFont="1" applyBorder="1" applyAlignment="1">
      <alignment horizontal="center"/>
    </xf>
    <xf numFmtId="0" fontId="8" fillId="0" borderId="53" xfId="0" applyFont="1" applyBorder="1" applyAlignment="1">
      <alignment horizontal="center"/>
    </xf>
    <xf numFmtId="0" fontId="7" fillId="0" borderId="0" xfId="0" applyFont="1" applyAlignment="1">
      <alignment horizontal="center"/>
    </xf>
    <xf numFmtId="0" fontId="8" fillId="0" borderId="55" xfId="0" applyFont="1" applyBorder="1" applyAlignment="1">
      <alignment horizontal="center"/>
    </xf>
    <xf numFmtId="0" fontId="8" fillId="0" borderId="56" xfId="0" applyFont="1" applyBorder="1" applyAlignment="1">
      <alignment horizontal="center"/>
    </xf>
    <xf numFmtId="0" fontId="80" fillId="35" borderId="37" xfId="0" applyFont="1" applyFill="1" applyBorder="1" applyAlignment="1">
      <alignment horizontal="center"/>
    </xf>
    <xf numFmtId="0" fontId="80" fillId="35" borderId="46" xfId="0" applyFont="1" applyFill="1" applyBorder="1" applyAlignment="1">
      <alignment horizontal="center"/>
    </xf>
    <xf numFmtId="0" fontId="8" fillId="0" borderId="0" xfId="0" applyFont="1" applyAlignment="1">
      <alignment horizontal="left" wrapText="1"/>
    </xf>
    <xf numFmtId="0" fontId="11" fillId="0" borderId="0" xfId="0" applyFont="1" applyAlignment="1">
      <alignment horizontal="left" wrapText="1"/>
    </xf>
    <xf numFmtId="0" fontId="10" fillId="30" borderId="31" xfId="0" applyFont="1" applyFill="1" applyBorder="1" applyAlignment="1">
      <alignment horizontal="center"/>
    </xf>
    <xf numFmtId="0" fontId="10" fillId="30" borderId="33" xfId="0" applyFont="1" applyFill="1" applyBorder="1" applyAlignment="1">
      <alignment horizontal="center"/>
    </xf>
    <xf numFmtId="0" fontId="10" fillId="30" borderId="0" xfId="0" applyFont="1" applyFill="1" applyAlignment="1">
      <alignment horizontal="right"/>
    </xf>
    <xf numFmtId="0" fontId="35" fillId="35" borderId="53" xfId="0" applyFont="1" applyFill="1" applyBorder="1"/>
    <xf numFmtId="0" fontId="35" fillId="35" borderId="41" xfId="0" applyFont="1" applyFill="1" applyBorder="1"/>
    <xf numFmtId="0" fontId="35" fillId="35" borderId="36" xfId="0" applyFont="1" applyFill="1" applyBorder="1" applyAlignment="1">
      <alignment horizontal="center"/>
    </xf>
    <xf numFmtId="0" fontId="35" fillId="35" borderId="7" xfId="0" applyFont="1" applyFill="1" applyBorder="1" applyAlignment="1">
      <alignment horizontal="center"/>
    </xf>
    <xf numFmtId="0" fontId="24" fillId="35" borderId="41" xfId="0" applyFont="1" applyFill="1" applyBorder="1" applyAlignment="1">
      <alignment horizontal="center" vertical="center"/>
    </xf>
    <xf numFmtId="0" fontId="10" fillId="0" borderId="0" xfId="0" applyFont="1" applyAlignment="1">
      <alignment horizontal="right"/>
    </xf>
    <xf numFmtId="164" fontId="5" fillId="30" borderId="0" xfId="0" applyNumberFormat="1" applyFont="1" applyFill="1" applyAlignment="1">
      <alignment horizontal="right"/>
    </xf>
    <xf numFmtId="0" fontId="13" fillId="0" borderId="0" xfId="0" applyFont="1" applyAlignment="1">
      <alignment horizontal="center"/>
    </xf>
    <xf numFmtId="0" fontId="11" fillId="30" borderId="39" xfId="0" applyFont="1" applyFill="1" applyBorder="1" applyAlignment="1">
      <alignment horizontal="left" wrapText="1"/>
    </xf>
    <xf numFmtId="0" fontId="7" fillId="30" borderId="39" xfId="0" applyFont="1" applyFill="1" applyBorder="1" applyAlignment="1">
      <alignment horizontal="center"/>
    </xf>
    <xf numFmtId="49" fontId="3" fillId="35" borderId="7" xfId="0" applyNumberFormat="1" applyFont="1" applyFill="1" applyBorder="1" applyAlignment="1">
      <alignment horizontal="center" vertical="center"/>
    </xf>
    <xf numFmtId="0" fontId="3" fillId="35" borderId="7" xfId="0" applyFont="1" applyFill="1" applyBorder="1" applyAlignment="1">
      <alignment horizontal="center" vertical="center"/>
    </xf>
    <xf numFmtId="0" fontId="1" fillId="30" borderId="39" xfId="0" applyFont="1" applyFill="1" applyBorder="1"/>
    <xf numFmtId="1" fontId="11" fillId="0" borderId="39" xfId="0" applyNumberFormat="1" applyFont="1" applyBorder="1" applyAlignment="1">
      <alignment horizontal="left" wrapText="1"/>
    </xf>
    <xf numFmtId="166" fontId="25" fillId="35" borderId="7" xfId="0" applyNumberFormat="1" applyFont="1" applyFill="1" applyBorder="1" applyAlignment="1">
      <alignment horizontal="center"/>
    </xf>
    <xf numFmtId="0" fontId="19" fillId="0" borderId="7" xfId="0" applyFont="1" applyBorder="1" applyAlignment="1">
      <alignment horizontal="center"/>
    </xf>
    <xf numFmtId="0" fontId="3" fillId="35" borderId="7" xfId="0" applyFont="1" applyFill="1" applyBorder="1"/>
    <xf numFmtId="0" fontId="3" fillId="35" borderId="7" xfId="0" applyFont="1" applyFill="1" applyBorder="1" applyAlignment="1">
      <alignment horizontal="left"/>
    </xf>
    <xf numFmtId="0" fontId="17" fillId="35" borderId="7" xfId="0" applyFont="1" applyFill="1" applyBorder="1" applyAlignment="1">
      <alignment horizontal="center"/>
    </xf>
    <xf numFmtId="164" fontId="1" fillId="30" borderId="39" xfId="0" applyNumberFormat="1" applyFont="1" applyFill="1" applyBorder="1" applyAlignment="1">
      <alignment horizontal="right"/>
    </xf>
    <xf numFmtId="166" fontId="25" fillId="35" borderId="41" xfId="0" applyNumberFormat="1" applyFont="1" applyFill="1" applyBorder="1" applyAlignment="1">
      <alignment horizontal="center"/>
    </xf>
    <xf numFmtId="0" fontId="3" fillId="35" borderId="41" xfId="0" applyFont="1" applyFill="1" applyBorder="1" applyAlignment="1">
      <alignment horizontal="left"/>
    </xf>
    <xf numFmtId="0" fontId="3" fillId="35" borderId="41" xfId="0" applyFont="1" applyFill="1" applyBorder="1"/>
    <xf numFmtId="0" fontId="11" fillId="0" borderId="39" xfId="0" applyFont="1" applyBorder="1" applyAlignment="1">
      <alignment horizontal="left" wrapText="1"/>
    </xf>
    <xf numFmtId="0" fontId="1" fillId="0" borderId="39" xfId="0" applyFont="1" applyBorder="1" applyAlignment="1">
      <alignment horizontal="right"/>
    </xf>
    <xf numFmtId="49" fontId="17" fillId="35" borderId="7" xfId="0" applyNumberFormat="1" applyFont="1" applyFill="1" applyBorder="1" applyAlignment="1">
      <alignment horizontal="center"/>
    </xf>
    <xf numFmtId="0" fontId="10" fillId="0" borderId="50" xfId="0" applyFont="1" applyBorder="1" applyAlignment="1">
      <alignment horizontal="center" vertical="center" wrapText="1"/>
    </xf>
    <xf numFmtId="0" fontId="4" fillId="33" borderId="41" xfId="0" applyFont="1" applyFill="1" applyBorder="1"/>
    <xf numFmtId="0" fontId="4" fillId="0" borderId="51" xfId="0" applyFont="1" applyBorder="1"/>
    <xf numFmtId="0" fontId="4" fillId="0" borderId="7" xfId="0" applyFont="1" applyBorder="1"/>
    <xf numFmtId="0" fontId="4" fillId="33" borderId="51" xfId="0" applyFont="1" applyFill="1" applyBorder="1"/>
    <xf numFmtId="0" fontId="4" fillId="33" borderId="52" xfId="0" applyFont="1" applyFill="1" applyBorder="1"/>
    <xf numFmtId="0" fontId="4" fillId="0" borderId="41" xfId="0" applyFont="1" applyBorder="1"/>
    <xf numFmtId="0" fontId="4" fillId="0" borderId="52" xfId="0" applyFont="1" applyBorder="1"/>
    <xf numFmtId="0" fontId="1" fillId="0" borderId="0" xfId="0" applyFont="1" applyAlignment="1">
      <alignment horizontal="right"/>
    </xf>
    <xf numFmtId="0" fontId="17" fillId="35" borderId="36" xfId="0" applyFont="1" applyFill="1" applyBorder="1" applyAlignment="1">
      <alignment horizontal="center"/>
    </xf>
    <xf numFmtId="0" fontId="19" fillId="0" borderId="36" xfId="0" applyFont="1" applyBorder="1" applyAlignment="1">
      <alignment horizontal="center"/>
    </xf>
    <xf numFmtId="0" fontId="3" fillId="35" borderId="36" xfId="0" applyFont="1" applyFill="1" applyBorder="1"/>
    <xf numFmtId="166" fontId="25" fillId="35" borderId="36" xfId="0" applyNumberFormat="1" applyFont="1" applyFill="1" applyBorder="1" applyAlignment="1">
      <alignment horizontal="center"/>
    </xf>
    <xf numFmtId="0" fontId="3" fillId="35" borderId="36" xfId="0" applyFont="1" applyFill="1" applyBorder="1" applyAlignment="1">
      <alignment horizontal="left"/>
    </xf>
    <xf numFmtId="0" fontId="8" fillId="0" borderId="39" xfId="0" applyFont="1" applyBorder="1" applyAlignment="1">
      <alignment horizontal="left" wrapText="1"/>
    </xf>
    <xf numFmtId="0" fontId="0" fillId="0" borderId="39" xfId="0" applyBorder="1" applyAlignment="1">
      <alignment horizontal="left" vertical="center"/>
    </xf>
    <xf numFmtId="170" fontId="0" fillId="0" borderId="39" xfId="0" applyNumberFormat="1" applyBorder="1" applyAlignment="1">
      <alignment horizontal="left" vertical="center"/>
    </xf>
    <xf numFmtId="0" fontId="8" fillId="33" borderId="39" xfId="0" applyFont="1" applyFill="1" applyBorder="1" applyAlignment="1">
      <alignment horizontal="center"/>
    </xf>
    <xf numFmtId="0" fontId="8" fillId="0" borderId="39" xfId="0" applyFont="1" applyBorder="1" applyAlignment="1">
      <alignment horizontal="center"/>
    </xf>
    <xf numFmtId="0" fontId="7" fillId="0" borderId="39" xfId="0" applyFont="1" applyBorder="1" applyAlignment="1">
      <alignment horizontal="center"/>
    </xf>
    <xf numFmtId="0" fontId="9" fillId="0" borderId="39" xfId="0" applyFont="1" applyBorder="1" applyAlignment="1">
      <alignment horizontal="center"/>
    </xf>
    <xf numFmtId="0" fontId="10" fillId="0" borderId="39" xfId="0" applyFont="1" applyBorder="1"/>
    <xf numFmtId="0" fontId="0" fillId="0" borderId="39" xfId="0" applyBorder="1" applyAlignment="1">
      <alignment horizontal="center"/>
    </xf>
    <xf numFmtId="0" fontId="0" fillId="0" borderId="39" xfId="0" applyBorder="1"/>
    <xf numFmtId="0" fontId="81" fillId="37" borderId="40" xfId="0" applyFont="1" applyFill="1" applyBorder="1" applyAlignment="1">
      <alignment horizontal="right" vertical="center"/>
    </xf>
    <xf numFmtId="0" fontId="4" fillId="0" borderId="0" xfId="0" applyFont="1" applyAlignment="1">
      <alignment horizontal="left" vertical="top" wrapText="1"/>
    </xf>
  </cellXfs>
  <cellStyles count="783">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Comma 2" xfId="55" xr:uid="{00000000-0005-0000-0000-000037000000}"/>
    <cellStyle name="Currency 2" xfId="56" xr:uid="{00000000-0005-0000-0000-00003A000000}"/>
    <cellStyle name="Explanatory Text" xfId="57" builtinId="53" customBuiltin="1"/>
    <cellStyle name="Explanatory Text 2" xfId="58" xr:uid="{00000000-0005-0000-0000-00003C000000}"/>
    <cellStyle name="ExtStyle 0" xfId="59" xr:uid="{00000000-0005-0000-0000-00003D000000}"/>
    <cellStyle name="ExtStyle 0 2" xfId="60" xr:uid="{00000000-0005-0000-0000-00003E000000}"/>
    <cellStyle name="ExtStyle 0 3" xfId="61" xr:uid="{00000000-0005-0000-0000-00003F000000}"/>
    <cellStyle name="ExtStyle 0 4" xfId="62" xr:uid="{00000000-0005-0000-0000-000040000000}"/>
    <cellStyle name="ExtStyle 16" xfId="63" xr:uid="{00000000-0005-0000-0000-000041000000}"/>
    <cellStyle name="ExtStyle 16 2" xfId="64" xr:uid="{00000000-0005-0000-0000-000042000000}"/>
    <cellStyle name="ExtStyle 16 3" xfId="65" xr:uid="{00000000-0005-0000-0000-000043000000}"/>
    <cellStyle name="ExtStyle 16 4" xfId="66" xr:uid="{00000000-0005-0000-0000-000044000000}"/>
    <cellStyle name="ExtStyle 17" xfId="67" xr:uid="{00000000-0005-0000-0000-000045000000}"/>
    <cellStyle name="ExtStyle 17 2" xfId="68" xr:uid="{00000000-0005-0000-0000-000046000000}"/>
    <cellStyle name="ExtStyle 17 3" xfId="69" xr:uid="{00000000-0005-0000-0000-000047000000}"/>
    <cellStyle name="ExtStyle 17 4" xfId="70" xr:uid="{00000000-0005-0000-0000-000048000000}"/>
    <cellStyle name="ExtStyle 18" xfId="71" xr:uid="{00000000-0005-0000-0000-000049000000}"/>
    <cellStyle name="ExtStyle 18 2" xfId="72" xr:uid="{00000000-0005-0000-0000-00004A000000}"/>
    <cellStyle name="ExtStyle 18 3" xfId="73" xr:uid="{00000000-0005-0000-0000-00004B000000}"/>
    <cellStyle name="ExtStyle 18 4" xfId="74" xr:uid="{00000000-0005-0000-0000-00004C000000}"/>
    <cellStyle name="ExtStyle 19" xfId="75" xr:uid="{00000000-0005-0000-0000-00004D000000}"/>
    <cellStyle name="ExtStyle 19 2" xfId="76" xr:uid="{00000000-0005-0000-0000-00004E000000}"/>
    <cellStyle name="ExtStyle 19 3" xfId="77" xr:uid="{00000000-0005-0000-0000-00004F000000}"/>
    <cellStyle name="ExtStyle 19 4" xfId="78" xr:uid="{00000000-0005-0000-0000-000050000000}"/>
    <cellStyle name="ExtStyle 20" xfId="79" xr:uid="{00000000-0005-0000-0000-000051000000}"/>
    <cellStyle name="ExtStyle 20 2" xfId="80" xr:uid="{00000000-0005-0000-0000-000052000000}"/>
    <cellStyle name="ExtStyle 21" xfId="81" xr:uid="{00000000-0005-0000-0000-000053000000}"/>
    <cellStyle name="ExtStyle 21 2" xfId="82" xr:uid="{00000000-0005-0000-0000-000054000000}"/>
    <cellStyle name="ExtStyle 22" xfId="83" xr:uid="{00000000-0005-0000-0000-000055000000}"/>
    <cellStyle name="ExtStyle 22 2" xfId="84" xr:uid="{00000000-0005-0000-0000-000056000000}"/>
    <cellStyle name="ExtStyle 22 3" xfId="85" xr:uid="{00000000-0005-0000-0000-000057000000}"/>
    <cellStyle name="ExtStyle 22 4" xfId="86" xr:uid="{00000000-0005-0000-0000-000058000000}"/>
    <cellStyle name="ExtStyle 28" xfId="87" xr:uid="{00000000-0005-0000-0000-000059000000}"/>
    <cellStyle name="ExtStyle 28 2" xfId="88" xr:uid="{00000000-0005-0000-0000-00005A000000}"/>
    <cellStyle name="ExtStyle 29" xfId="89" xr:uid="{00000000-0005-0000-0000-00005B000000}"/>
    <cellStyle name="ExtStyle 29 2" xfId="90" xr:uid="{00000000-0005-0000-0000-00005C000000}"/>
    <cellStyle name="ExtStyle 30" xfId="91" xr:uid="{00000000-0005-0000-0000-00005D000000}"/>
    <cellStyle name="ExtStyle 30 2" xfId="92" xr:uid="{00000000-0005-0000-0000-00005E000000}"/>
    <cellStyle name="ExtStyle 30 3" xfId="93" xr:uid="{00000000-0005-0000-0000-00005F000000}"/>
    <cellStyle name="ExtStyle 30 4" xfId="94" xr:uid="{00000000-0005-0000-0000-000060000000}"/>
    <cellStyle name="ExtStyle 31" xfId="95" xr:uid="{00000000-0005-0000-0000-000061000000}"/>
    <cellStyle name="ExtStyle 31 2" xfId="96" xr:uid="{00000000-0005-0000-0000-000062000000}"/>
    <cellStyle name="ExtStyle 32" xfId="97" xr:uid="{00000000-0005-0000-0000-000063000000}"/>
    <cellStyle name="ExtStyle 32 2" xfId="98" xr:uid="{00000000-0005-0000-0000-000064000000}"/>
    <cellStyle name="ExtStyle 33" xfId="99" xr:uid="{00000000-0005-0000-0000-000065000000}"/>
    <cellStyle name="ExtStyle 33 2" xfId="100" xr:uid="{00000000-0005-0000-0000-000066000000}"/>
    <cellStyle name="ExtStyle 33 3" xfId="101" xr:uid="{00000000-0005-0000-0000-000067000000}"/>
    <cellStyle name="ExtStyle 33 4" xfId="102" xr:uid="{00000000-0005-0000-0000-000068000000}"/>
    <cellStyle name="ExtStyle 34" xfId="103" xr:uid="{00000000-0005-0000-0000-000069000000}"/>
    <cellStyle name="ExtStyle 34 2" xfId="104" xr:uid="{00000000-0005-0000-0000-00006A000000}"/>
    <cellStyle name="ExtStyle 35" xfId="105" xr:uid="{00000000-0005-0000-0000-00006B000000}"/>
    <cellStyle name="ExtStyle 35 2" xfId="106" xr:uid="{00000000-0005-0000-0000-00006C000000}"/>
    <cellStyle name="ExtStyle 36" xfId="107" xr:uid="{00000000-0005-0000-0000-00006D000000}"/>
    <cellStyle name="ExtStyle 36 2" xfId="108" xr:uid="{00000000-0005-0000-0000-00006E000000}"/>
    <cellStyle name="ExtStyle 36 3" xfId="109" xr:uid="{00000000-0005-0000-0000-00006F000000}"/>
    <cellStyle name="ExtStyle 36 4" xfId="110" xr:uid="{00000000-0005-0000-0000-000070000000}"/>
    <cellStyle name="ExtStyle 37" xfId="111" xr:uid="{00000000-0005-0000-0000-000071000000}"/>
    <cellStyle name="ExtStyle 37 2" xfId="112" xr:uid="{00000000-0005-0000-0000-000072000000}"/>
    <cellStyle name="ExtStyle 38" xfId="113" xr:uid="{00000000-0005-0000-0000-000073000000}"/>
    <cellStyle name="ExtStyle 38 2" xfId="114" xr:uid="{00000000-0005-0000-0000-000074000000}"/>
    <cellStyle name="ExtStyle 39" xfId="115" xr:uid="{00000000-0005-0000-0000-000075000000}"/>
    <cellStyle name="ExtStyle 39 2" xfId="116" xr:uid="{00000000-0005-0000-0000-000076000000}"/>
    <cellStyle name="ExtStyle 39 3" xfId="117" xr:uid="{00000000-0005-0000-0000-000077000000}"/>
    <cellStyle name="ExtStyle 39 4" xfId="118" xr:uid="{00000000-0005-0000-0000-000078000000}"/>
    <cellStyle name="ExtStyle 43" xfId="119" xr:uid="{00000000-0005-0000-0000-000079000000}"/>
    <cellStyle name="ExtStyle 44" xfId="120" xr:uid="{00000000-0005-0000-0000-00007A000000}"/>
    <cellStyle name="ExtStyle 46" xfId="121" xr:uid="{00000000-0005-0000-0000-00007B000000}"/>
    <cellStyle name="ExtStyle 47" xfId="122" xr:uid="{00000000-0005-0000-0000-00007C000000}"/>
    <cellStyle name="ExtStyle 69" xfId="123" xr:uid="{00000000-0005-0000-0000-00007D000000}"/>
    <cellStyle name="ExtStyle 75" xfId="124" xr:uid="{00000000-0005-0000-0000-00007E000000}"/>
    <cellStyle name="ExtStyle 82" xfId="125" xr:uid="{00000000-0005-0000-0000-00007F000000}"/>
    <cellStyle name="Good" xfId="126" builtinId="26" customBuiltin="1"/>
    <cellStyle name="Good 2" xfId="127" xr:uid="{00000000-0005-0000-0000-000081000000}"/>
    <cellStyle name="Heading 1" xfId="128" builtinId="16" customBuiltin="1"/>
    <cellStyle name="Heading 1 2" xfId="129" xr:uid="{00000000-0005-0000-0000-000083000000}"/>
    <cellStyle name="Heading 2" xfId="130" builtinId="17" customBuiltin="1"/>
    <cellStyle name="Heading 2 2" xfId="131" xr:uid="{00000000-0005-0000-0000-000085000000}"/>
    <cellStyle name="Heading 3" xfId="132" builtinId="18" customBuiltin="1"/>
    <cellStyle name="Heading 3 2" xfId="133" xr:uid="{00000000-0005-0000-0000-000087000000}"/>
    <cellStyle name="Heading 4" xfId="134" builtinId="19" customBuiltin="1"/>
    <cellStyle name="Heading 4 2" xfId="135" xr:uid="{00000000-0005-0000-0000-000089000000}"/>
    <cellStyle name="Hyperlink 2" xfId="136" xr:uid="{00000000-0005-0000-0000-00008A000000}"/>
    <cellStyle name="Input" xfId="137" builtinId="20" customBuiltin="1"/>
    <cellStyle name="Input 2" xfId="138" xr:uid="{00000000-0005-0000-0000-00008C000000}"/>
    <cellStyle name="Linked Cell" xfId="139" builtinId="24" customBuiltin="1"/>
    <cellStyle name="Linked Cell 2" xfId="140" xr:uid="{00000000-0005-0000-0000-00008E000000}"/>
    <cellStyle name="Neutral" xfId="141" builtinId="28" customBuiltin="1"/>
    <cellStyle name="Neutral 2" xfId="142" xr:uid="{00000000-0005-0000-0000-000090000000}"/>
    <cellStyle name="Normal" xfId="0" builtinId="0"/>
    <cellStyle name="Normal 2" xfId="143" xr:uid="{00000000-0005-0000-0000-000092000000}"/>
    <cellStyle name="Normal 3" xfId="144" xr:uid="{00000000-0005-0000-0000-000093000000}"/>
    <cellStyle name="Note" xfId="145" builtinId="10" customBuiltin="1"/>
    <cellStyle name="Note 2" xfId="146" xr:uid="{00000000-0005-0000-0000-000095000000}"/>
    <cellStyle name="Note 3" xfId="147" xr:uid="{00000000-0005-0000-0000-000096000000}"/>
    <cellStyle name="Note 4" xfId="148" xr:uid="{00000000-0005-0000-0000-000097000000}"/>
    <cellStyle name="Output" xfId="149" builtinId="21" customBuiltin="1"/>
    <cellStyle name="Output 2" xfId="150" xr:uid="{00000000-0005-0000-0000-000099000000}"/>
    <cellStyle name="Percent 2" xfId="151" xr:uid="{00000000-0005-0000-0000-00009B000000}"/>
    <cellStyle name="Style 1025" xfId="152" xr:uid="{00000000-0005-0000-0000-00009C000000}"/>
    <cellStyle name="Style 1025 2" xfId="153" xr:uid="{00000000-0005-0000-0000-00009D000000}"/>
    <cellStyle name="Style 1101" xfId="154" xr:uid="{00000000-0005-0000-0000-00009E000000}"/>
    <cellStyle name="Style 1101 2" xfId="155" xr:uid="{00000000-0005-0000-0000-00009F000000}"/>
    <cellStyle name="Style 1103" xfId="156" xr:uid="{00000000-0005-0000-0000-0000A0000000}"/>
    <cellStyle name="Style 1103 2" xfId="157" xr:uid="{00000000-0005-0000-0000-0000A1000000}"/>
    <cellStyle name="Style 1103 3" xfId="158" xr:uid="{00000000-0005-0000-0000-0000A2000000}"/>
    <cellStyle name="Style 1103 4" xfId="159" xr:uid="{00000000-0005-0000-0000-0000A3000000}"/>
    <cellStyle name="Style 1104" xfId="160" xr:uid="{00000000-0005-0000-0000-0000A4000000}"/>
    <cellStyle name="Style 1104 2" xfId="161" xr:uid="{00000000-0005-0000-0000-0000A5000000}"/>
    <cellStyle name="Style 1104 3" xfId="162" xr:uid="{00000000-0005-0000-0000-0000A6000000}"/>
    <cellStyle name="Style 1104 4" xfId="163" xr:uid="{00000000-0005-0000-0000-0000A7000000}"/>
    <cellStyle name="Style 1105" xfId="164" xr:uid="{00000000-0005-0000-0000-0000A8000000}"/>
    <cellStyle name="Style 1105 2" xfId="165" xr:uid="{00000000-0005-0000-0000-0000A9000000}"/>
    <cellStyle name="Style 1105 3" xfId="166" xr:uid="{00000000-0005-0000-0000-0000AA000000}"/>
    <cellStyle name="Style 1105 4" xfId="167" xr:uid="{00000000-0005-0000-0000-0000AB000000}"/>
    <cellStyle name="Style 1106" xfId="168" xr:uid="{00000000-0005-0000-0000-0000AC000000}"/>
    <cellStyle name="Style 1106 2" xfId="169" xr:uid="{00000000-0005-0000-0000-0000AD000000}"/>
    <cellStyle name="Style 1106 3" xfId="170" xr:uid="{00000000-0005-0000-0000-0000AE000000}"/>
    <cellStyle name="Style 1106 4" xfId="171" xr:uid="{00000000-0005-0000-0000-0000AF000000}"/>
    <cellStyle name="Style 1107" xfId="172" xr:uid="{00000000-0005-0000-0000-0000B0000000}"/>
    <cellStyle name="Style 1107 2" xfId="173" xr:uid="{00000000-0005-0000-0000-0000B1000000}"/>
    <cellStyle name="Style 1107 3" xfId="174" xr:uid="{00000000-0005-0000-0000-0000B2000000}"/>
    <cellStyle name="Style 1107 4" xfId="175" xr:uid="{00000000-0005-0000-0000-0000B3000000}"/>
    <cellStyle name="Style 1108" xfId="176" xr:uid="{00000000-0005-0000-0000-0000B4000000}"/>
    <cellStyle name="Style 1108 2" xfId="177" xr:uid="{00000000-0005-0000-0000-0000B5000000}"/>
    <cellStyle name="Style 1108 3" xfId="178" xr:uid="{00000000-0005-0000-0000-0000B6000000}"/>
    <cellStyle name="Style 1108 4" xfId="179" xr:uid="{00000000-0005-0000-0000-0000B7000000}"/>
    <cellStyle name="Style 1109" xfId="180" xr:uid="{00000000-0005-0000-0000-0000B8000000}"/>
    <cellStyle name="Style 1109 2" xfId="181" xr:uid="{00000000-0005-0000-0000-0000B9000000}"/>
    <cellStyle name="Style 1109 3" xfId="182" xr:uid="{00000000-0005-0000-0000-0000BA000000}"/>
    <cellStyle name="Style 1109 4" xfId="183" xr:uid="{00000000-0005-0000-0000-0000BB000000}"/>
    <cellStyle name="Style 1110" xfId="184" xr:uid="{00000000-0005-0000-0000-0000BC000000}"/>
    <cellStyle name="Style 1110 2" xfId="185" xr:uid="{00000000-0005-0000-0000-0000BD000000}"/>
    <cellStyle name="Style 1110 3" xfId="186" xr:uid="{00000000-0005-0000-0000-0000BE000000}"/>
    <cellStyle name="Style 1110 4" xfId="187" xr:uid="{00000000-0005-0000-0000-0000BF000000}"/>
    <cellStyle name="Style 1111" xfId="188" xr:uid="{00000000-0005-0000-0000-0000C0000000}"/>
    <cellStyle name="Style 1111 2" xfId="189" xr:uid="{00000000-0005-0000-0000-0000C1000000}"/>
    <cellStyle name="Style 1111 3" xfId="190" xr:uid="{00000000-0005-0000-0000-0000C2000000}"/>
    <cellStyle name="Style 1111 4" xfId="191" xr:uid="{00000000-0005-0000-0000-0000C3000000}"/>
    <cellStyle name="Style 1112" xfId="192" xr:uid="{00000000-0005-0000-0000-0000C4000000}"/>
    <cellStyle name="Style 1112 2" xfId="193" xr:uid="{00000000-0005-0000-0000-0000C5000000}"/>
    <cellStyle name="Style 1112 3" xfId="194" xr:uid="{00000000-0005-0000-0000-0000C6000000}"/>
    <cellStyle name="Style 1112 4" xfId="195" xr:uid="{00000000-0005-0000-0000-0000C7000000}"/>
    <cellStyle name="Style 1113" xfId="196" xr:uid="{00000000-0005-0000-0000-0000C8000000}"/>
    <cellStyle name="Style 1113 2" xfId="197" xr:uid="{00000000-0005-0000-0000-0000C9000000}"/>
    <cellStyle name="Style 1113 3" xfId="198" xr:uid="{00000000-0005-0000-0000-0000CA000000}"/>
    <cellStyle name="Style 1113 4" xfId="199" xr:uid="{00000000-0005-0000-0000-0000CB000000}"/>
    <cellStyle name="Style 1114" xfId="200" xr:uid="{00000000-0005-0000-0000-0000CC000000}"/>
    <cellStyle name="Style 1114 2" xfId="201" xr:uid="{00000000-0005-0000-0000-0000CD000000}"/>
    <cellStyle name="Style 1114 3" xfId="202" xr:uid="{00000000-0005-0000-0000-0000CE000000}"/>
    <cellStyle name="Style 1114 4" xfId="203" xr:uid="{00000000-0005-0000-0000-0000CF000000}"/>
    <cellStyle name="Style 1115" xfId="204" xr:uid="{00000000-0005-0000-0000-0000D0000000}"/>
    <cellStyle name="Style 1115 2" xfId="205" xr:uid="{00000000-0005-0000-0000-0000D1000000}"/>
    <cellStyle name="Style 1115 3" xfId="206" xr:uid="{00000000-0005-0000-0000-0000D2000000}"/>
    <cellStyle name="Style 1115 4" xfId="207" xr:uid="{00000000-0005-0000-0000-0000D3000000}"/>
    <cellStyle name="Style 1177" xfId="208" xr:uid="{00000000-0005-0000-0000-0000D4000000}"/>
    <cellStyle name="Style 1177 2" xfId="209" xr:uid="{00000000-0005-0000-0000-0000D5000000}"/>
    <cellStyle name="Style 1177 3" xfId="210" xr:uid="{00000000-0005-0000-0000-0000D6000000}"/>
    <cellStyle name="Style 1177 4" xfId="211" xr:uid="{00000000-0005-0000-0000-0000D7000000}"/>
    <cellStyle name="Style 1178" xfId="212" xr:uid="{00000000-0005-0000-0000-0000D8000000}"/>
    <cellStyle name="Style 1178 2" xfId="213" xr:uid="{00000000-0005-0000-0000-0000D9000000}"/>
    <cellStyle name="Style 1178 3" xfId="214" xr:uid="{00000000-0005-0000-0000-0000DA000000}"/>
    <cellStyle name="Style 1178 4" xfId="215" xr:uid="{00000000-0005-0000-0000-0000DB000000}"/>
    <cellStyle name="Style 1179" xfId="216" xr:uid="{00000000-0005-0000-0000-0000DC000000}"/>
    <cellStyle name="Style 1179 2" xfId="217" xr:uid="{00000000-0005-0000-0000-0000DD000000}"/>
    <cellStyle name="Style 1179 3" xfId="218" xr:uid="{00000000-0005-0000-0000-0000DE000000}"/>
    <cellStyle name="Style 1179 4" xfId="219" xr:uid="{00000000-0005-0000-0000-0000DF000000}"/>
    <cellStyle name="Style 1180" xfId="220" xr:uid="{00000000-0005-0000-0000-0000E0000000}"/>
    <cellStyle name="Style 1180 2" xfId="221" xr:uid="{00000000-0005-0000-0000-0000E1000000}"/>
    <cellStyle name="Style 1180 3" xfId="222" xr:uid="{00000000-0005-0000-0000-0000E2000000}"/>
    <cellStyle name="Style 1180 4" xfId="223" xr:uid="{00000000-0005-0000-0000-0000E3000000}"/>
    <cellStyle name="Style 1181" xfId="224" xr:uid="{00000000-0005-0000-0000-0000E4000000}"/>
    <cellStyle name="Style 1181 2" xfId="225" xr:uid="{00000000-0005-0000-0000-0000E5000000}"/>
    <cellStyle name="Style 1181 3" xfId="226" xr:uid="{00000000-0005-0000-0000-0000E6000000}"/>
    <cellStyle name="Style 1181 4" xfId="227" xr:uid="{00000000-0005-0000-0000-0000E7000000}"/>
    <cellStyle name="Style 1182" xfId="228" xr:uid="{00000000-0005-0000-0000-0000E8000000}"/>
    <cellStyle name="Style 1182 2" xfId="229" xr:uid="{00000000-0005-0000-0000-0000E9000000}"/>
    <cellStyle name="Style 1182 3" xfId="230" xr:uid="{00000000-0005-0000-0000-0000EA000000}"/>
    <cellStyle name="Style 1182 4" xfId="231" xr:uid="{00000000-0005-0000-0000-0000EB000000}"/>
    <cellStyle name="Style 1183" xfId="232" xr:uid="{00000000-0005-0000-0000-0000EC000000}"/>
    <cellStyle name="Style 1183 2" xfId="233" xr:uid="{00000000-0005-0000-0000-0000ED000000}"/>
    <cellStyle name="Style 1183 3" xfId="234" xr:uid="{00000000-0005-0000-0000-0000EE000000}"/>
    <cellStyle name="Style 1183 4" xfId="235" xr:uid="{00000000-0005-0000-0000-0000EF000000}"/>
    <cellStyle name="Style 1184" xfId="236" xr:uid="{00000000-0005-0000-0000-0000F0000000}"/>
    <cellStyle name="Style 1184 2" xfId="237" xr:uid="{00000000-0005-0000-0000-0000F1000000}"/>
    <cellStyle name="Style 1184 3" xfId="238" xr:uid="{00000000-0005-0000-0000-0000F2000000}"/>
    <cellStyle name="Style 1184 4" xfId="239" xr:uid="{00000000-0005-0000-0000-0000F3000000}"/>
    <cellStyle name="Style 1185" xfId="240" xr:uid="{00000000-0005-0000-0000-0000F4000000}"/>
    <cellStyle name="Style 1185 2" xfId="241" xr:uid="{00000000-0005-0000-0000-0000F5000000}"/>
    <cellStyle name="Style 1185 3" xfId="242" xr:uid="{00000000-0005-0000-0000-0000F6000000}"/>
    <cellStyle name="Style 1185 4" xfId="243" xr:uid="{00000000-0005-0000-0000-0000F7000000}"/>
    <cellStyle name="Style 1196" xfId="244" xr:uid="{00000000-0005-0000-0000-0000F8000000}"/>
    <cellStyle name="Style 1299" xfId="245" xr:uid="{00000000-0005-0000-0000-0000F9000000}"/>
    <cellStyle name="Style 1299 2" xfId="246" xr:uid="{00000000-0005-0000-0000-0000FA000000}"/>
    <cellStyle name="Style 1309" xfId="247" xr:uid="{00000000-0005-0000-0000-0000FB000000}"/>
    <cellStyle name="Style 1311" xfId="248" xr:uid="{00000000-0005-0000-0000-0000FC000000}"/>
    <cellStyle name="Style 1313" xfId="249" xr:uid="{00000000-0005-0000-0000-0000FD000000}"/>
    <cellStyle name="Style 1314" xfId="250" xr:uid="{00000000-0005-0000-0000-0000FE000000}"/>
    <cellStyle name="Style 1315" xfId="251" xr:uid="{00000000-0005-0000-0000-0000FF000000}"/>
    <cellStyle name="Style 1316" xfId="252" xr:uid="{00000000-0005-0000-0000-000000010000}"/>
    <cellStyle name="Style 1317" xfId="253" xr:uid="{00000000-0005-0000-0000-000001010000}"/>
    <cellStyle name="Style 1318" xfId="254" xr:uid="{00000000-0005-0000-0000-000002010000}"/>
    <cellStyle name="Style 1319" xfId="255" xr:uid="{00000000-0005-0000-0000-000003010000}"/>
    <cellStyle name="Style 1320" xfId="256" xr:uid="{00000000-0005-0000-0000-000004010000}"/>
    <cellStyle name="Style 1321" xfId="257" xr:uid="{00000000-0005-0000-0000-000005010000}"/>
    <cellStyle name="Style 1322" xfId="258" xr:uid="{00000000-0005-0000-0000-000006010000}"/>
    <cellStyle name="Style 1331" xfId="259" xr:uid="{00000000-0005-0000-0000-000007010000}"/>
    <cellStyle name="Style 1331 2" xfId="260" xr:uid="{00000000-0005-0000-0000-000008010000}"/>
    <cellStyle name="Style 1331 3" xfId="261" xr:uid="{00000000-0005-0000-0000-000009010000}"/>
    <cellStyle name="Style 1331 4" xfId="262" xr:uid="{00000000-0005-0000-0000-00000A010000}"/>
    <cellStyle name="Style 1332" xfId="263" xr:uid="{00000000-0005-0000-0000-00000B010000}"/>
    <cellStyle name="Style 1332 2" xfId="264" xr:uid="{00000000-0005-0000-0000-00000C010000}"/>
    <cellStyle name="Style 1332 3" xfId="265" xr:uid="{00000000-0005-0000-0000-00000D010000}"/>
    <cellStyle name="Style 1332 4" xfId="266" xr:uid="{00000000-0005-0000-0000-00000E010000}"/>
    <cellStyle name="Style 1333" xfId="267" xr:uid="{00000000-0005-0000-0000-00000F010000}"/>
    <cellStyle name="Style 1333 2" xfId="268" xr:uid="{00000000-0005-0000-0000-000010010000}"/>
    <cellStyle name="Style 1333 3" xfId="269" xr:uid="{00000000-0005-0000-0000-000011010000}"/>
    <cellStyle name="Style 1333 4" xfId="270" xr:uid="{00000000-0005-0000-0000-000012010000}"/>
    <cellStyle name="Style 1334" xfId="271" xr:uid="{00000000-0005-0000-0000-000013010000}"/>
    <cellStyle name="Style 1334 2" xfId="272" xr:uid="{00000000-0005-0000-0000-000014010000}"/>
    <cellStyle name="Style 1334 3" xfId="273" xr:uid="{00000000-0005-0000-0000-000015010000}"/>
    <cellStyle name="Style 1334 4" xfId="274" xr:uid="{00000000-0005-0000-0000-000016010000}"/>
    <cellStyle name="Style 1335" xfId="275" xr:uid="{00000000-0005-0000-0000-000017010000}"/>
    <cellStyle name="Style 1335 2" xfId="276" xr:uid="{00000000-0005-0000-0000-000018010000}"/>
    <cellStyle name="Style 1335 3" xfId="277" xr:uid="{00000000-0005-0000-0000-000019010000}"/>
    <cellStyle name="Style 1335 4" xfId="278" xr:uid="{00000000-0005-0000-0000-00001A010000}"/>
    <cellStyle name="Style 1336" xfId="279" xr:uid="{00000000-0005-0000-0000-00001B010000}"/>
    <cellStyle name="Style 1336 2" xfId="280" xr:uid="{00000000-0005-0000-0000-00001C010000}"/>
    <cellStyle name="Style 1336 3" xfId="281" xr:uid="{00000000-0005-0000-0000-00001D010000}"/>
    <cellStyle name="Style 1336 4" xfId="282" xr:uid="{00000000-0005-0000-0000-00001E010000}"/>
    <cellStyle name="Style 1337" xfId="283" xr:uid="{00000000-0005-0000-0000-00001F010000}"/>
    <cellStyle name="Style 1337 2" xfId="284" xr:uid="{00000000-0005-0000-0000-000020010000}"/>
    <cellStyle name="Style 1337 3" xfId="285" xr:uid="{00000000-0005-0000-0000-000021010000}"/>
    <cellStyle name="Style 1337 4" xfId="286" xr:uid="{00000000-0005-0000-0000-000022010000}"/>
    <cellStyle name="Style 1338" xfId="287" xr:uid="{00000000-0005-0000-0000-000023010000}"/>
    <cellStyle name="Style 1338 2" xfId="288" xr:uid="{00000000-0005-0000-0000-000024010000}"/>
    <cellStyle name="Style 1338 3" xfId="289" xr:uid="{00000000-0005-0000-0000-000025010000}"/>
    <cellStyle name="Style 1338 4" xfId="290" xr:uid="{00000000-0005-0000-0000-000026010000}"/>
    <cellStyle name="Style 1339" xfId="291" xr:uid="{00000000-0005-0000-0000-000027010000}"/>
    <cellStyle name="Style 1339 2" xfId="292" xr:uid="{00000000-0005-0000-0000-000028010000}"/>
    <cellStyle name="Style 1339 3" xfId="293" xr:uid="{00000000-0005-0000-0000-000029010000}"/>
    <cellStyle name="Style 1339 4" xfId="294" xr:uid="{00000000-0005-0000-0000-00002A010000}"/>
    <cellStyle name="Style 1376" xfId="295" xr:uid="{00000000-0005-0000-0000-00002B010000}"/>
    <cellStyle name="Style 1376 2" xfId="296" xr:uid="{00000000-0005-0000-0000-00002C010000}"/>
    <cellStyle name="Style 1376 3" xfId="297" xr:uid="{00000000-0005-0000-0000-00002D010000}"/>
    <cellStyle name="Style 1376 4" xfId="298" xr:uid="{00000000-0005-0000-0000-00002E010000}"/>
    <cellStyle name="Style 1377" xfId="299" xr:uid="{00000000-0005-0000-0000-00002F010000}"/>
    <cellStyle name="Style 1377 2" xfId="300" xr:uid="{00000000-0005-0000-0000-000030010000}"/>
    <cellStyle name="Style 1377 3" xfId="301" xr:uid="{00000000-0005-0000-0000-000031010000}"/>
    <cellStyle name="Style 1377 4" xfId="302" xr:uid="{00000000-0005-0000-0000-000032010000}"/>
    <cellStyle name="Style 1378" xfId="303" xr:uid="{00000000-0005-0000-0000-000033010000}"/>
    <cellStyle name="Style 1378 2" xfId="304" xr:uid="{00000000-0005-0000-0000-000034010000}"/>
    <cellStyle name="Style 1378 3" xfId="305" xr:uid="{00000000-0005-0000-0000-000035010000}"/>
    <cellStyle name="Style 1378 4" xfId="306" xr:uid="{00000000-0005-0000-0000-000036010000}"/>
    <cellStyle name="Style 1379" xfId="307" xr:uid="{00000000-0005-0000-0000-000037010000}"/>
    <cellStyle name="Style 1379 2" xfId="308" xr:uid="{00000000-0005-0000-0000-000038010000}"/>
    <cellStyle name="Style 1379 3" xfId="309" xr:uid="{00000000-0005-0000-0000-000039010000}"/>
    <cellStyle name="Style 1379 4" xfId="310" xr:uid="{00000000-0005-0000-0000-00003A010000}"/>
    <cellStyle name="Style 1380" xfId="311" xr:uid="{00000000-0005-0000-0000-00003B010000}"/>
    <cellStyle name="Style 1380 2" xfId="312" xr:uid="{00000000-0005-0000-0000-00003C010000}"/>
    <cellStyle name="Style 1380 3" xfId="313" xr:uid="{00000000-0005-0000-0000-00003D010000}"/>
    <cellStyle name="Style 1380 4" xfId="314" xr:uid="{00000000-0005-0000-0000-00003E010000}"/>
    <cellStyle name="Style 1381" xfId="315" xr:uid="{00000000-0005-0000-0000-00003F010000}"/>
    <cellStyle name="Style 1381 2" xfId="316" xr:uid="{00000000-0005-0000-0000-000040010000}"/>
    <cellStyle name="Style 1381 3" xfId="317" xr:uid="{00000000-0005-0000-0000-000041010000}"/>
    <cellStyle name="Style 1381 4" xfId="318" xr:uid="{00000000-0005-0000-0000-000042010000}"/>
    <cellStyle name="Style 1382" xfId="319" xr:uid="{00000000-0005-0000-0000-000043010000}"/>
    <cellStyle name="Style 1382 2" xfId="320" xr:uid="{00000000-0005-0000-0000-000044010000}"/>
    <cellStyle name="Style 1382 3" xfId="321" xr:uid="{00000000-0005-0000-0000-000045010000}"/>
    <cellStyle name="Style 1382 4" xfId="322" xr:uid="{00000000-0005-0000-0000-000046010000}"/>
    <cellStyle name="Style 1383" xfId="323" xr:uid="{00000000-0005-0000-0000-000047010000}"/>
    <cellStyle name="Style 1383 2" xfId="324" xr:uid="{00000000-0005-0000-0000-000048010000}"/>
    <cellStyle name="Style 1383 3" xfId="325" xr:uid="{00000000-0005-0000-0000-000049010000}"/>
    <cellStyle name="Style 1383 4" xfId="326" xr:uid="{00000000-0005-0000-0000-00004A010000}"/>
    <cellStyle name="Style 1384" xfId="327" xr:uid="{00000000-0005-0000-0000-00004B010000}"/>
    <cellStyle name="Style 1384 2" xfId="328" xr:uid="{00000000-0005-0000-0000-00004C010000}"/>
    <cellStyle name="Style 1384 3" xfId="329" xr:uid="{00000000-0005-0000-0000-00004D010000}"/>
    <cellStyle name="Style 1384 4" xfId="330" xr:uid="{00000000-0005-0000-0000-00004E010000}"/>
    <cellStyle name="Style 1385" xfId="331" xr:uid="{00000000-0005-0000-0000-00004F010000}"/>
    <cellStyle name="Style 1385 2" xfId="332" xr:uid="{00000000-0005-0000-0000-000050010000}"/>
    <cellStyle name="Style 1385 3" xfId="333" xr:uid="{00000000-0005-0000-0000-000051010000}"/>
    <cellStyle name="Style 1385 4" xfId="334" xr:uid="{00000000-0005-0000-0000-000052010000}"/>
    <cellStyle name="Style 1386" xfId="335" xr:uid="{00000000-0005-0000-0000-000053010000}"/>
    <cellStyle name="Style 1386 2" xfId="336" xr:uid="{00000000-0005-0000-0000-000054010000}"/>
    <cellStyle name="Style 1386 3" xfId="337" xr:uid="{00000000-0005-0000-0000-000055010000}"/>
    <cellStyle name="Style 1386 4" xfId="338" xr:uid="{00000000-0005-0000-0000-000056010000}"/>
    <cellStyle name="Style 1535" xfId="339" xr:uid="{00000000-0005-0000-0000-000057010000}"/>
    <cellStyle name="Style 1536" xfId="340" xr:uid="{00000000-0005-0000-0000-000058010000}"/>
    <cellStyle name="Style 1537" xfId="341" xr:uid="{00000000-0005-0000-0000-000059010000}"/>
    <cellStyle name="Style 1538" xfId="342" xr:uid="{00000000-0005-0000-0000-00005A010000}"/>
    <cellStyle name="Style 1539" xfId="343" xr:uid="{00000000-0005-0000-0000-00005B010000}"/>
    <cellStyle name="Style 1540" xfId="344" xr:uid="{00000000-0005-0000-0000-00005C010000}"/>
    <cellStyle name="Style 1541" xfId="345" xr:uid="{00000000-0005-0000-0000-00005D010000}"/>
    <cellStyle name="Style 1542" xfId="346" xr:uid="{00000000-0005-0000-0000-00005E010000}"/>
    <cellStyle name="Style 1543" xfId="347" xr:uid="{00000000-0005-0000-0000-00005F010000}"/>
    <cellStyle name="Style 1544" xfId="348" xr:uid="{00000000-0005-0000-0000-000060010000}"/>
    <cellStyle name="Style 1556" xfId="349" xr:uid="{00000000-0005-0000-0000-000061010000}"/>
    <cellStyle name="Style 1556 2" xfId="350" xr:uid="{00000000-0005-0000-0000-000062010000}"/>
    <cellStyle name="Style 1663" xfId="351" xr:uid="{00000000-0005-0000-0000-000063010000}"/>
    <cellStyle name="Style 1663 2" xfId="352" xr:uid="{00000000-0005-0000-0000-000064010000}"/>
    <cellStyle name="Style 1665" xfId="353" xr:uid="{00000000-0005-0000-0000-000065010000}"/>
    <cellStyle name="Style 1665 2" xfId="354" xr:uid="{00000000-0005-0000-0000-000066010000}"/>
    <cellStyle name="Style 1665 3" xfId="355" xr:uid="{00000000-0005-0000-0000-000067010000}"/>
    <cellStyle name="Style 1665 4" xfId="356" xr:uid="{00000000-0005-0000-0000-000068010000}"/>
    <cellStyle name="Style 1666" xfId="357" xr:uid="{00000000-0005-0000-0000-000069010000}"/>
    <cellStyle name="Style 1666 2" xfId="358" xr:uid="{00000000-0005-0000-0000-00006A010000}"/>
    <cellStyle name="Style 1666 3" xfId="359" xr:uid="{00000000-0005-0000-0000-00006B010000}"/>
    <cellStyle name="Style 1666 4" xfId="360" xr:uid="{00000000-0005-0000-0000-00006C010000}"/>
    <cellStyle name="Style 1667" xfId="361" xr:uid="{00000000-0005-0000-0000-00006D010000}"/>
    <cellStyle name="Style 1667 2" xfId="362" xr:uid="{00000000-0005-0000-0000-00006E010000}"/>
    <cellStyle name="Style 1667 3" xfId="363" xr:uid="{00000000-0005-0000-0000-00006F010000}"/>
    <cellStyle name="Style 1667 4" xfId="364" xr:uid="{00000000-0005-0000-0000-000070010000}"/>
    <cellStyle name="Style 1668" xfId="365" xr:uid="{00000000-0005-0000-0000-000071010000}"/>
    <cellStyle name="Style 1668 2" xfId="366" xr:uid="{00000000-0005-0000-0000-000072010000}"/>
    <cellStyle name="Style 1668 3" xfId="367" xr:uid="{00000000-0005-0000-0000-000073010000}"/>
    <cellStyle name="Style 1668 4" xfId="368" xr:uid="{00000000-0005-0000-0000-000074010000}"/>
    <cellStyle name="Style 1669" xfId="369" xr:uid="{00000000-0005-0000-0000-000075010000}"/>
    <cellStyle name="Style 1669 2" xfId="370" xr:uid="{00000000-0005-0000-0000-000076010000}"/>
    <cellStyle name="Style 1669 3" xfId="371" xr:uid="{00000000-0005-0000-0000-000077010000}"/>
    <cellStyle name="Style 1669 4" xfId="372" xr:uid="{00000000-0005-0000-0000-000078010000}"/>
    <cellStyle name="Style 1670" xfId="373" xr:uid="{00000000-0005-0000-0000-000079010000}"/>
    <cellStyle name="Style 1670 2" xfId="374" xr:uid="{00000000-0005-0000-0000-00007A010000}"/>
    <cellStyle name="Style 1670 3" xfId="375" xr:uid="{00000000-0005-0000-0000-00007B010000}"/>
    <cellStyle name="Style 1670 4" xfId="376" xr:uid="{00000000-0005-0000-0000-00007C010000}"/>
    <cellStyle name="Style 1671" xfId="377" xr:uid="{00000000-0005-0000-0000-00007D010000}"/>
    <cellStyle name="Style 1671 2" xfId="378" xr:uid="{00000000-0005-0000-0000-00007E010000}"/>
    <cellStyle name="Style 1671 3" xfId="379" xr:uid="{00000000-0005-0000-0000-00007F010000}"/>
    <cellStyle name="Style 1671 4" xfId="380" xr:uid="{00000000-0005-0000-0000-000080010000}"/>
    <cellStyle name="Style 1672" xfId="381" xr:uid="{00000000-0005-0000-0000-000081010000}"/>
    <cellStyle name="Style 1672 2" xfId="382" xr:uid="{00000000-0005-0000-0000-000082010000}"/>
    <cellStyle name="Style 1672 3" xfId="383" xr:uid="{00000000-0005-0000-0000-000083010000}"/>
    <cellStyle name="Style 1672 4" xfId="384" xr:uid="{00000000-0005-0000-0000-000084010000}"/>
    <cellStyle name="Style 1673" xfId="385" xr:uid="{00000000-0005-0000-0000-000085010000}"/>
    <cellStyle name="Style 1673 2" xfId="386" xr:uid="{00000000-0005-0000-0000-000086010000}"/>
    <cellStyle name="Style 1673 3" xfId="387" xr:uid="{00000000-0005-0000-0000-000087010000}"/>
    <cellStyle name="Style 1673 4" xfId="388" xr:uid="{00000000-0005-0000-0000-000088010000}"/>
    <cellStyle name="Style 1699" xfId="389" xr:uid="{00000000-0005-0000-0000-000089010000}"/>
    <cellStyle name="Style 1703" xfId="390" xr:uid="{00000000-0005-0000-0000-00008A010000}"/>
    <cellStyle name="Style 1705" xfId="391" xr:uid="{00000000-0005-0000-0000-00008B010000}"/>
    <cellStyle name="Style 1706" xfId="392" xr:uid="{00000000-0005-0000-0000-00008C010000}"/>
    <cellStyle name="Style 1707" xfId="393" xr:uid="{00000000-0005-0000-0000-00008D010000}"/>
    <cellStyle name="Style 1708" xfId="394" xr:uid="{00000000-0005-0000-0000-00008E010000}"/>
    <cellStyle name="Style 1709" xfId="395" xr:uid="{00000000-0005-0000-0000-00008F010000}"/>
    <cellStyle name="Style 1710" xfId="396" xr:uid="{00000000-0005-0000-0000-000090010000}"/>
    <cellStyle name="Style 1711" xfId="397" xr:uid="{00000000-0005-0000-0000-000091010000}"/>
    <cellStyle name="Style 1712" xfId="398" xr:uid="{00000000-0005-0000-0000-000092010000}"/>
    <cellStyle name="Style 1713" xfId="399" xr:uid="{00000000-0005-0000-0000-000093010000}"/>
    <cellStyle name="Style 1714" xfId="400" xr:uid="{00000000-0005-0000-0000-000094010000}"/>
    <cellStyle name="Style 1759" xfId="401" xr:uid="{00000000-0005-0000-0000-000095010000}"/>
    <cellStyle name="Style 1872" xfId="402" xr:uid="{00000000-0005-0000-0000-000096010000}"/>
    <cellStyle name="Style 1874" xfId="403" xr:uid="{00000000-0005-0000-0000-000097010000}"/>
    <cellStyle name="Style 1876" xfId="404" xr:uid="{00000000-0005-0000-0000-000098010000}"/>
    <cellStyle name="Style 1877" xfId="405" xr:uid="{00000000-0005-0000-0000-000099010000}"/>
    <cellStyle name="Style 1878" xfId="406" xr:uid="{00000000-0005-0000-0000-00009A010000}"/>
    <cellStyle name="Style 1879" xfId="407" xr:uid="{00000000-0005-0000-0000-00009B010000}"/>
    <cellStyle name="Style 1880" xfId="408" xr:uid="{00000000-0005-0000-0000-00009C010000}"/>
    <cellStyle name="Style 1881" xfId="409" xr:uid="{00000000-0005-0000-0000-00009D010000}"/>
    <cellStyle name="Style 1882" xfId="410" xr:uid="{00000000-0005-0000-0000-00009E010000}"/>
    <cellStyle name="Style 1883" xfId="411" xr:uid="{00000000-0005-0000-0000-00009F010000}"/>
    <cellStyle name="Style 1884" xfId="412" xr:uid="{00000000-0005-0000-0000-0000A0010000}"/>
    <cellStyle name="Style 1885" xfId="413" xr:uid="{00000000-0005-0000-0000-0000A1010000}"/>
    <cellStyle name="Style 1887" xfId="414" xr:uid="{00000000-0005-0000-0000-0000A2010000}"/>
    <cellStyle name="Style 1887 2" xfId="415" xr:uid="{00000000-0005-0000-0000-0000A3010000}"/>
    <cellStyle name="Style 1887 3" xfId="416" xr:uid="{00000000-0005-0000-0000-0000A4010000}"/>
    <cellStyle name="Style 1887 4" xfId="417" xr:uid="{00000000-0005-0000-0000-0000A5010000}"/>
    <cellStyle name="Style 1888" xfId="418" xr:uid="{00000000-0005-0000-0000-0000A6010000}"/>
    <cellStyle name="Style 1888 2" xfId="419" xr:uid="{00000000-0005-0000-0000-0000A7010000}"/>
    <cellStyle name="Style 1888 3" xfId="420" xr:uid="{00000000-0005-0000-0000-0000A8010000}"/>
    <cellStyle name="Style 1888 4" xfId="421" xr:uid="{00000000-0005-0000-0000-0000A9010000}"/>
    <cellStyle name="Style 1889" xfId="422" xr:uid="{00000000-0005-0000-0000-0000AA010000}"/>
    <cellStyle name="Style 1889 2" xfId="423" xr:uid="{00000000-0005-0000-0000-0000AB010000}"/>
    <cellStyle name="Style 1889 3" xfId="424" xr:uid="{00000000-0005-0000-0000-0000AC010000}"/>
    <cellStyle name="Style 1889 4" xfId="425" xr:uid="{00000000-0005-0000-0000-0000AD010000}"/>
    <cellStyle name="Style 1890" xfId="426" xr:uid="{00000000-0005-0000-0000-0000AE010000}"/>
    <cellStyle name="Style 1890 2" xfId="427" xr:uid="{00000000-0005-0000-0000-0000AF010000}"/>
    <cellStyle name="Style 1890 3" xfId="428" xr:uid="{00000000-0005-0000-0000-0000B0010000}"/>
    <cellStyle name="Style 1890 4" xfId="429" xr:uid="{00000000-0005-0000-0000-0000B1010000}"/>
    <cellStyle name="Style 1891" xfId="430" xr:uid="{00000000-0005-0000-0000-0000B2010000}"/>
    <cellStyle name="Style 1891 2" xfId="431" xr:uid="{00000000-0005-0000-0000-0000B3010000}"/>
    <cellStyle name="Style 1891 3" xfId="432" xr:uid="{00000000-0005-0000-0000-0000B4010000}"/>
    <cellStyle name="Style 1891 4" xfId="433" xr:uid="{00000000-0005-0000-0000-0000B5010000}"/>
    <cellStyle name="Style 1892" xfId="434" xr:uid="{00000000-0005-0000-0000-0000B6010000}"/>
    <cellStyle name="Style 1892 2" xfId="435" xr:uid="{00000000-0005-0000-0000-0000B7010000}"/>
    <cellStyle name="Style 1892 3" xfId="436" xr:uid="{00000000-0005-0000-0000-0000B8010000}"/>
    <cellStyle name="Style 1892 4" xfId="437" xr:uid="{00000000-0005-0000-0000-0000B9010000}"/>
    <cellStyle name="Style 1893" xfId="438" xr:uid="{00000000-0005-0000-0000-0000BA010000}"/>
    <cellStyle name="Style 1893 2" xfId="439" xr:uid="{00000000-0005-0000-0000-0000BB010000}"/>
    <cellStyle name="Style 1893 3" xfId="440" xr:uid="{00000000-0005-0000-0000-0000BC010000}"/>
    <cellStyle name="Style 1893 4" xfId="441" xr:uid="{00000000-0005-0000-0000-0000BD010000}"/>
    <cellStyle name="Style 1894" xfId="442" xr:uid="{00000000-0005-0000-0000-0000BE010000}"/>
    <cellStyle name="Style 1894 2" xfId="443" xr:uid="{00000000-0005-0000-0000-0000BF010000}"/>
    <cellStyle name="Style 1894 3" xfId="444" xr:uid="{00000000-0005-0000-0000-0000C0010000}"/>
    <cellStyle name="Style 1894 4" xfId="445" xr:uid="{00000000-0005-0000-0000-0000C1010000}"/>
    <cellStyle name="Style 1895" xfId="446" xr:uid="{00000000-0005-0000-0000-0000C2010000}"/>
    <cellStyle name="Style 1895 2" xfId="447" xr:uid="{00000000-0005-0000-0000-0000C3010000}"/>
    <cellStyle name="Style 1895 3" xfId="448" xr:uid="{00000000-0005-0000-0000-0000C4010000}"/>
    <cellStyle name="Style 1895 4" xfId="449" xr:uid="{00000000-0005-0000-0000-0000C5010000}"/>
    <cellStyle name="Style 2066" xfId="450" xr:uid="{00000000-0005-0000-0000-0000C6010000}"/>
    <cellStyle name="Style 2067" xfId="451" xr:uid="{00000000-0005-0000-0000-0000C7010000}"/>
    <cellStyle name="Style 2068" xfId="452" xr:uid="{00000000-0005-0000-0000-0000C8010000}"/>
    <cellStyle name="Style 2069" xfId="453" xr:uid="{00000000-0005-0000-0000-0000C9010000}"/>
    <cellStyle name="Style 2070" xfId="454" xr:uid="{00000000-0005-0000-0000-0000CA010000}"/>
    <cellStyle name="Style 2071" xfId="455" xr:uid="{00000000-0005-0000-0000-0000CB010000}"/>
    <cellStyle name="Style 2072" xfId="456" xr:uid="{00000000-0005-0000-0000-0000CC010000}"/>
    <cellStyle name="Style 2073" xfId="457" xr:uid="{00000000-0005-0000-0000-0000CD010000}"/>
    <cellStyle name="Style 2074" xfId="458" xr:uid="{00000000-0005-0000-0000-0000CE010000}"/>
    <cellStyle name="Style 2075" xfId="459" xr:uid="{00000000-0005-0000-0000-0000CF010000}"/>
    <cellStyle name="Style 2089" xfId="460" xr:uid="{00000000-0005-0000-0000-0000D0010000}"/>
    <cellStyle name="Style 2202" xfId="461" xr:uid="{00000000-0005-0000-0000-0000D1010000}"/>
    <cellStyle name="Style 2204" xfId="462" xr:uid="{00000000-0005-0000-0000-0000D2010000}"/>
    <cellStyle name="Style 2206" xfId="463" xr:uid="{00000000-0005-0000-0000-0000D3010000}"/>
    <cellStyle name="Style 2207" xfId="464" xr:uid="{00000000-0005-0000-0000-0000D4010000}"/>
    <cellStyle name="Style 2208" xfId="465" xr:uid="{00000000-0005-0000-0000-0000D5010000}"/>
    <cellStyle name="Style 2209" xfId="466" xr:uid="{00000000-0005-0000-0000-0000D6010000}"/>
    <cellStyle name="Style 2210" xfId="467" xr:uid="{00000000-0005-0000-0000-0000D7010000}"/>
    <cellStyle name="Style 2211" xfId="468" xr:uid="{00000000-0005-0000-0000-0000D8010000}"/>
    <cellStyle name="Style 2212" xfId="469" xr:uid="{00000000-0005-0000-0000-0000D9010000}"/>
    <cellStyle name="Style 2213" xfId="470" xr:uid="{00000000-0005-0000-0000-0000DA010000}"/>
    <cellStyle name="Style 2214" xfId="471" xr:uid="{00000000-0005-0000-0000-0000DB010000}"/>
    <cellStyle name="Style 2215" xfId="472" xr:uid="{00000000-0005-0000-0000-0000DC010000}"/>
    <cellStyle name="Style 2464" xfId="473" xr:uid="{00000000-0005-0000-0000-0000DD010000}"/>
    <cellStyle name="Style 2468" xfId="474" xr:uid="{00000000-0005-0000-0000-0000DE010000}"/>
    <cellStyle name="Style 2470" xfId="475" xr:uid="{00000000-0005-0000-0000-0000DF010000}"/>
    <cellStyle name="Style 2471" xfId="476" xr:uid="{00000000-0005-0000-0000-0000E0010000}"/>
    <cellStyle name="Style 2472" xfId="477" xr:uid="{00000000-0005-0000-0000-0000E1010000}"/>
    <cellStyle name="Style 2473" xfId="478" xr:uid="{00000000-0005-0000-0000-0000E2010000}"/>
    <cellStyle name="Style 2474" xfId="479" xr:uid="{00000000-0005-0000-0000-0000E3010000}"/>
    <cellStyle name="Style 2475" xfId="480" xr:uid="{00000000-0005-0000-0000-0000E4010000}"/>
    <cellStyle name="Style 2476" xfId="481" xr:uid="{00000000-0005-0000-0000-0000E5010000}"/>
    <cellStyle name="Style 2477" xfId="482" xr:uid="{00000000-0005-0000-0000-0000E6010000}"/>
    <cellStyle name="Style 2478" xfId="483" xr:uid="{00000000-0005-0000-0000-0000E7010000}"/>
    <cellStyle name="Style 2479" xfId="484" xr:uid="{00000000-0005-0000-0000-0000E8010000}"/>
    <cellStyle name="Style 297" xfId="485" xr:uid="{00000000-0005-0000-0000-0000E9010000}"/>
    <cellStyle name="Style 297 2" xfId="486" xr:uid="{00000000-0005-0000-0000-0000EA010000}"/>
    <cellStyle name="Style 300" xfId="487" xr:uid="{00000000-0005-0000-0000-0000EB010000}"/>
    <cellStyle name="Style 300 2" xfId="488" xr:uid="{00000000-0005-0000-0000-0000EC010000}"/>
    <cellStyle name="Style 528" xfId="489" xr:uid="{00000000-0005-0000-0000-0000ED010000}"/>
    <cellStyle name="Style 528 2" xfId="490" xr:uid="{00000000-0005-0000-0000-0000EE010000}"/>
    <cellStyle name="Style 561" xfId="491" xr:uid="{00000000-0005-0000-0000-0000EF010000}"/>
    <cellStyle name="Style 561 2" xfId="492" xr:uid="{00000000-0005-0000-0000-0000F0010000}"/>
    <cellStyle name="Style 669" xfId="493" xr:uid="{00000000-0005-0000-0000-0000F1010000}"/>
    <cellStyle name="Style 669 2" xfId="494" xr:uid="{00000000-0005-0000-0000-0000F2010000}"/>
    <cellStyle name="Style 670" xfId="495" xr:uid="{00000000-0005-0000-0000-0000F3010000}"/>
    <cellStyle name="Style 670 2" xfId="496" xr:uid="{00000000-0005-0000-0000-0000F4010000}"/>
    <cellStyle name="Style 671" xfId="497" xr:uid="{00000000-0005-0000-0000-0000F5010000}"/>
    <cellStyle name="Style 671 2" xfId="498" xr:uid="{00000000-0005-0000-0000-0000F6010000}"/>
    <cellStyle name="Style 672" xfId="499" xr:uid="{00000000-0005-0000-0000-0000F7010000}"/>
    <cellStyle name="Style 672 2" xfId="500" xr:uid="{00000000-0005-0000-0000-0000F8010000}"/>
    <cellStyle name="Style 673" xfId="501" xr:uid="{00000000-0005-0000-0000-0000F9010000}"/>
    <cellStyle name="Style 673 2" xfId="502" xr:uid="{00000000-0005-0000-0000-0000FA010000}"/>
    <cellStyle name="Style 674" xfId="503" xr:uid="{00000000-0005-0000-0000-0000FB010000}"/>
    <cellStyle name="Style 674 2" xfId="504" xr:uid="{00000000-0005-0000-0000-0000FC010000}"/>
    <cellStyle name="Style 675" xfId="505" xr:uid="{00000000-0005-0000-0000-0000FD010000}"/>
    <cellStyle name="Style 675 2" xfId="506" xr:uid="{00000000-0005-0000-0000-0000FE010000}"/>
    <cellStyle name="Style 676" xfId="507" xr:uid="{00000000-0005-0000-0000-0000FF010000}"/>
    <cellStyle name="Style 676 2" xfId="508" xr:uid="{00000000-0005-0000-0000-000000020000}"/>
    <cellStyle name="Style 707" xfId="509" xr:uid="{00000000-0005-0000-0000-000001020000}"/>
    <cellStyle name="Style 707 2" xfId="510" xr:uid="{00000000-0005-0000-0000-000002020000}"/>
    <cellStyle name="Style 707 3" xfId="511" xr:uid="{00000000-0005-0000-0000-000003020000}"/>
    <cellStyle name="Style 707 4" xfId="512" xr:uid="{00000000-0005-0000-0000-000004020000}"/>
    <cellStyle name="Style 708" xfId="513" xr:uid="{00000000-0005-0000-0000-000005020000}"/>
    <cellStyle name="Style 708 2" xfId="514" xr:uid="{00000000-0005-0000-0000-000006020000}"/>
    <cellStyle name="Style 708 3" xfId="515" xr:uid="{00000000-0005-0000-0000-000007020000}"/>
    <cellStyle name="Style 708 4" xfId="516" xr:uid="{00000000-0005-0000-0000-000008020000}"/>
    <cellStyle name="Style 709" xfId="517" xr:uid="{00000000-0005-0000-0000-000009020000}"/>
    <cellStyle name="Style 709 2" xfId="518" xr:uid="{00000000-0005-0000-0000-00000A020000}"/>
    <cellStyle name="Style 709 3" xfId="519" xr:uid="{00000000-0005-0000-0000-00000B020000}"/>
    <cellStyle name="Style 709 4" xfId="520" xr:uid="{00000000-0005-0000-0000-00000C020000}"/>
    <cellStyle name="Style 710" xfId="521" xr:uid="{00000000-0005-0000-0000-00000D020000}"/>
    <cellStyle name="Style 710 2" xfId="522" xr:uid="{00000000-0005-0000-0000-00000E020000}"/>
    <cellStyle name="Style 710 3" xfId="523" xr:uid="{00000000-0005-0000-0000-00000F020000}"/>
    <cellStyle name="Style 710 4" xfId="524" xr:uid="{00000000-0005-0000-0000-000010020000}"/>
    <cellStyle name="Style 711" xfId="525" xr:uid="{00000000-0005-0000-0000-000011020000}"/>
    <cellStyle name="Style 711 2" xfId="526" xr:uid="{00000000-0005-0000-0000-000012020000}"/>
    <cellStyle name="Style 711 3" xfId="527" xr:uid="{00000000-0005-0000-0000-000013020000}"/>
    <cellStyle name="Style 711 4" xfId="528" xr:uid="{00000000-0005-0000-0000-000014020000}"/>
    <cellStyle name="Style 712" xfId="529" xr:uid="{00000000-0005-0000-0000-000015020000}"/>
    <cellStyle name="Style 712 2" xfId="530" xr:uid="{00000000-0005-0000-0000-000016020000}"/>
    <cellStyle name="Style 712 3" xfId="531" xr:uid="{00000000-0005-0000-0000-000017020000}"/>
    <cellStyle name="Style 712 4" xfId="532" xr:uid="{00000000-0005-0000-0000-000018020000}"/>
    <cellStyle name="Style 713" xfId="533" xr:uid="{00000000-0005-0000-0000-000019020000}"/>
    <cellStyle name="Style 713 2" xfId="534" xr:uid="{00000000-0005-0000-0000-00001A020000}"/>
    <cellStyle name="Style 713 3" xfId="535" xr:uid="{00000000-0005-0000-0000-00001B020000}"/>
    <cellStyle name="Style 713 4" xfId="536" xr:uid="{00000000-0005-0000-0000-00001C020000}"/>
    <cellStyle name="Style 714" xfId="537" xr:uid="{00000000-0005-0000-0000-00001D020000}"/>
    <cellStyle name="Style 714 2" xfId="538" xr:uid="{00000000-0005-0000-0000-00001E020000}"/>
    <cellStyle name="Style 714 3" xfId="539" xr:uid="{00000000-0005-0000-0000-00001F020000}"/>
    <cellStyle name="Style 714 4" xfId="540" xr:uid="{00000000-0005-0000-0000-000020020000}"/>
    <cellStyle name="Style 723" xfId="541" xr:uid="{00000000-0005-0000-0000-000021020000}"/>
    <cellStyle name="Style 723 2" xfId="542" xr:uid="{00000000-0005-0000-0000-000022020000}"/>
    <cellStyle name="Style 740" xfId="543" xr:uid="{00000000-0005-0000-0000-000023020000}"/>
    <cellStyle name="Style 740 2" xfId="544" xr:uid="{00000000-0005-0000-0000-000024020000}"/>
    <cellStyle name="Style 740 3" xfId="545" xr:uid="{00000000-0005-0000-0000-000025020000}"/>
    <cellStyle name="Style 740 4" xfId="546" xr:uid="{00000000-0005-0000-0000-000026020000}"/>
    <cellStyle name="Style 741" xfId="547" xr:uid="{00000000-0005-0000-0000-000027020000}"/>
    <cellStyle name="Style 741 2" xfId="548" xr:uid="{00000000-0005-0000-0000-000028020000}"/>
    <cellStyle name="Style 741 3" xfId="549" xr:uid="{00000000-0005-0000-0000-000029020000}"/>
    <cellStyle name="Style 741 4" xfId="550" xr:uid="{00000000-0005-0000-0000-00002A020000}"/>
    <cellStyle name="Style 742" xfId="551" xr:uid="{00000000-0005-0000-0000-00002B020000}"/>
    <cellStyle name="Style 742 2" xfId="552" xr:uid="{00000000-0005-0000-0000-00002C020000}"/>
    <cellStyle name="Style 742 3" xfId="553" xr:uid="{00000000-0005-0000-0000-00002D020000}"/>
    <cellStyle name="Style 742 4" xfId="554" xr:uid="{00000000-0005-0000-0000-00002E020000}"/>
    <cellStyle name="Style 743" xfId="555" xr:uid="{00000000-0005-0000-0000-00002F020000}"/>
    <cellStyle name="Style 743 2" xfId="556" xr:uid="{00000000-0005-0000-0000-000030020000}"/>
    <cellStyle name="Style 743 3" xfId="557" xr:uid="{00000000-0005-0000-0000-000031020000}"/>
    <cellStyle name="Style 743 4" xfId="558" xr:uid="{00000000-0005-0000-0000-000032020000}"/>
    <cellStyle name="Style 744" xfId="559" xr:uid="{00000000-0005-0000-0000-000033020000}"/>
    <cellStyle name="Style 744 2" xfId="560" xr:uid="{00000000-0005-0000-0000-000034020000}"/>
    <cellStyle name="Style 744 3" xfId="561" xr:uid="{00000000-0005-0000-0000-000035020000}"/>
    <cellStyle name="Style 744 4" xfId="562" xr:uid="{00000000-0005-0000-0000-000036020000}"/>
    <cellStyle name="Style 745" xfId="563" xr:uid="{00000000-0005-0000-0000-000037020000}"/>
    <cellStyle name="Style 745 2" xfId="564" xr:uid="{00000000-0005-0000-0000-000038020000}"/>
    <cellStyle name="Style 745 3" xfId="565" xr:uid="{00000000-0005-0000-0000-000039020000}"/>
    <cellStyle name="Style 745 4" xfId="566" xr:uid="{00000000-0005-0000-0000-00003A020000}"/>
    <cellStyle name="Style 746" xfId="567" xr:uid="{00000000-0005-0000-0000-00003B020000}"/>
    <cellStyle name="Style 746 2" xfId="568" xr:uid="{00000000-0005-0000-0000-00003C020000}"/>
    <cellStyle name="Style 746 3" xfId="569" xr:uid="{00000000-0005-0000-0000-00003D020000}"/>
    <cellStyle name="Style 746 4" xfId="570" xr:uid="{00000000-0005-0000-0000-00003E020000}"/>
    <cellStyle name="Style 747" xfId="571" xr:uid="{00000000-0005-0000-0000-00003F020000}"/>
    <cellStyle name="Style 747 2" xfId="572" xr:uid="{00000000-0005-0000-0000-000040020000}"/>
    <cellStyle name="Style 747 3" xfId="573" xr:uid="{00000000-0005-0000-0000-000041020000}"/>
    <cellStyle name="Style 747 4" xfId="574" xr:uid="{00000000-0005-0000-0000-000042020000}"/>
    <cellStyle name="Style 868" xfId="575" xr:uid="{00000000-0005-0000-0000-000043020000}"/>
    <cellStyle name="Style 868 2" xfId="576" xr:uid="{00000000-0005-0000-0000-000044020000}"/>
    <cellStyle name="Style 902" xfId="577" xr:uid="{00000000-0005-0000-0000-000045020000}"/>
    <cellStyle name="Style 902 2" xfId="578" xr:uid="{00000000-0005-0000-0000-000046020000}"/>
    <cellStyle name="Style 902 3" xfId="579" xr:uid="{00000000-0005-0000-0000-000047020000}"/>
    <cellStyle name="Style 902 4" xfId="580" xr:uid="{00000000-0005-0000-0000-000048020000}"/>
    <cellStyle name="Style 903" xfId="581" xr:uid="{00000000-0005-0000-0000-000049020000}"/>
    <cellStyle name="Style 903 2" xfId="582" xr:uid="{00000000-0005-0000-0000-00004A020000}"/>
    <cellStyle name="Style 903 3" xfId="583" xr:uid="{00000000-0005-0000-0000-00004B020000}"/>
    <cellStyle name="Style 903 4" xfId="584" xr:uid="{00000000-0005-0000-0000-00004C020000}"/>
    <cellStyle name="Style 904" xfId="585" xr:uid="{00000000-0005-0000-0000-00004D020000}"/>
    <cellStyle name="Style 904 2" xfId="586" xr:uid="{00000000-0005-0000-0000-00004E020000}"/>
    <cellStyle name="Style 904 3" xfId="587" xr:uid="{00000000-0005-0000-0000-00004F020000}"/>
    <cellStyle name="Style 904 4" xfId="588" xr:uid="{00000000-0005-0000-0000-000050020000}"/>
    <cellStyle name="Style 905" xfId="589" xr:uid="{00000000-0005-0000-0000-000051020000}"/>
    <cellStyle name="Style 905 2" xfId="590" xr:uid="{00000000-0005-0000-0000-000052020000}"/>
    <cellStyle name="Style 905 3" xfId="591" xr:uid="{00000000-0005-0000-0000-000053020000}"/>
    <cellStyle name="Style 905 4" xfId="592" xr:uid="{00000000-0005-0000-0000-000054020000}"/>
    <cellStyle name="Style 910" xfId="593" xr:uid="{00000000-0005-0000-0000-000055020000}"/>
    <cellStyle name="Style 910 2" xfId="594" xr:uid="{00000000-0005-0000-0000-000056020000}"/>
    <cellStyle name="Style 910 3" xfId="595" xr:uid="{00000000-0005-0000-0000-000057020000}"/>
    <cellStyle name="Style 910 4" xfId="596" xr:uid="{00000000-0005-0000-0000-000058020000}"/>
    <cellStyle name="Style 911" xfId="597" xr:uid="{00000000-0005-0000-0000-000059020000}"/>
    <cellStyle name="Style 911 2" xfId="598" xr:uid="{00000000-0005-0000-0000-00005A020000}"/>
    <cellStyle name="Style 911 3" xfId="599" xr:uid="{00000000-0005-0000-0000-00005B020000}"/>
    <cellStyle name="Style 911 4" xfId="600" xr:uid="{00000000-0005-0000-0000-00005C020000}"/>
    <cellStyle name="Style 912" xfId="601" xr:uid="{00000000-0005-0000-0000-00005D020000}"/>
    <cellStyle name="Style 912 2" xfId="602" xr:uid="{00000000-0005-0000-0000-00005E020000}"/>
    <cellStyle name="Style 912 3" xfId="603" xr:uid="{00000000-0005-0000-0000-00005F020000}"/>
    <cellStyle name="Style 912 4" xfId="604" xr:uid="{00000000-0005-0000-0000-000060020000}"/>
    <cellStyle name="Style 913" xfId="605" xr:uid="{00000000-0005-0000-0000-000061020000}"/>
    <cellStyle name="Style 913 2" xfId="606" xr:uid="{00000000-0005-0000-0000-000062020000}"/>
    <cellStyle name="Style 913 3" xfId="607" xr:uid="{00000000-0005-0000-0000-000063020000}"/>
    <cellStyle name="Style 913 4" xfId="608" xr:uid="{00000000-0005-0000-0000-000064020000}"/>
    <cellStyle name="Style 918" xfId="609" xr:uid="{00000000-0005-0000-0000-000065020000}"/>
    <cellStyle name="Style 918 2" xfId="610" xr:uid="{00000000-0005-0000-0000-000066020000}"/>
    <cellStyle name="Style 918 3" xfId="611" xr:uid="{00000000-0005-0000-0000-000067020000}"/>
    <cellStyle name="Style 918 4" xfId="612" xr:uid="{00000000-0005-0000-0000-000068020000}"/>
    <cellStyle name="Style 919" xfId="613" xr:uid="{00000000-0005-0000-0000-000069020000}"/>
    <cellStyle name="Style 919 2" xfId="614" xr:uid="{00000000-0005-0000-0000-00006A020000}"/>
    <cellStyle name="Style 919 3" xfId="615" xr:uid="{00000000-0005-0000-0000-00006B020000}"/>
    <cellStyle name="Style 919 4" xfId="616" xr:uid="{00000000-0005-0000-0000-00006C020000}"/>
    <cellStyle name="Style 920" xfId="617" xr:uid="{00000000-0005-0000-0000-00006D020000}"/>
    <cellStyle name="Style 920 2" xfId="618" xr:uid="{00000000-0005-0000-0000-00006E020000}"/>
    <cellStyle name="Style 920 3" xfId="619" xr:uid="{00000000-0005-0000-0000-00006F020000}"/>
    <cellStyle name="Style 920 4" xfId="620" xr:uid="{00000000-0005-0000-0000-000070020000}"/>
    <cellStyle name="Style 921" xfId="621" xr:uid="{00000000-0005-0000-0000-000071020000}"/>
    <cellStyle name="Style 921 2" xfId="622" xr:uid="{00000000-0005-0000-0000-000072020000}"/>
    <cellStyle name="Style 921 3" xfId="623" xr:uid="{00000000-0005-0000-0000-000073020000}"/>
    <cellStyle name="Style 921 4" xfId="624" xr:uid="{00000000-0005-0000-0000-000074020000}"/>
    <cellStyle name="Style 926" xfId="625" xr:uid="{00000000-0005-0000-0000-000075020000}"/>
    <cellStyle name="Style 926 2" xfId="626" xr:uid="{00000000-0005-0000-0000-000076020000}"/>
    <cellStyle name="Style 926 3" xfId="627" xr:uid="{00000000-0005-0000-0000-000077020000}"/>
    <cellStyle name="Style 926 4" xfId="628" xr:uid="{00000000-0005-0000-0000-000078020000}"/>
    <cellStyle name="Style 927" xfId="629" xr:uid="{00000000-0005-0000-0000-000079020000}"/>
    <cellStyle name="Style 927 2" xfId="630" xr:uid="{00000000-0005-0000-0000-00007A020000}"/>
    <cellStyle name="Style 927 3" xfId="631" xr:uid="{00000000-0005-0000-0000-00007B020000}"/>
    <cellStyle name="Style 927 4" xfId="632" xr:uid="{00000000-0005-0000-0000-00007C020000}"/>
    <cellStyle name="Style 928" xfId="633" xr:uid="{00000000-0005-0000-0000-00007D020000}"/>
    <cellStyle name="Style 928 2" xfId="634" xr:uid="{00000000-0005-0000-0000-00007E020000}"/>
    <cellStyle name="Style 928 3" xfId="635" xr:uid="{00000000-0005-0000-0000-00007F020000}"/>
    <cellStyle name="Style 928 4" xfId="636" xr:uid="{00000000-0005-0000-0000-000080020000}"/>
    <cellStyle name="Style 929" xfId="637" xr:uid="{00000000-0005-0000-0000-000081020000}"/>
    <cellStyle name="Style 929 2" xfId="638" xr:uid="{00000000-0005-0000-0000-000082020000}"/>
    <cellStyle name="Style 929 3" xfId="639" xr:uid="{00000000-0005-0000-0000-000083020000}"/>
    <cellStyle name="Style 929 4" xfId="640" xr:uid="{00000000-0005-0000-0000-000084020000}"/>
    <cellStyle name="Style 934" xfId="641" xr:uid="{00000000-0005-0000-0000-000085020000}"/>
    <cellStyle name="Style 934 2" xfId="642" xr:uid="{00000000-0005-0000-0000-000086020000}"/>
    <cellStyle name="Style 934 3" xfId="643" xr:uid="{00000000-0005-0000-0000-000087020000}"/>
    <cellStyle name="Style 934 4" xfId="644" xr:uid="{00000000-0005-0000-0000-000088020000}"/>
    <cellStyle name="Style 935" xfId="645" xr:uid="{00000000-0005-0000-0000-000089020000}"/>
    <cellStyle name="Style 935 2" xfId="646" xr:uid="{00000000-0005-0000-0000-00008A020000}"/>
    <cellStyle name="Style 935 3" xfId="647" xr:uid="{00000000-0005-0000-0000-00008B020000}"/>
    <cellStyle name="Style 935 4" xfId="648" xr:uid="{00000000-0005-0000-0000-00008C020000}"/>
    <cellStyle name="Style 936" xfId="649" xr:uid="{00000000-0005-0000-0000-00008D020000}"/>
    <cellStyle name="Style 936 2" xfId="650" xr:uid="{00000000-0005-0000-0000-00008E020000}"/>
    <cellStyle name="Style 936 3" xfId="651" xr:uid="{00000000-0005-0000-0000-00008F020000}"/>
    <cellStyle name="Style 936 4" xfId="652" xr:uid="{00000000-0005-0000-0000-000090020000}"/>
    <cellStyle name="Style 937" xfId="653" xr:uid="{00000000-0005-0000-0000-000091020000}"/>
    <cellStyle name="Style 937 2" xfId="654" xr:uid="{00000000-0005-0000-0000-000092020000}"/>
    <cellStyle name="Style 937 3" xfId="655" xr:uid="{00000000-0005-0000-0000-000093020000}"/>
    <cellStyle name="Style 937 4" xfId="656" xr:uid="{00000000-0005-0000-0000-000094020000}"/>
    <cellStyle name="Style 942" xfId="657" xr:uid="{00000000-0005-0000-0000-000095020000}"/>
    <cellStyle name="Style 942 2" xfId="658" xr:uid="{00000000-0005-0000-0000-000096020000}"/>
    <cellStyle name="Style 942 3" xfId="659" xr:uid="{00000000-0005-0000-0000-000097020000}"/>
    <cellStyle name="Style 942 4" xfId="660" xr:uid="{00000000-0005-0000-0000-000098020000}"/>
    <cellStyle name="Style 943" xfId="661" xr:uid="{00000000-0005-0000-0000-000099020000}"/>
    <cellStyle name="Style 943 2" xfId="662" xr:uid="{00000000-0005-0000-0000-00009A020000}"/>
    <cellStyle name="Style 943 3" xfId="663" xr:uid="{00000000-0005-0000-0000-00009B020000}"/>
    <cellStyle name="Style 943 4" xfId="664" xr:uid="{00000000-0005-0000-0000-00009C020000}"/>
    <cellStyle name="Style 944" xfId="665" xr:uid="{00000000-0005-0000-0000-00009D020000}"/>
    <cellStyle name="Style 944 2" xfId="666" xr:uid="{00000000-0005-0000-0000-00009E020000}"/>
    <cellStyle name="Style 944 3" xfId="667" xr:uid="{00000000-0005-0000-0000-00009F020000}"/>
    <cellStyle name="Style 944 4" xfId="668" xr:uid="{00000000-0005-0000-0000-0000A0020000}"/>
    <cellStyle name="Style 945" xfId="669" xr:uid="{00000000-0005-0000-0000-0000A1020000}"/>
    <cellStyle name="Style 945 2" xfId="670" xr:uid="{00000000-0005-0000-0000-0000A2020000}"/>
    <cellStyle name="Style 945 3" xfId="671" xr:uid="{00000000-0005-0000-0000-0000A3020000}"/>
    <cellStyle name="Style 945 4" xfId="672" xr:uid="{00000000-0005-0000-0000-0000A4020000}"/>
    <cellStyle name="Style 950" xfId="673" xr:uid="{00000000-0005-0000-0000-0000A5020000}"/>
    <cellStyle name="Style 950 2" xfId="674" xr:uid="{00000000-0005-0000-0000-0000A6020000}"/>
    <cellStyle name="Style 950 3" xfId="675" xr:uid="{00000000-0005-0000-0000-0000A7020000}"/>
    <cellStyle name="Style 950 4" xfId="676" xr:uid="{00000000-0005-0000-0000-0000A8020000}"/>
    <cellStyle name="Style 951" xfId="677" xr:uid="{00000000-0005-0000-0000-0000A9020000}"/>
    <cellStyle name="Style 951 2" xfId="678" xr:uid="{00000000-0005-0000-0000-0000AA020000}"/>
    <cellStyle name="Style 951 3" xfId="679" xr:uid="{00000000-0005-0000-0000-0000AB020000}"/>
    <cellStyle name="Style 951 4" xfId="680" xr:uid="{00000000-0005-0000-0000-0000AC020000}"/>
    <cellStyle name="Style 952" xfId="681" xr:uid="{00000000-0005-0000-0000-0000AD020000}"/>
    <cellStyle name="Style 952 2" xfId="682" xr:uid="{00000000-0005-0000-0000-0000AE020000}"/>
    <cellStyle name="Style 952 3" xfId="683" xr:uid="{00000000-0005-0000-0000-0000AF020000}"/>
    <cellStyle name="Style 952 4" xfId="684" xr:uid="{00000000-0005-0000-0000-0000B0020000}"/>
    <cellStyle name="Style 953" xfId="685" xr:uid="{00000000-0005-0000-0000-0000B1020000}"/>
    <cellStyle name="Style 953 2" xfId="686" xr:uid="{00000000-0005-0000-0000-0000B2020000}"/>
    <cellStyle name="Style 953 3" xfId="687" xr:uid="{00000000-0005-0000-0000-0000B3020000}"/>
    <cellStyle name="Style 953 4" xfId="688" xr:uid="{00000000-0005-0000-0000-0000B4020000}"/>
    <cellStyle name="Style 958" xfId="689" xr:uid="{00000000-0005-0000-0000-0000B5020000}"/>
    <cellStyle name="Style 958 2" xfId="690" xr:uid="{00000000-0005-0000-0000-0000B6020000}"/>
    <cellStyle name="Style 958 3" xfId="691" xr:uid="{00000000-0005-0000-0000-0000B7020000}"/>
    <cellStyle name="Style 958 4" xfId="692" xr:uid="{00000000-0005-0000-0000-0000B8020000}"/>
    <cellStyle name="Style 959" xfId="693" xr:uid="{00000000-0005-0000-0000-0000B9020000}"/>
    <cellStyle name="Style 959 2" xfId="694" xr:uid="{00000000-0005-0000-0000-0000BA020000}"/>
    <cellStyle name="Style 959 3" xfId="695" xr:uid="{00000000-0005-0000-0000-0000BB020000}"/>
    <cellStyle name="Style 959 4" xfId="696" xr:uid="{00000000-0005-0000-0000-0000BC020000}"/>
    <cellStyle name="Style 960" xfId="697" xr:uid="{00000000-0005-0000-0000-0000BD020000}"/>
    <cellStyle name="Style 960 2" xfId="698" xr:uid="{00000000-0005-0000-0000-0000BE020000}"/>
    <cellStyle name="Style 960 3" xfId="699" xr:uid="{00000000-0005-0000-0000-0000BF020000}"/>
    <cellStyle name="Style 960 4" xfId="700" xr:uid="{00000000-0005-0000-0000-0000C0020000}"/>
    <cellStyle name="Style 961" xfId="701" xr:uid="{00000000-0005-0000-0000-0000C1020000}"/>
    <cellStyle name="Style 961 2" xfId="702" xr:uid="{00000000-0005-0000-0000-0000C2020000}"/>
    <cellStyle name="Style 961 3" xfId="703" xr:uid="{00000000-0005-0000-0000-0000C3020000}"/>
    <cellStyle name="Style 961 4" xfId="704" xr:uid="{00000000-0005-0000-0000-0000C4020000}"/>
    <cellStyle name="Style 966" xfId="705" xr:uid="{00000000-0005-0000-0000-0000C5020000}"/>
    <cellStyle name="Style 966 2" xfId="706" xr:uid="{00000000-0005-0000-0000-0000C6020000}"/>
    <cellStyle name="Style 966 3" xfId="707" xr:uid="{00000000-0005-0000-0000-0000C7020000}"/>
    <cellStyle name="Style 966 4" xfId="708" xr:uid="{00000000-0005-0000-0000-0000C8020000}"/>
    <cellStyle name="Style 967" xfId="709" xr:uid="{00000000-0005-0000-0000-0000C9020000}"/>
    <cellStyle name="Style 967 2" xfId="710" xr:uid="{00000000-0005-0000-0000-0000CA020000}"/>
    <cellStyle name="Style 967 3" xfId="711" xr:uid="{00000000-0005-0000-0000-0000CB020000}"/>
    <cellStyle name="Style 967 4" xfId="712" xr:uid="{00000000-0005-0000-0000-0000CC020000}"/>
    <cellStyle name="Style 968" xfId="713" xr:uid="{00000000-0005-0000-0000-0000CD020000}"/>
    <cellStyle name="Style 968 2" xfId="714" xr:uid="{00000000-0005-0000-0000-0000CE020000}"/>
    <cellStyle name="Style 968 3" xfId="715" xr:uid="{00000000-0005-0000-0000-0000CF020000}"/>
    <cellStyle name="Style 968 4" xfId="716" xr:uid="{00000000-0005-0000-0000-0000D0020000}"/>
    <cellStyle name="Style 969" xfId="717" xr:uid="{00000000-0005-0000-0000-0000D1020000}"/>
    <cellStyle name="Style 969 2" xfId="718" xr:uid="{00000000-0005-0000-0000-0000D2020000}"/>
    <cellStyle name="Style 969 3" xfId="719" xr:uid="{00000000-0005-0000-0000-0000D3020000}"/>
    <cellStyle name="Style 969 4" xfId="720" xr:uid="{00000000-0005-0000-0000-0000D4020000}"/>
    <cellStyle name="Style 974" xfId="721" xr:uid="{00000000-0005-0000-0000-0000D5020000}"/>
    <cellStyle name="Style 974 2" xfId="722" xr:uid="{00000000-0005-0000-0000-0000D6020000}"/>
    <cellStyle name="Style 974 3" xfId="723" xr:uid="{00000000-0005-0000-0000-0000D7020000}"/>
    <cellStyle name="Style 974 4" xfId="724" xr:uid="{00000000-0005-0000-0000-0000D8020000}"/>
    <cellStyle name="Style 975" xfId="725" xr:uid="{00000000-0005-0000-0000-0000D9020000}"/>
    <cellStyle name="Style 975 2" xfId="726" xr:uid="{00000000-0005-0000-0000-0000DA020000}"/>
    <cellStyle name="Style 975 3" xfId="727" xr:uid="{00000000-0005-0000-0000-0000DB020000}"/>
    <cellStyle name="Style 975 4" xfId="728" xr:uid="{00000000-0005-0000-0000-0000DC020000}"/>
    <cellStyle name="Style 976" xfId="729" xr:uid="{00000000-0005-0000-0000-0000DD020000}"/>
    <cellStyle name="Style 976 2" xfId="730" xr:uid="{00000000-0005-0000-0000-0000DE020000}"/>
    <cellStyle name="Style 976 3" xfId="731" xr:uid="{00000000-0005-0000-0000-0000DF020000}"/>
    <cellStyle name="Style 976 4" xfId="732" xr:uid="{00000000-0005-0000-0000-0000E0020000}"/>
    <cellStyle name="Style 977" xfId="733" xr:uid="{00000000-0005-0000-0000-0000E1020000}"/>
    <cellStyle name="Style 977 2" xfId="734" xr:uid="{00000000-0005-0000-0000-0000E2020000}"/>
    <cellStyle name="Style 977 3" xfId="735" xr:uid="{00000000-0005-0000-0000-0000E3020000}"/>
    <cellStyle name="Style 977 4" xfId="736" xr:uid="{00000000-0005-0000-0000-0000E4020000}"/>
    <cellStyle name="Style 979" xfId="737" xr:uid="{00000000-0005-0000-0000-0000E5020000}"/>
    <cellStyle name="Style 979 2" xfId="738" xr:uid="{00000000-0005-0000-0000-0000E6020000}"/>
    <cellStyle name="Style 981" xfId="739" xr:uid="{00000000-0005-0000-0000-0000E7020000}"/>
    <cellStyle name="Style 981 2" xfId="740" xr:uid="{00000000-0005-0000-0000-0000E8020000}"/>
    <cellStyle name="Style 981 3" xfId="741" xr:uid="{00000000-0005-0000-0000-0000E9020000}"/>
    <cellStyle name="Style 981 4" xfId="742" xr:uid="{00000000-0005-0000-0000-0000EA020000}"/>
    <cellStyle name="Style 982" xfId="743" xr:uid="{00000000-0005-0000-0000-0000EB020000}"/>
    <cellStyle name="Style 982 2" xfId="744" xr:uid="{00000000-0005-0000-0000-0000EC020000}"/>
    <cellStyle name="Style 982 3" xfId="745" xr:uid="{00000000-0005-0000-0000-0000ED020000}"/>
    <cellStyle name="Style 982 4" xfId="746" xr:uid="{00000000-0005-0000-0000-0000EE020000}"/>
    <cellStyle name="Style 983" xfId="747" xr:uid="{00000000-0005-0000-0000-0000EF020000}"/>
    <cellStyle name="Style 983 2" xfId="748" xr:uid="{00000000-0005-0000-0000-0000F0020000}"/>
    <cellStyle name="Style 983 3" xfId="749" xr:uid="{00000000-0005-0000-0000-0000F1020000}"/>
    <cellStyle name="Style 983 4" xfId="750" xr:uid="{00000000-0005-0000-0000-0000F2020000}"/>
    <cellStyle name="Style 984" xfId="751" xr:uid="{00000000-0005-0000-0000-0000F3020000}"/>
    <cellStyle name="Style 984 2" xfId="752" xr:uid="{00000000-0005-0000-0000-0000F4020000}"/>
    <cellStyle name="Style 984 3" xfId="753" xr:uid="{00000000-0005-0000-0000-0000F5020000}"/>
    <cellStyle name="Style 984 4" xfId="754" xr:uid="{00000000-0005-0000-0000-0000F6020000}"/>
    <cellStyle name="Style 985" xfId="755" xr:uid="{00000000-0005-0000-0000-0000F7020000}"/>
    <cellStyle name="Style 985 2" xfId="756" xr:uid="{00000000-0005-0000-0000-0000F8020000}"/>
    <cellStyle name="Style 985 3" xfId="757" xr:uid="{00000000-0005-0000-0000-0000F9020000}"/>
    <cellStyle name="Style 985 4" xfId="758" xr:uid="{00000000-0005-0000-0000-0000FA020000}"/>
    <cellStyle name="Style 986" xfId="759" xr:uid="{00000000-0005-0000-0000-0000FB020000}"/>
    <cellStyle name="Style 986 2" xfId="760" xr:uid="{00000000-0005-0000-0000-0000FC020000}"/>
    <cellStyle name="Style 986 3" xfId="761" xr:uid="{00000000-0005-0000-0000-0000FD020000}"/>
    <cellStyle name="Style 986 4" xfId="762" xr:uid="{00000000-0005-0000-0000-0000FE020000}"/>
    <cellStyle name="Style 987" xfId="763" xr:uid="{00000000-0005-0000-0000-0000FF020000}"/>
    <cellStyle name="Style 987 2" xfId="764" xr:uid="{00000000-0005-0000-0000-000000030000}"/>
    <cellStyle name="Style 987 3" xfId="765" xr:uid="{00000000-0005-0000-0000-000001030000}"/>
    <cellStyle name="Style 987 4" xfId="766" xr:uid="{00000000-0005-0000-0000-000002030000}"/>
    <cellStyle name="Style 988" xfId="767" xr:uid="{00000000-0005-0000-0000-000003030000}"/>
    <cellStyle name="Style 988 2" xfId="768" xr:uid="{00000000-0005-0000-0000-000004030000}"/>
    <cellStyle name="Style 988 3" xfId="769" xr:uid="{00000000-0005-0000-0000-000005030000}"/>
    <cellStyle name="Style 988 4" xfId="770" xr:uid="{00000000-0005-0000-0000-000006030000}"/>
    <cellStyle name="Style 989" xfId="771" xr:uid="{00000000-0005-0000-0000-000007030000}"/>
    <cellStyle name="Style 989 2" xfId="772" xr:uid="{00000000-0005-0000-0000-000008030000}"/>
    <cellStyle name="Style 989 3" xfId="773" xr:uid="{00000000-0005-0000-0000-000009030000}"/>
    <cellStyle name="Style 989 4" xfId="774" xr:uid="{00000000-0005-0000-0000-00000A030000}"/>
    <cellStyle name="Style 991" xfId="775" xr:uid="{00000000-0005-0000-0000-00000B030000}"/>
    <cellStyle name="Style 991 2" xfId="776" xr:uid="{00000000-0005-0000-0000-00000C030000}"/>
    <cellStyle name="Title" xfId="777" builtinId="15" customBuiltin="1"/>
    <cellStyle name="Title 2" xfId="778" xr:uid="{00000000-0005-0000-0000-00000E030000}"/>
    <cellStyle name="Total" xfId="779" builtinId="25" customBuiltin="1"/>
    <cellStyle name="Total 2" xfId="780" xr:uid="{00000000-0005-0000-0000-000010030000}"/>
    <cellStyle name="Warning Text" xfId="781" builtinId="11" customBuiltin="1"/>
    <cellStyle name="Warning Text 2" xfId="782" xr:uid="{00000000-0005-0000-0000-000012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E5000"/>
      <rgbColor rgb="0000FF00"/>
      <rgbColor rgb="00009CDE"/>
      <rgbColor rgb="00FEDB00"/>
      <rgbColor rgb="00FF00FF"/>
      <rgbColor rgb="0000FFFF"/>
      <rgbColor rgb="00AA6520"/>
      <rgbColor rgb="00008000"/>
      <rgbColor rgb="00000080"/>
      <rgbColor rgb="00808000"/>
      <rgbColor rgb="00800080"/>
      <rgbColor rgb="00008080"/>
      <rgbColor rgb="00EAEAEA"/>
      <rgbColor rgb="00808080"/>
      <rgbColor rgb="009999FF"/>
      <rgbColor rgb="00BB793C"/>
      <rgbColor rgb="00620C0B"/>
      <rgbColor rgb="00590001"/>
      <rgbColor rgb="00404549"/>
      <rgbColor rgb="00CD9B7A"/>
      <rgbColor rgb="00990033"/>
      <rgbColor rgb="00EAEAEA"/>
      <rgbColor rgb="00000080"/>
      <rgbColor rgb="00A0A0A0"/>
      <rgbColor rgb="00CC9900"/>
      <rgbColor rgb="00008C99"/>
      <rgbColor rgb="00579A32"/>
      <rgbColor rgb="00CC6633"/>
      <rgbColor rgb="003366FF"/>
      <rgbColor rgb="00666666"/>
      <rgbColor rgb="0000CCFF"/>
      <rgbColor rgb="00CCFFFF"/>
      <rgbColor rgb="00CCFFCC"/>
      <rgbColor rgb="00FFFF99"/>
      <rgbColor rgb="0099CCFF"/>
      <rgbColor rgb="00FE5000"/>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8000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pPr>
              <a:defRPr sz="1800" b="1" i="0" u="none" strike="noStrike" baseline="0">
                <a:solidFill>
                  <a:sysClr val="windowText" lastClr="000000"/>
                </a:solidFill>
                <a:latin typeface="Arial"/>
              </a:defRPr>
            </a:pPr>
            <a:r>
              <a:rPr lang="en-US" sz="1800" b="1" i="0" u="none" strike="noStrike" baseline="0">
                <a:latin typeface="Arial" charset="0"/>
              </a:rPr>
              <a:t>Monthly Indexes</a:t>
            </a:r>
          </a:p>
        </c:rich>
      </c:tx>
      <c:overlay val="0"/>
    </c:title>
    <c:autoTitleDeleted val="0"/>
    <c:plotArea>
      <c:layout/>
      <c:lineChart>
        <c:grouping val="standard"/>
        <c:varyColors val="1"/>
        <c:ser>
          <c:idx val="0"/>
          <c:order val="0"/>
          <c:tx>
            <c:v>Occupancy Index (MPI)</c:v>
          </c:tx>
          <c:spPr>
            <a:ln w="38100">
              <a:solidFill>
                <a:srgbClr val="009CDE"/>
              </a:solidFill>
              <a:prstDash val="solid"/>
            </a:ln>
          </c:spPr>
          <c:marker>
            <c:symbol val="circle"/>
            <c:size val="6"/>
            <c:spPr>
              <a:solidFill>
                <a:srgbClr val="009CDE"/>
              </a:solidFill>
              <a:ln w="9525">
                <a:solidFill>
                  <a:srgbClr val="009CDE"/>
                </a:solidFill>
                <a:prstDash val="solid"/>
              </a:ln>
            </c:spPr>
          </c:marker>
          <c:cat>
            <c:strRef>
              <c:f>Comp!$C$20:$T$20</c:f>
              <c:strCache>
                <c:ptCount val="18"/>
                <c:pt idx="0">
                  <c:v>Jul</c:v>
                </c:pt>
                <c:pt idx="1">
                  <c:v>Aug</c:v>
                </c:pt>
                <c:pt idx="2">
                  <c:v>Sep</c:v>
                </c:pt>
                <c:pt idx="3">
                  <c:v>Oct</c:v>
                </c:pt>
                <c:pt idx="4">
                  <c:v>Nov</c:v>
                </c:pt>
                <c:pt idx="5">
                  <c:v>Dec</c:v>
                </c:pt>
                <c:pt idx="6">
                  <c:v>Jan</c:v>
                </c:pt>
                <c:pt idx="7">
                  <c:v>Feb</c:v>
                </c:pt>
                <c:pt idx="8">
                  <c:v>Mar</c:v>
                </c:pt>
                <c:pt idx="9">
                  <c:v>Apr</c:v>
                </c:pt>
                <c:pt idx="10">
                  <c:v>May</c:v>
                </c:pt>
                <c:pt idx="11">
                  <c:v>Jun</c:v>
                </c:pt>
                <c:pt idx="12">
                  <c:v>Jul</c:v>
                </c:pt>
                <c:pt idx="13">
                  <c:v>Aug</c:v>
                </c:pt>
                <c:pt idx="14">
                  <c:v>Sep</c:v>
                </c:pt>
                <c:pt idx="15">
                  <c:v>Oct</c:v>
                </c:pt>
                <c:pt idx="16">
                  <c:v>Nov</c:v>
                </c:pt>
                <c:pt idx="17">
                  <c:v>Dec</c:v>
                </c:pt>
              </c:strCache>
            </c:strRef>
          </c:cat>
          <c:val>
            <c:numRef>
              <c:f>Comp!$C$23:$T$23</c:f>
              <c:numCache>
                <c:formatCode>0.0</c:formatCode>
                <c:ptCount val="18"/>
                <c:pt idx="0">
                  <c:v>103.98949600043984</c:v>
                </c:pt>
                <c:pt idx="1">
                  <c:v>89.846231657914856</c:v>
                </c:pt>
                <c:pt idx="2">
                  <c:v>103.14521513257115</c:v>
                </c:pt>
                <c:pt idx="3">
                  <c:v>125.39585854651654</c:v>
                </c:pt>
                <c:pt idx="4">
                  <c:v>125.82795495725158</c:v>
                </c:pt>
                <c:pt idx="5">
                  <c:v>96.543824017104043</c:v>
                </c:pt>
                <c:pt idx="6">
                  <c:v>104.30793920952375</c:v>
                </c:pt>
                <c:pt idx="7">
                  <c:v>101.44270098080371</c:v>
                </c:pt>
                <c:pt idx="8">
                  <c:v>113.30902157035548</c:v>
                </c:pt>
                <c:pt idx="9">
                  <c:v>114.76948724736761</c:v>
                </c:pt>
                <c:pt idx="10">
                  <c:v>112.40046139485287</c:v>
                </c:pt>
                <c:pt idx="11">
                  <c:v>107.69723210779904</c:v>
                </c:pt>
                <c:pt idx="12">
                  <c:v>110.92191377036336</c:v>
                </c:pt>
                <c:pt idx="13">
                  <c:v>111.89907632681451</c:v>
                </c:pt>
                <c:pt idx="14">
                  <c:v>107.55573416261782</c:v>
                </c:pt>
                <c:pt idx="15">
                  <c:v>90.438711000432448</c:v>
                </c:pt>
                <c:pt idx="16">
                  <c:v>94.242298409075232</c:v>
                </c:pt>
                <c:pt idx="17">
                  <c:v>101.6499528961816</c:v>
                </c:pt>
              </c:numCache>
            </c:numRef>
          </c:val>
          <c:smooth val="0"/>
          <c:extLst>
            <c:ext xmlns:c16="http://schemas.microsoft.com/office/drawing/2014/chart" uri="{C3380CC4-5D6E-409C-BE32-E72D297353CC}">
              <c16:uniqueId val="{00000000-9130-476A-A32D-C09B0C043F9D}"/>
            </c:ext>
          </c:extLst>
        </c:ser>
        <c:ser>
          <c:idx val="1"/>
          <c:order val="1"/>
          <c:tx>
            <c:v>ADR Index (ARI)</c:v>
          </c:tx>
          <c:spPr>
            <a:ln w="38100">
              <a:solidFill>
                <a:srgbClr val="D22630"/>
              </a:solidFill>
              <a:prstDash val="solid"/>
            </a:ln>
          </c:spPr>
          <c:marker>
            <c:symbol val="diamond"/>
            <c:size val="6"/>
            <c:spPr>
              <a:solidFill>
                <a:srgbClr val="D22630"/>
              </a:solidFill>
              <a:ln w="9525">
                <a:solidFill>
                  <a:srgbClr val="D22630"/>
                </a:solidFill>
                <a:prstDash val="solid"/>
              </a:ln>
            </c:spPr>
          </c:marker>
          <c:cat>
            <c:strRef>
              <c:f>Comp!$C$20:$T$20</c:f>
              <c:strCache>
                <c:ptCount val="18"/>
                <c:pt idx="0">
                  <c:v>Jul</c:v>
                </c:pt>
                <c:pt idx="1">
                  <c:v>Aug</c:v>
                </c:pt>
                <c:pt idx="2">
                  <c:v>Sep</c:v>
                </c:pt>
                <c:pt idx="3">
                  <c:v>Oct</c:v>
                </c:pt>
                <c:pt idx="4">
                  <c:v>Nov</c:v>
                </c:pt>
                <c:pt idx="5">
                  <c:v>Dec</c:v>
                </c:pt>
                <c:pt idx="6">
                  <c:v>Jan</c:v>
                </c:pt>
                <c:pt idx="7">
                  <c:v>Feb</c:v>
                </c:pt>
                <c:pt idx="8">
                  <c:v>Mar</c:v>
                </c:pt>
                <c:pt idx="9">
                  <c:v>Apr</c:v>
                </c:pt>
                <c:pt idx="10">
                  <c:v>May</c:v>
                </c:pt>
                <c:pt idx="11">
                  <c:v>Jun</c:v>
                </c:pt>
                <c:pt idx="12">
                  <c:v>Jul</c:v>
                </c:pt>
                <c:pt idx="13">
                  <c:v>Aug</c:v>
                </c:pt>
                <c:pt idx="14">
                  <c:v>Sep</c:v>
                </c:pt>
                <c:pt idx="15">
                  <c:v>Oct</c:v>
                </c:pt>
                <c:pt idx="16">
                  <c:v>Nov</c:v>
                </c:pt>
                <c:pt idx="17">
                  <c:v>Dec</c:v>
                </c:pt>
              </c:strCache>
            </c:strRef>
          </c:cat>
          <c:val>
            <c:numRef>
              <c:f>Comp!$C$35:$T$35</c:f>
              <c:numCache>
                <c:formatCode>0.0</c:formatCode>
                <c:ptCount val="18"/>
                <c:pt idx="0">
                  <c:v>107.53928651230841</c:v>
                </c:pt>
                <c:pt idx="1">
                  <c:v>113.02762014515882</c:v>
                </c:pt>
                <c:pt idx="2">
                  <c:v>111.49568090982163</c:v>
                </c:pt>
                <c:pt idx="3">
                  <c:v>102.02518718210446</c:v>
                </c:pt>
                <c:pt idx="4">
                  <c:v>99.462088748249116</c:v>
                </c:pt>
                <c:pt idx="5">
                  <c:v>111.13303102549617</c:v>
                </c:pt>
                <c:pt idx="6">
                  <c:v>105.46577022665832</c:v>
                </c:pt>
                <c:pt idx="7">
                  <c:v>104.51641856911959</c:v>
                </c:pt>
                <c:pt idx="8">
                  <c:v>95.754700370340956</c:v>
                </c:pt>
                <c:pt idx="9">
                  <c:v>99.559306540515095</c:v>
                </c:pt>
                <c:pt idx="10">
                  <c:v>108.59352491772108</c:v>
                </c:pt>
                <c:pt idx="11">
                  <c:v>110.13741714159148</c:v>
                </c:pt>
                <c:pt idx="12">
                  <c:v>111.66719438148407</c:v>
                </c:pt>
                <c:pt idx="13">
                  <c:v>108.46013164106111</c:v>
                </c:pt>
                <c:pt idx="14">
                  <c:v>107.7449242719982</c:v>
                </c:pt>
                <c:pt idx="15">
                  <c:v>109.63605356809924</c:v>
                </c:pt>
                <c:pt idx="16">
                  <c:v>105.35602411265934</c:v>
                </c:pt>
                <c:pt idx="17">
                  <c:v>100.21586391335912</c:v>
                </c:pt>
              </c:numCache>
            </c:numRef>
          </c:val>
          <c:smooth val="0"/>
          <c:extLst>
            <c:ext xmlns:c16="http://schemas.microsoft.com/office/drawing/2014/chart" uri="{C3380CC4-5D6E-409C-BE32-E72D297353CC}">
              <c16:uniqueId val="{00000001-9130-476A-A32D-C09B0C043F9D}"/>
            </c:ext>
          </c:extLst>
        </c:ser>
        <c:ser>
          <c:idx val="2"/>
          <c:order val="2"/>
          <c:tx>
            <c:v>RevPAR Index (RGI)</c:v>
          </c:tx>
          <c:spPr>
            <a:ln w="38100">
              <a:solidFill>
                <a:srgbClr val="84BD00"/>
              </a:solidFill>
              <a:prstDash val="lgDash"/>
            </a:ln>
          </c:spPr>
          <c:marker>
            <c:symbol val="square"/>
            <c:size val="6"/>
            <c:spPr>
              <a:solidFill>
                <a:srgbClr val="84BD00"/>
              </a:solidFill>
              <a:ln w="9525">
                <a:solidFill>
                  <a:srgbClr val="84BD00"/>
                </a:solidFill>
                <a:prstDash val="solid"/>
              </a:ln>
            </c:spPr>
          </c:marker>
          <c:cat>
            <c:strRef>
              <c:f>Comp!$C$20:$T$20</c:f>
              <c:strCache>
                <c:ptCount val="18"/>
                <c:pt idx="0">
                  <c:v>Jul</c:v>
                </c:pt>
                <c:pt idx="1">
                  <c:v>Aug</c:v>
                </c:pt>
                <c:pt idx="2">
                  <c:v>Sep</c:v>
                </c:pt>
                <c:pt idx="3">
                  <c:v>Oct</c:v>
                </c:pt>
                <c:pt idx="4">
                  <c:v>Nov</c:v>
                </c:pt>
                <c:pt idx="5">
                  <c:v>Dec</c:v>
                </c:pt>
                <c:pt idx="6">
                  <c:v>Jan</c:v>
                </c:pt>
                <c:pt idx="7">
                  <c:v>Feb</c:v>
                </c:pt>
                <c:pt idx="8">
                  <c:v>Mar</c:v>
                </c:pt>
                <c:pt idx="9">
                  <c:v>Apr</c:v>
                </c:pt>
                <c:pt idx="10">
                  <c:v>May</c:v>
                </c:pt>
                <c:pt idx="11">
                  <c:v>Jun</c:v>
                </c:pt>
                <c:pt idx="12">
                  <c:v>Jul</c:v>
                </c:pt>
                <c:pt idx="13">
                  <c:v>Aug</c:v>
                </c:pt>
                <c:pt idx="14">
                  <c:v>Sep</c:v>
                </c:pt>
                <c:pt idx="15">
                  <c:v>Oct</c:v>
                </c:pt>
                <c:pt idx="16">
                  <c:v>Nov</c:v>
                </c:pt>
                <c:pt idx="17">
                  <c:v>Dec</c:v>
                </c:pt>
              </c:strCache>
            </c:strRef>
          </c:cat>
          <c:val>
            <c:numRef>
              <c:f>Comp!$C$47:$T$47</c:f>
              <c:numCache>
                <c:formatCode>0.0</c:formatCode>
                <c:ptCount val="18"/>
                <c:pt idx="0">
                  <c:v>111.82956204652511</c:v>
                </c:pt>
                <c:pt idx="1">
                  <c:v>101.5510574330937</c:v>
                </c:pt>
                <c:pt idx="2">
                  <c:v>115.00245993790256</c:v>
                </c:pt>
                <c:pt idx="3">
                  <c:v>127.9353594006553</c:v>
                </c:pt>
                <c:pt idx="4">
                  <c:v>125.1511122297412</c:v>
                </c:pt>
                <c:pt idx="5">
                  <c:v>107.29207789813411</c:v>
                </c:pt>
                <c:pt idx="6">
                  <c:v>110.00917149498196</c:v>
                </c:pt>
                <c:pt idx="7">
                  <c:v>106.02427796483903</c:v>
                </c:pt>
                <c:pt idx="8">
                  <c:v>108.49871409718632</c:v>
                </c:pt>
                <c:pt idx="9">
                  <c:v>114.26370562366844</c:v>
                </c:pt>
                <c:pt idx="10">
                  <c:v>122.0596230524843</c:v>
                </c:pt>
                <c:pt idx="11">
                  <c:v>118.61494977646444</c:v>
                </c:pt>
                <c:pt idx="12">
                  <c:v>123.86338906162452</c:v>
                </c:pt>
                <c:pt idx="13">
                  <c:v>121.36588548935019</c:v>
                </c:pt>
                <c:pt idx="14">
                  <c:v>115.8858443235025</c:v>
                </c:pt>
                <c:pt idx="15">
                  <c:v>99.153433638739756</c:v>
                </c:pt>
                <c:pt idx="16">
                  <c:v>99.289938636141329</c:v>
                </c:pt>
                <c:pt idx="17">
                  <c:v>101.86937846249496</c:v>
                </c:pt>
              </c:numCache>
            </c:numRef>
          </c:val>
          <c:smooth val="0"/>
          <c:extLst>
            <c:ext xmlns:c16="http://schemas.microsoft.com/office/drawing/2014/chart" uri="{C3380CC4-5D6E-409C-BE32-E72D297353CC}">
              <c16:uniqueId val="{00000002-9130-476A-A32D-C09B0C043F9D}"/>
            </c:ext>
          </c:extLst>
        </c:ser>
        <c:ser>
          <c:idx val="3"/>
          <c:order val="3"/>
          <c:tx>
            <c:v>100 %</c:v>
          </c:tx>
          <c:spPr>
            <a:ln w="25400">
              <a:solidFill>
                <a:srgbClr val="000000"/>
              </a:solidFill>
              <a:prstDash val="lgDash"/>
            </a:ln>
          </c:spPr>
          <c:marker>
            <c:symbol val="none"/>
          </c:marker>
          <c:cat>
            <c:strRef>
              <c:f>Comp!$C$20:$T$20</c:f>
              <c:strCache>
                <c:ptCount val="18"/>
                <c:pt idx="0">
                  <c:v>Jul</c:v>
                </c:pt>
                <c:pt idx="1">
                  <c:v>Aug</c:v>
                </c:pt>
                <c:pt idx="2">
                  <c:v>Sep</c:v>
                </c:pt>
                <c:pt idx="3">
                  <c:v>Oct</c:v>
                </c:pt>
                <c:pt idx="4">
                  <c:v>Nov</c:v>
                </c:pt>
                <c:pt idx="5">
                  <c:v>Dec</c:v>
                </c:pt>
                <c:pt idx="6">
                  <c:v>Jan</c:v>
                </c:pt>
                <c:pt idx="7">
                  <c:v>Feb</c:v>
                </c:pt>
                <c:pt idx="8">
                  <c:v>Mar</c:v>
                </c:pt>
                <c:pt idx="9">
                  <c:v>Apr</c:v>
                </c:pt>
                <c:pt idx="10">
                  <c:v>May</c:v>
                </c:pt>
                <c:pt idx="11">
                  <c:v>Jun</c:v>
                </c:pt>
                <c:pt idx="12">
                  <c:v>Jul</c:v>
                </c:pt>
                <c:pt idx="13">
                  <c:v>Aug</c:v>
                </c:pt>
                <c:pt idx="14">
                  <c:v>Sep</c:v>
                </c:pt>
                <c:pt idx="15">
                  <c:v>Oct</c:v>
                </c:pt>
                <c:pt idx="16">
                  <c:v>Nov</c:v>
                </c:pt>
                <c:pt idx="17">
                  <c:v>Dec</c:v>
                </c:pt>
              </c:strCache>
            </c:strRef>
          </c:cat>
          <c:val>
            <c:numRef>
              <c:f>Comp!$C$60:$T$60</c:f>
              <c:numCache>
                <c:formatCode>General</c:formatCode>
                <c:ptCount val="1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numCache>
            </c:numRef>
          </c:val>
          <c:smooth val="0"/>
          <c:extLst>
            <c:ext xmlns:c16="http://schemas.microsoft.com/office/drawing/2014/chart" uri="{C3380CC4-5D6E-409C-BE32-E72D297353CC}">
              <c16:uniqueId val="{00000003-9130-476A-A32D-C09B0C043F9D}"/>
            </c:ext>
          </c:extLst>
        </c:ser>
        <c:dLbls>
          <c:showLegendKey val="0"/>
          <c:showVal val="0"/>
          <c:showCatName val="0"/>
          <c:showSerName val="0"/>
          <c:showPercent val="0"/>
          <c:showBubbleSize val="0"/>
        </c:dLbls>
        <c:marker val="1"/>
        <c:smooth val="0"/>
        <c:axId val="1"/>
        <c:axId val="4"/>
      </c:lineChart>
      <c:catAx>
        <c:axId val="1"/>
        <c:scaling>
          <c:orientation val="minMax"/>
        </c:scaling>
        <c:delete val="0"/>
        <c:axPos val="b"/>
        <c:numFmt formatCode="General" sourceLinked="1"/>
        <c:majorTickMark val="none"/>
        <c:minorTickMark val="none"/>
        <c:tickLblPos val="nextTo"/>
        <c:spPr>
          <a:ln w="9525">
            <a:solidFill>
              <a:srgbClr val="A0A0A0"/>
            </a:solidFill>
            <a:prstDash val="solid"/>
          </a:ln>
        </c:spPr>
        <c:txPr>
          <a:bodyPr/>
          <a:lstStyle/>
          <a:p>
            <a:pPr>
              <a:defRPr sz="1200" b="0" i="0" u="none" strike="noStrike" baseline="0">
                <a:solidFill>
                  <a:sysClr val="windowText" lastClr="000000"/>
                </a:solidFill>
                <a:latin typeface="Arial"/>
              </a:defRPr>
            </a:pPr>
            <a:endParaRPr lang="en-US"/>
          </a:p>
        </c:txPr>
        <c:crossAx val="4"/>
        <c:crosses val="autoZero"/>
        <c:auto val="1"/>
        <c:lblAlgn val="ctr"/>
        <c:lblOffset val="100"/>
        <c:noMultiLvlLbl val="1"/>
      </c:catAx>
      <c:valAx>
        <c:axId val="4"/>
        <c:scaling>
          <c:orientation val="minMax"/>
          <c:max val="133"/>
          <c:min val="85"/>
        </c:scaling>
        <c:delete val="0"/>
        <c:axPos val="l"/>
        <c:majorGridlines>
          <c:spPr>
            <a:ln w="9525">
              <a:solidFill>
                <a:srgbClr val="A0A0A0"/>
              </a:solidFill>
              <a:prstDash val="sysDash"/>
            </a:ln>
          </c:spPr>
        </c:majorGridlines>
        <c:numFmt formatCode="General" sourceLinked="0"/>
        <c:majorTickMark val="out"/>
        <c:minorTickMark val="none"/>
        <c:tickLblPos val="nextTo"/>
        <c:spPr>
          <a:ln w="9525">
            <a:solidFill>
              <a:srgbClr val="A0A0A0"/>
            </a:solidFill>
            <a:prstDash val="solid"/>
          </a:ln>
        </c:spPr>
        <c:txPr>
          <a:bodyPr/>
          <a:lstStyle/>
          <a:p>
            <a:pPr>
              <a:defRPr sz="1200" b="0" i="0" u="none" strike="noStrike" baseline="0">
                <a:solidFill>
                  <a:sysClr val="windowText" lastClr="000000"/>
                </a:solidFill>
                <a:latin typeface="Arial"/>
              </a:defRPr>
            </a:pPr>
            <a:endParaRPr lang="en-US"/>
          </a:p>
        </c:txPr>
        <c:crossAx val="1"/>
        <c:crosses val="autoZero"/>
        <c:crossBetween val="between"/>
      </c:valAx>
      <c:spPr>
        <a:solidFill>
          <a:srgbClr val="FFFFFF"/>
        </a:solidFill>
        <a:ln w="9525">
          <a:noFill/>
        </a:ln>
      </c:spPr>
    </c:plotArea>
    <c:legend>
      <c:legendPos val="b"/>
      <c:legendEntry>
        <c:idx val="0"/>
        <c:txPr>
          <a:bodyPr/>
          <a:lstStyle/>
          <a:p>
            <a:pPr>
              <a:defRPr sz="1200" b="0" i="0" u="none" strike="noStrike" baseline="0">
                <a:solidFill>
                  <a:sysClr val="windowText" lastClr="000000"/>
                </a:solidFill>
                <a:latin typeface="Arial"/>
              </a:defRPr>
            </a:pPr>
            <a:endParaRPr lang="en-US"/>
          </a:p>
        </c:txPr>
      </c:legendEntry>
      <c:legendEntry>
        <c:idx val="1"/>
        <c:txPr>
          <a:bodyPr/>
          <a:lstStyle/>
          <a:p>
            <a:pPr>
              <a:defRPr sz="1200" b="0" i="0" u="none" strike="noStrike" baseline="0">
                <a:solidFill>
                  <a:sysClr val="windowText" lastClr="000000"/>
                </a:solidFill>
                <a:latin typeface="Arial"/>
              </a:defRPr>
            </a:pPr>
            <a:endParaRPr lang="en-US"/>
          </a:p>
        </c:txPr>
      </c:legendEntry>
      <c:legendEntry>
        <c:idx val="2"/>
        <c:txPr>
          <a:bodyPr/>
          <a:lstStyle/>
          <a:p>
            <a:pPr>
              <a:defRPr sz="1200" b="0" i="0" u="none" strike="noStrike" baseline="0">
                <a:solidFill>
                  <a:sysClr val="windowText" lastClr="000000"/>
                </a:solidFill>
                <a:latin typeface="Arial"/>
              </a:defRPr>
            </a:pPr>
            <a:endParaRPr lang="en-US"/>
          </a:p>
        </c:txPr>
      </c:legendEntry>
      <c:legendEntry>
        <c:idx val="3"/>
        <c:txPr>
          <a:bodyPr/>
          <a:lstStyle/>
          <a:p>
            <a:pPr>
              <a:defRPr sz="1200" b="0" i="0" u="none" strike="noStrike" baseline="0">
                <a:solidFill>
                  <a:sysClr val="windowText" lastClr="000000"/>
                </a:solidFill>
                <a:latin typeface="Arial"/>
              </a:defRPr>
            </a:pPr>
            <a:endParaRPr lang="en-US"/>
          </a:p>
        </c:txPr>
      </c:legendEntry>
      <c:overlay val="0"/>
      <c:spPr>
        <a:ln w="9525">
          <a:noFill/>
        </a:ln>
      </c:spPr>
      <c:txPr>
        <a:bodyPr/>
        <a:lstStyle/>
        <a:p>
          <a:pPr>
            <a:defRPr sz="1200" b="0" i="0" u="none" strike="noStrike" baseline="0">
              <a:solidFill>
                <a:sysClr val="windowText" lastClr="000000"/>
              </a:solidFill>
              <a:latin typeface="Arial"/>
            </a:defRPr>
          </a:pPr>
          <a:endParaRPr lang="en-US"/>
        </a:p>
      </c:txPr>
    </c:legend>
    <c:plotVisOnly val="1"/>
    <c:dispBlanksAs val="gap"/>
    <c:showDLblsOverMax val="1"/>
  </c:chart>
  <c:spPr>
    <a:ln w="9525">
      <a:solidFill>
        <a:srgbClr val="FFFFFF"/>
      </a:solidFill>
      <a:prstDash val="solid"/>
    </a:ln>
  </c:spPr>
  <c:txPr>
    <a:bodyPr/>
    <a:lstStyle/>
    <a:p>
      <a:pPr>
        <a:defRPr sz="1000" b="0" i="0" u="none" strike="noStrike" baseline="0">
          <a:solidFill>
            <a:sysClr val="windowText" lastClr="000000"/>
          </a:solidFill>
          <a:latin typeface="+mn-lt"/>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pPr>
              <a:defRPr sz="1800" b="1" i="0" u="none" strike="noStrike" baseline="0">
                <a:solidFill>
                  <a:sysClr val="windowText" lastClr="000000"/>
                </a:solidFill>
                <a:latin typeface="Arial"/>
              </a:defRPr>
            </a:pPr>
            <a:r>
              <a:rPr lang="en-US" sz="1800" b="1" i="0" u="none" strike="noStrike" baseline="0">
                <a:latin typeface="Arial" charset="0"/>
              </a:rPr>
              <a:t>RevPAR Percent Change</a:t>
            </a:r>
          </a:p>
        </c:rich>
      </c:tx>
      <c:overlay val="0"/>
    </c:title>
    <c:autoTitleDeleted val="0"/>
    <c:plotArea>
      <c:layout/>
      <c:barChart>
        <c:barDir val="col"/>
        <c:grouping val="clustered"/>
        <c:varyColors val="1"/>
        <c:ser>
          <c:idx val="0"/>
          <c:order val="0"/>
          <c:tx>
            <c:v>My Property</c:v>
          </c:tx>
          <c:spPr>
            <a:solidFill>
              <a:srgbClr val="00BFB3"/>
            </a:solidFill>
            <a:ln w="28575">
              <a:noFill/>
            </a:ln>
          </c:spPr>
          <c:invertIfNegative val="0"/>
          <c:cat>
            <c:strRef>
              <c:f>Comp!$B$67:$B$69</c:f>
              <c:strCache>
                <c:ptCount val="3"/>
                <c:pt idx="0">
                  <c:v>Year to Date</c:v>
                </c:pt>
                <c:pt idx="1">
                  <c:v>Running 3 Month</c:v>
                </c:pt>
                <c:pt idx="2">
                  <c:v>Running 12 Month</c:v>
                </c:pt>
              </c:strCache>
            </c:strRef>
          </c:cat>
          <c:val>
            <c:numRef>
              <c:f>(Comp!$X$50,Comp!$AB$50,Comp!$AF$50)</c:f>
              <c:numCache>
                <c:formatCode>0.0</c:formatCode>
                <c:ptCount val="3"/>
                <c:pt idx="0">
                  <c:v>58.352019015191857</c:v>
                </c:pt>
                <c:pt idx="1">
                  <c:v>103.53083892483511</c:v>
                </c:pt>
                <c:pt idx="2">
                  <c:v>58.352019015191857</c:v>
                </c:pt>
              </c:numCache>
            </c:numRef>
          </c:val>
          <c:extLst>
            <c:ext xmlns:c16="http://schemas.microsoft.com/office/drawing/2014/chart" uri="{C3380CC4-5D6E-409C-BE32-E72D297353CC}">
              <c16:uniqueId val="{00000000-B771-4D33-916D-3B830817E798}"/>
            </c:ext>
          </c:extLst>
        </c:ser>
        <c:ser>
          <c:idx val="1"/>
          <c:order val="1"/>
          <c:tx>
            <c:v>Competitive Set</c:v>
          </c:tx>
          <c:spPr>
            <a:solidFill>
              <a:srgbClr val="FEDB00"/>
            </a:solidFill>
            <a:ln w="28575">
              <a:noFill/>
            </a:ln>
          </c:spPr>
          <c:invertIfNegative val="0"/>
          <c:cat>
            <c:strRef>
              <c:f>Comp!$B$67:$B$69</c:f>
              <c:strCache>
                <c:ptCount val="3"/>
                <c:pt idx="0">
                  <c:v>Year to Date</c:v>
                </c:pt>
                <c:pt idx="1">
                  <c:v>Running 3 Month</c:v>
                </c:pt>
                <c:pt idx="2">
                  <c:v>Running 12 Month</c:v>
                </c:pt>
              </c:strCache>
            </c:strRef>
          </c:cat>
          <c:val>
            <c:numRef>
              <c:f>(Comp!$X$51,Comp!$AB$51,Comp!$AF$51)</c:f>
              <c:numCache>
                <c:formatCode>0.0</c:formatCode>
                <c:ptCount val="3"/>
                <c:pt idx="0">
                  <c:v>66.554147832768038</c:v>
                </c:pt>
                <c:pt idx="1">
                  <c:v>141.00183722980987</c:v>
                </c:pt>
                <c:pt idx="2">
                  <c:v>66.554147832768038</c:v>
                </c:pt>
              </c:numCache>
            </c:numRef>
          </c:val>
          <c:extLst>
            <c:ext xmlns:c16="http://schemas.microsoft.com/office/drawing/2014/chart" uri="{C3380CC4-5D6E-409C-BE32-E72D297353CC}">
              <c16:uniqueId val="{00000001-B771-4D33-916D-3B830817E798}"/>
            </c:ext>
          </c:extLst>
        </c:ser>
        <c:dLbls>
          <c:showLegendKey val="0"/>
          <c:showVal val="0"/>
          <c:showCatName val="0"/>
          <c:showSerName val="0"/>
          <c:showPercent val="0"/>
          <c:showBubbleSize val="0"/>
        </c:dLbls>
        <c:gapWidth val="150"/>
        <c:axId val="1"/>
        <c:axId val="4"/>
      </c:barChart>
      <c:catAx>
        <c:axId val="1"/>
        <c:scaling>
          <c:orientation val="minMax"/>
        </c:scaling>
        <c:delete val="0"/>
        <c:axPos val="b"/>
        <c:numFmt formatCode="General" sourceLinked="1"/>
        <c:majorTickMark val="none"/>
        <c:minorTickMark val="none"/>
        <c:tickLblPos val="low"/>
        <c:spPr>
          <a:ln w="9525">
            <a:solidFill>
              <a:srgbClr val="A0A0A0"/>
            </a:solidFill>
            <a:prstDash val="solid"/>
          </a:ln>
        </c:spPr>
        <c:txPr>
          <a:bodyPr/>
          <a:lstStyle/>
          <a:p>
            <a:pPr>
              <a:defRPr sz="1000" b="0" i="0" u="none" strike="noStrike" baseline="0">
                <a:solidFill>
                  <a:sysClr val="windowText" lastClr="000000"/>
                </a:solidFill>
                <a:latin typeface="Arial"/>
              </a:defRPr>
            </a:pPr>
            <a:endParaRPr lang="en-US"/>
          </a:p>
        </c:txPr>
        <c:crossAx val="4"/>
        <c:crosses val="autoZero"/>
        <c:auto val="1"/>
        <c:lblAlgn val="ctr"/>
        <c:lblOffset val="100"/>
        <c:noMultiLvlLbl val="1"/>
      </c:catAx>
      <c:valAx>
        <c:axId val="4"/>
        <c:scaling>
          <c:orientation val="minMax"/>
          <c:max val="146"/>
          <c:min val="53"/>
        </c:scaling>
        <c:delete val="0"/>
        <c:axPos val="l"/>
        <c:majorGridlines>
          <c:spPr>
            <a:ln w="9525">
              <a:solidFill>
                <a:srgbClr val="A0A0A0"/>
              </a:solidFill>
              <a:prstDash val="sysDash"/>
            </a:ln>
          </c:spPr>
        </c:majorGridlines>
        <c:numFmt formatCode="General" sourceLinked="0"/>
        <c:majorTickMark val="out"/>
        <c:minorTickMark val="none"/>
        <c:tickLblPos val="nextTo"/>
        <c:spPr>
          <a:ln w="9525">
            <a:solidFill>
              <a:srgbClr val="A0A0A0"/>
            </a:solidFill>
            <a:prstDash val="solid"/>
          </a:ln>
        </c:spPr>
        <c:txPr>
          <a:bodyPr/>
          <a:lstStyle/>
          <a:p>
            <a:pPr>
              <a:defRPr sz="1200" b="0" i="0" u="none" strike="noStrike" baseline="0">
                <a:solidFill>
                  <a:sysClr val="windowText" lastClr="000000"/>
                </a:solidFill>
                <a:latin typeface="Arial"/>
              </a:defRPr>
            </a:pPr>
            <a:endParaRPr lang="en-US"/>
          </a:p>
        </c:txPr>
        <c:crossAx val="1"/>
        <c:crosses val="autoZero"/>
        <c:crossBetween val="between"/>
      </c:valAx>
      <c:spPr>
        <a:solidFill>
          <a:srgbClr val="FFFFFF"/>
        </a:solidFill>
        <a:ln w="9525">
          <a:noFill/>
        </a:ln>
      </c:spPr>
    </c:plotArea>
    <c:legend>
      <c:legendPos val="b"/>
      <c:legendEntry>
        <c:idx val="0"/>
        <c:txPr>
          <a:bodyPr/>
          <a:lstStyle/>
          <a:p>
            <a:pPr>
              <a:defRPr sz="1000" b="0" i="0" u="none" strike="noStrike" baseline="0">
                <a:solidFill>
                  <a:sysClr val="windowText" lastClr="000000"/>
                </a:solidFill>
                <a:latin typeface="Arial"/>
              </a:defRPr>
            </a:pPr>
            <a:endParaRPr lang="en-US"/>
          </a:p>
        </c:txPr>
      </c:legendEntry>
      <c:legendEntry>
        <c:idx val="1"/>
        <c:txPr>
          <a:bodyPr/>
          <a:lstStyle/>
          <a:p>
            <a:pPr>
              <a:defRPr sz="1000" b="0" i="0" u="none" strike="noStrike" baseline="0">
                <a:solidFill>
                  <a:sysClr val="windowText" lastClr="000000"/>
                </a:solidFill>
                <a:latin typeface="Arial"/>
              </a:defRPr>
            </a:pPr>
            <a:endParaRPr lang="en-US"/>
          </a:p>
        </c:txPr>
      </c:legendEntry>
      <c:overlay val="0"/>
      <c:spPr>
        <a:ln w="9525">
          <a:noFill/>
        </a:ln>
      </c:spPr>
      <c:txPr>
        <a:bodyPr/>
        <a:lstStyle/>
        <a:p>
          <a:pPr>
            <a:defRPr sz="1000" b="0" i="0" u="none" strike="noStrike" baseline="0">
              <a:solidFill>
                <a:sysClr val="windowText" lastClr="000000"/>
              </a:solidFill>
              <a:latin typeface="Arial"/>
            </a:defRPr>
          </a:pPr>
          <a:endParaRPr lang="en-US"/>
        </a:p>
      </c:txPr>
    </c:legend>
    <c:plotVisOnly val="1"/>
    <c:dispBlanksAs val="zero"/>
    <c:showDLblsOverMax val="1"/>
  </c:chart>
  <c:spPr>
    <a:ln w="9525">
      <a:solidFill>
        <a:srgbClr val="FFFFFF"/>
      </a:solidFill>
      <a:prstDash val="solid"/>
    </a:ln>
  </c:spPr>
  <c:txPr>
    <a:bodyPr/>
    <a:lstStyle/>
    <a:p>
      <a:pPr>
        <a:defRPr sz="1000" b="0" i="0" u="none" strike="noStrike" baseline="0">
          <a:solidFill>
            <a:sysClr val="windowText" lastClr="000000"/>
          </a:solidFill>
          <a:latin typeface="+mn-lt"/>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pPr>
              <a:defRPr sz="1400" b="1" i="0" u="none" strike="noStrike" baseline="0">
                <a:solidFill>
                  <a:sysClr val="windowText" lastClr="000000"/>
                </a:solidFill>
                <a:latin typeface="Arial"/>
              </a:defRPr>
            </a:pPr>
            <a:r>
              <a:rPr sz="1400" b="1" i="0" u="none" strike="noStrike" baseline="0">
                <a:latin typeface="Arial" charset="0"/>
              </a:rPr>
              <a:t>Current Month Occupancy</a:t>
            </a:r>
          </a:p>
        </c:rich>
      </c:tx>
      <c:overlay val="0"/>
    </c:title>
    <c:autoTitleDeleted val="0"/>
    <c:plotArea>
      <c:layout/>
      <c:barChart>
        <c:barDir val="col"/>
        <c:grouping val="clustered"/>
        <c:varyColors val="1"/>
        <c:ser>
          <c:idx val="0"/>
          <c:order val="0"/>
          <c:tx>
            <c:v>My Property</c:v>
          </c:tx>
          <c:spPr>
            <a:solidFill>
              <a:srgbClr val="00BFB3"/>
            </a:solidFill>
            <a:ln w="28575">
              <a:noFill/>
            </a:ln>
          </c:spPr>
          <c:invertIfNegative val="0"/>
          <c:cat>
            <c:strRef>
              <c:f>'Day of Week'!$X$13:$AF$13</c:f>
              <c:strCache>
                <c:ptCount val="9"/>
                <c:pt idx="0">
                  <c:v>Sunday</c:v>
                </c:pt>
                <c:pt idx="1">
                  <c:v>Monday</c:v>
                </c:pt>
                <c:pt idx="2">
                  <c:v>Tuesday</c:v>
                </c:pt>
                <c:pt idx="3">
                  <c:v>Wednesday</c:v>
                </c:pt>
                <c:pt idx="4">
                  <c:v>Thursday</c:v>
                </c:pt>
                <c:pt idx="5">
                  <c:v>Friday</c:v>
                </c:pt>
                <c:pt idx="6">
                  <c:v>Saturday</c:v>
                </c:pt>
                <c:pt idx="7">
                  <c:v>Weekday</c:v>
                </c:pt>
                <c:pt idx="8">
                  <c:v>Weekend</c:v>
                </c:pt>
              </c:strCache>
            </c:strRef>
          </c:cat>
          <c:val>
            <c:numRef>
              <c:f>'Day of Week'!$X$14:$AF$14</c:f>
              <c:numCache>
                <c:formatCode>General</c:formatCode>
                <c:ptCount val="9"/>
                <c:pt idx="0">
                  <c:v>76.886792452830193</c:v>
                </c:pt>
                <c:pt idx="1">
                  <c:v>90.566037735849051</c:v>
                </c:pt>
                <c:pt idx="2">
                  <c:v>93.160377358490564</c:v>
                </c:pt>
                <c:pt idx="3">
                  <c:v>87.5</c:v>
                </c:pt>
                <c:pt idx="4">
                  <c:v>87.735849056603769</c:v>
                </c:pt>
                <c:pt idx="5">
                  <c:v>75.094339622641513</c:v>
                </c:pt>
                <c:pt idx="6">
                  <c:v>83.584905660377359</c:v>
                </c:pt>
                <c:pt idx="7">
                  <c:v>87.196765498652297</c:v>
                </c:pt>
                <c:pt idx="8">
                  <c:v>79.339622641509436</c:v>
                </c:pt>
              </c:numCache>
            </c:numRef>
          </c:val>
          <c:extLst>
            <c:ext xmlns:c16="http://schemas.microsoft.com/office/drawing/2014/chart" uri="{C3380CC4-5D6E-409C-BE32-E72D297353CC}">
              <c16:uniqueId val="{00000000-CD5D-4E3F-B9E5-A3579272B620}"/>
            </c:ext>
          </c:extLst>
        </c:ser>
        <c:ser>
          <c:idx val="1"/>
          <c:order val="1"/>
          <c:tx>
            <c:v>Competitive Set</c:v>
          </c:tx>
          <c:spPr>
            <a:solidFill>
              <a:srgbClr val="FEDB00"/>
            </a:solidFill>
            <a:ln w="28575">
              <a:noFill/>
            </a:ln>
          </c:spPr>
          <c:invertIfNegative val="0"/>
          <c:cat>
            <c:strRef>
              <c:f>'Day of Week'!$X$13:$AF$13</c:f>
              <c:strCache>
                <c:ptCount val="9"/>
                <c:pt idx="0">
                  <c:v>Sunday</c:v>
                </c:pt>
                <c:pt idx="1">
                  <c:v>Monday</c:v>
                </c:pt>
                <c:pt idx="2">
                  <c:v>Tuesday</c:v>
                </c:pt>
                <c:pt idx="3">
                  <c:v>Wednesday</c:v>
                </c:pt>
                <c:pt idx="4">
                  <c:v>Thursday</c:v>
                </c:pt>
                <c:pt idx="5">
                  <c:v>Friday</c:v>
                </c:pt>
                <c:pt idx="6">
                  <c:v>Saturday</c:v>
                </c:pt>
                <c:pt idx="7">
                  <c:v>Weekday</c:v>
                </c:pt>
                <c:pt idx="8">
                  <c:v>Weekend</c:v>
                </c:pt>
              </c:strCache>
            </c:strRef>
          </c:cat>
          <c:val>
            <c:numRef>
              <c:f>'Day of Week'!$X$15:$AF$15</c:f>
              <c:numCache>
                <c:formatCode>General</c:formatCode>
                <c:ptCount val="9"/>
                <c:pt idx="0">
                  <c:v>76.084337349397586</c:v>
                </c:pt>
                <c:pt idx="1">
                  <c:v>85.481927710843379</c:v>
                </c:pt>
                <c:pt idx="2">
                  <c:v>87.951807228915669</c:v>
                </c:pt>
                <c:pt idx="3">
                  <c:v>88.01204819277109</c:v>
                </c:pt>
                <c:pt idx="4">
                  <c:v>84.626506024096386</c:v>
                </c:pt>
                <c:pt idx="5">
                  <c:v>79.759036144578317</c:v>
                </c:pt>
                <c:pt idx="6">
                  <c:v>82.168674698795186</c:v>
                </c:pt>
                <c:pt idx="7">
                  <c:v>84.440619621342506</c:v>
                </c:pt>
                <c:pt idx="8">
                  <c:v>80.963855421686745</c:v>
                </c:pt>
              </c:numCache>
            </c:numRef>
          </c:val>
          <c:extLst>
            <c:ext xmlns:c16="http://schemas.microsoft.com/office/drawing/2014/chart" uri="{C3380CC4-5D6E-409C-BE32-E72D297353CC}">
              <c16:uniqueId val="{00000001-CD5D-4E3F-B9E5-A3579272B620}"/>
            </c:ext>
          </c:extLst>
        </c:ser>
        <c:dLbls>
          <c:showLegendKey val="0"/>
          <c:showVal val="0"/>
          <c:showCatName val="0"/>
          <c:showSerName val="0"/>
          <c:showPercent val="0"/>
          <c:showBubbleSize val="0"/>
        </c:dLbls>
        <c:gapWidth val="150"/>
        <c:axId val="1"/>
        <c:axId val="4"/>
      </c:barChart>
      <c:catAx>
        <c:axId val="1"/>
        <c:scaling>
          <c:orientation val="minMax"/>
        </c:scaling>
        <c:delete val="0"/>
        <c:axPos val="b"/>
        <c:numFmt formatCode="General" sourceLinked="1"/>
        <c:majorTickMark val="none"/>
        <c:minorTickMark val="none"/>
        <c:tickLblPos val="low"/>
        <c:spPr>
          <a:ln w="9525">
            <a:solidFill>
              <a:srgbClr val="A0A0A0"/>
            </a:solidFill>
            <a:prstDash val="solid"/>
          </a:ln>
        </c:spPr>
        <c:txPr>
          <a:bodyPr/>
          <a:lstStyle/>
          <a:p>
            <a:pPr>
              <a:defRPr sz="1000" b="0" i="0" u="none" strike="noStrike" baseline="0">
                <a:solidFill>
                  <a:sysClr val="windowText" lastClr="000000"/>
                </a:solidFill>
                <a:latin typeface="Arial"/>
              </a:defRPr>
            </a:pPr>
            <a:endParaRPr lang="en-US"/>
          </a:p>
        </c:txPr>
        <c:crossAx val="4"/>
        <c:crosses val="autoZero"/>
        <c:auto val="1"/>
        <c:lblAlgn val="ctr"/>
        <c:lblOffset val="100"/>
        <c:noMultiLvlLbl val="1"/>
      </c:catAx>
      <c:valAx>
        <c:axId val="4"/>
        <c:scaling>
          <c:orientation val="minMax"/>
          <c:max val="98"/>
          <c:min val="70"/>
        </c:scaling>
        <c:delete val="0"/>
        <c:axPos val="l"/>
        <c:majorGridlines>
          <c:spPr>
            <a:ln w="9525">
              <a:solidFill>
                <a:srgbClr val="A0A0A0"/>
              </a:solidFill>
              <a:prstDash val="sysDash"/>
            </a:ln>
          </c:spPr>
        </c:majorGridlines>
        <c:numFmt formatCode="General" sourceLinked="1"/>
        <c:majorTickMark val="out"/>
        <c:minorTickMark val="none"/>
        <c:tickLblPos val="nextTo"/>
        <c:spPr>
          <a:ln w="9525">
            <a:solidFill>
              <a:srgbClr val="A0A0A0"/>
            </a:solidFill>
            <a:prstDash val="solid"/>
          </a:ln>
        </c:spPr>
        <c:txPr>
          <a:bodyPr/>
          <a:lstStyle/>
          <a:p>
            <a:pPr>
              <a:defRPr sz="1300" b="0" i="0" u="none" strike="noStrike" baseline="0">
                <a:solidFill>
                  <a:sysClr val="windowText" lastClr="000000"/>
                </a:solidFill>
                <a:latin typeface="Arial"/>
              </a:defRPr>
            </a:pPr>
            <a:endParaRPr lang="en-US"/>
          </a:p>
        </c:txPr>
        <c:crossAx val="1"/>
        <c:crosses val="autoZero"/>
        <c:crossBetween val="between"/>
      </c:valAx>
      <c:spPr>
        <a:solidFill>
          <a:srgbClr val="FFFFFF"/>
        </a:solidFill>
        <a:ln w="9525">
          <a:noFill/>
        </a:ln>
      </c:spPr>
    </c:plotArea>
    <c:legend>
      <c:legendPos val="r"/>
      <c:legendEntry>
        <c:idx val="0"/>
        <c:txPr>
          <a:bodyPr/>
          <a:lstStyle/>
          <a:p>
            <a:pPr>
              <a:defRPr sz="1000" b="0" i="0" u="none" strike="noStrike" baseline="0">
                <a:solidFill>
                  <a:sysClr val="windowText" lastClr="000000"/>
                </a:solidFill>
                <a:latin typeface="Arial"/>
              </a:defRPr>
            </a:pPr>
            <a:endParaRPr lang="en-US"/>
          </a:p>
        </c:txPr>
      </c:legendEntry>
      <c:legendEntry>
        <c:idx val="1"/>
        <c:txPr>
          <a:bodyPr/>
          <a:lstStyle/>
          <a:p>
            <a:pPr>
              <a:defRPr sz="1000" b="0" i="0" u="none" strike="noStrike" baseline="0">
                <a:solidFill>
                  <a:sysClr val="windowText" lastClr="000000"/>
                </a:solidFill>
                <a:latin typeface="Arial"/>
              </a:defRPr>
            </a:pPr>
            <a:endParaRPr lang="en-US"/>
          </a:p>
        </c:txPr>
      </c:legendEntry>
      <c:overlay val="0"/>
      <c:spPr>
        <a:ln w="9525">
          <a:noFill/>
        </a:ln>
      </c:spPr>
      <c:txPr>
        <a:bodyPr/>
        <a:lstStyle/>
        <a:p>
          <a:pPr>
            <a:defRPr sz="1000" b="0" i="0" u="none" strike="noStrike" baseline="0">
              <a:solidFill>
                <a:sysClr val="windowText" lastClr="000000"/>
              </a:solidFill>
              <a:latin typeface="Arial"/>
            </a:defRPr>
          </a:pPr>
          <a:endParaRPr lang="en-US"/>
        </a:p>
      </c:txPr>
    </c:legend>
    <c:plotVisOnly val="1"/>
    <c:dispBlanksAs val="zero"/>
    <c:showDLblsOverMax val="1"/>
  </c:chart>
  <c:spPr>
    <a:ln w="9525">
      <a:solidFill>
        <a:srgbClr val="FFFFFF"/>
      </a:solidFill>
      <a:prstDash val="solid"/>
    </a:ln>
  </c:spPr>
  <c:txPr>
    <a:bodyPr/>
    <a:lstStyle/>
    <a:p>
      <a:pPr>
        <a:defRPr sz="1000" b="0" i="0" u="none" strike="noStrike" baseline="0">
          <a:solidFill>
            <a:sysClr val="windowText" lastClr="000000"/>
          </a:solidFill>
          <a:latin typeface="+mn-lt"/>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pPr>
              <a:defRPr sz="1400" b="1" i="0" u="none" strike="noStrike" baseline="0">
                <a:solidFill>
                  <a:sysClr val="windowText" lastClr="000000"/>
                </a:solidFill>
                <a:latin typeface="Arial"/>
              </a:defRPr>
            </a:pPr>
            <a:r>
              <a:rPr sz="1400" b="1" i="0" u="none" strike="noStrike" baseline="0">
                <a:latin typeface="Arial" charset="0"/>
              </a:rPr>
              <a:t>Current Month ADR</a:t>
            </a:r>
          </a:p>
        </c:rich>
      </c:tx>
      <c:overlay val="0"/>
    </c:title>
    <c:autoTitleDeleted val="0"/>
    <c:plotArea>
      <c:layout/>
      <c:barChart>
        <c:barDir val="col"/>
        <c:grouping val="clustered"/>
        <c:varyColors val="1"/>
        <c:ser>
          <c:idx val="0"/>
          <c:order val="0"/>
          <c:tx>
            <c:v>My Property</c:v>
          </c:tx>
          <c:spPr>
            <a:solidFill>
              <a:srgbClr val="00BFB3"/>
            </a:solidFill>
            <a:ln w="28575">
              <a:noFill/>
            </a:ln>
          </c:spPr>
          <c:invertIfNegative val="0"/>
          <c:cat>
            <c:strRef>
              <c:f>'Day of Week'!$X$13:$AF$13</c:f>
              <c:strCache>
                <c:ptCount val="9"/>
                <c:pt idx="0">
                  <c:v>Sunday</c:v>
                </c:pt>
                <c:pt idx="1">
                  <c:v>Monday</c:v>
                </c:pt>
                <c:pt idx="2">
                  <c:v>Tuesday</c:v>
                </c:pt>
                <c:pt idx="3">
                  <c:v>Wednesday</c:v>
                </c:pt>
                <c:pt idx="4">
                  <c:v>Thursday</c:v>
                </c:pt>
                <c:pt idx="5">
                  <c:v>Friday</c:v>
                </c:pt>
                <c:pt idx="6">
                  <c:v>Saturday</c:v>
                </c:pt>
                <c:pt idx="7">
                  <c:v>Weekday</c:v>
                </c:pt>
                <c:pt idx="8">
                  <c:v>Weekend</c:v>
                </c:pt>
              </c:strCache>
            </c:strRef>
          </c:cat>
          <c:val>
            <c:numRef>
              <c:f>'Day of Week'!$X$16:$AF$16</c:f>
              <c:numCache>
                <c:formatCode>General</c:formatCode>
                <c:ptCount val="9"/>
                <c:pt idx="0">
                  <c:v>179.39263803680981</c:v>
                </c:pt>
                <c:pt idx="1">
                  <c:v>197.15364583333334</c:v>
                </c:pt>
                <c:pt idx="2">
                  <c:v>195.8253164556962</c:v>
                </c:pt>
                <c:pt idx="3">
                  <c:v>191.48517520215634</c:v>
                </c:pt>
                <c:pt idx="4">
                  <c:v>185.29032258064515</c:v>
                </c:pt>
                <c:pt idx="5">
                  <c:v>163.24120603015075</c:v>
                </c:pt>
                <c:pt idx="6">
                  <c:v>169.39954853273139</c:v>
                </c:pt>
                <c:pt idx="7">
                  <c:v>189.97475528078311</c:v>
                </c:pt>
                <c:pt idx="8">
                  <c:v>166.48513674197383</c:v>
                </c:pt>
              </c:numCache>
            </c:numRef>
          </c:val>
          <c:extLst>
            <c:ext xmlns:c16="http://schemas.microsoft.com/office/drawing/2014/chart" uri="{C3380CC4-5D6E-409C-BE32-E72D297353CC}">
              <c16:uniqueId val="{00000000-9150-4B04-9D54-A74438743A32}"/>
            </c:ext>
          </c:extLst>
        </c:ser>
        <c:ser>
          <c:idx val="1"/>
          <c:order val="1"/>
          <c:tx>
            <c:v>Competitive Set</c:v>
          </c:tx>
          <c:spPr>
            <a:solidFill>
              <a:srgbClr val="FEDB00"/>
            </a:solidFill>
            <a:ln w="28575">
              <a:noFill/>
            </a:ln>
          </c:spPr>
          <c:invertIfNegative val="0"/>
          <c:cat>
            <c:strRef>
              <c:f>'Day of Week'!$X$13:$AF$13</c:f>
              <c:strCache>
                <c:ptCount val="9"/>
                <c:pt idx="0">
                  <c:v>Sunday</c:v>
                </c:pt>
                <c:pt idx="1">
                  <c:v>Monday</c:v>
                </c:pt>
                <c:pt idx="2">
                  <c:v>Tuesday</c:v>
                </c:pt>
                <c:pt idx="3">
                  <c:v>Wednesday</c:v>
                </c:pt>
                <c:pt idx="4">
                  <c:v>Thursday</c:v>
                </c:pt>
                <c:pt idx="5">
                  <c:v>Friday</c:v>
                </c:pt>
                <c:pt idx="6">
                  <c:v>Saturday</c:v>
                </c:pt>
                <c:pt idx="7">
                  <c:v>Weekday</c:v>
                </c:pt>
                <c:pt idx="8">
                  <c:v>Weekend</c:v>
                </c:pt>
              </c:strCache>
            </c:strRef>
          </c:cat>
          <c:val>
            <c:numRef>
              <c:f>'Day of Week'!$X$17:$AF$17</c:f>
              <c:numCache>
                <c:formatCode>General</c:formatCode>
                <c:ptCount val="9"/>
                <c:pt idx="0">
                  <c:v>182.78097869191564</c:v>
                </c:pt>
                <c:pt idx="1">
                  <c:v>183.55886244403763</c:v>
                </c:pt>
                <c:pt idx="2">
                  <c:v>185.24281878504385</c:v>
                </c:pt>
                <c:pt idx="3">
                  <c:v>178.83849095968395</c:v>
                </c:pt>
                <c:pt idx="4">
                  <c:v>185.49783066489553</c:v>
                </c:pt>
                <c:pt idx="5">
                  <c:v>180.23278922933861</c:v>
                </c:pt>
                <c:pt idx="6">
                  <c:v>180.75834050653776</c:v>
                </c:pt>
                <c:pt idx="7">
                  <c:v>183.28497666283431</c:v>
                </c:pt>
                <c:pt idx="8">
                  <c:v>180.49947521970307</c:v>
                </c:pt>
              </c:numCache>
            </c:numRef>
          </c:val>
          <c:extLst>
            <c:ext xmlns:c16="http://schemas.microsoft.com/office/drawing/2014/chart" uri="{C3380CC4-5D6E-409C-BE32-E72D297353CC}">
              <c16:uniqueId val="{00000001-9150-4B04-9D54-A74438743A32}"/>
            </c:ext>
          </c:extLst>
        </c:ser>
        <c:dLbls>
          <c:showLegendKey val="0"/>
          <c:showVal val="0"/>
          <c:showCatName val="0"/>
          <c:showSerName val="0"/>
          <c:showPercent val="0"/>
          <c:showBubbleSize val="0"/>
        </c:dLbls>
        <c:gapWidth val="150"/>
        <c:axId val="1"/>
        <c:axId val="4"/>
      </c:barChart>
      <c:catAx>
        <c:axId val="1"/>
        <c:scaling>
          <c:orientation val="minMax"/>
        </c:scaling>
        <c:delete val="0"/>
        <c:axPos val="b"/>
        <c:numFmt formatCode="General" sourceLinked="1"/>
        <c:majorTickMark val="none"/>
        <c:minorTickMark val="none"/>
        <c:tickLblPos val="low"/>
        <c:spPr>
          <a:ln w="9525">
            <a:solidFill>
              <a:srgbClr val="A0A0A0"/>
            </a:solidFill>
            <a:prstDash val="solid"/>
          </a:ln>
        </c:spPr>
        <c:txPr>
          <a:bodyPr/>
          <a:lstStyle/>
          <a:p>
            <a:pPr>
              <a:defRPr sz="1000" b="0" i="0" u="none" strike="noStrike" baseline="0">
                <a:solidFill>
                  <a:sysClr val="windowText" lastClr="000000"/>
                </a:solidFill>
                <a:latin typeface="Arial"/>
              </a:defRPr>
            </a:pPr>
            <a:endParaRPr lang="en-US"/>
          </a:p>
        </c:txPr>
        <c:crossAx val="4"/>
        <c:crosses val="autoZero"/>
        <c:auto val="1"/>
        <c:lblAlgn val="ctr"/>
        <c:lblOffset val="100"/>
        <c:noMultiLvlLbl val="1"/>
      </c:catAx>
      <c:valAx>
        <c:axId val="4"/>
        <c:scaling>
          <c:orientation val="minMax"/>
          <c:max val="202"/>
          <c:min val="158"/>
        </c:scaling>
        <c:delete val="0"/>
        <c:axPos val="l"/>
        <c:majorGridlines>
          <c:spPr>
            <a:ln w="9525">
              <a:solidFill>
                <a:srgbClr val="A0A0A0"/>
              </a:solidFill>
              <a:prstDash val="sysDash"/>
            </a:ln>
          </c:spPr>
        </c:majorGridlines>
        <c:numFmt formatCode="General" sourceLinked="1"/>
        <c:majorTickMark val="out"/>
        <c:minorTickMark val="none"/>
        <c:tickLblPos val="nextTo"/>
        <c:spPr>
          <a:ln w="9525">
            <a:solidFill>
              <a:srgbClr val="A0A0A0"/>
            </a:solidFill>
            <a:prstDash val="solid"/>
          </a:ln>
        </c:spPr>
        <c:txPr>
          <a:bodyPr/>
          <a:lstStyle/>
          <a:p>
            <a:pPr>
              <a:defRPr sz="1300" b="0" i="0" u="none" strike="noStrike" baseline="0">
                <a:solidFill>
                  <a:sysClr val="windowText" lastClr="000000"/>
                </a:solidFill>
                <a:latin typeface="Arial"/>
              </a:defRPr>
            </a:pPr>
            <a:endParaRPr lang="en-US"/>
          </a:p>
        </c:txPr>
        <c:crossAx val="1"/>
        <c:crosses val="autoZero"/>
        <c:crossBetween val="between"/>
      </c:valAx>
      <c:spPr>
        <a:solidFill>
          <a:srgbClr val="FFFFFF"/>
        </a:solidFill>
        <a:ln w="9525">
          <a:noFill/>
        </a:ln>
      </c:spPr>
    </c:plotArea>
    <c:plotVisOnly val="1"/>
    <c:dispBlanksAs val="zero"/>
    <c:showDLblsOverMax val="1"/>
  </c:chart>
  <c:spPr>
    <a:ln w="9525">
      <a:solidFill>
        <a:srgbClr val="FFFFFF"/>
      </a:solidFill>
      <a:prstDash val="solid"/>
    </a:ln>
  </c:spPr>
  <c:txPr>
    <a:bodyPr/>
    <a:lstStyle/>
    <a:p>
      <a:pPr>
        <a:defRPr sz="1000" b="0" i="0" u="none" strike="noStrike" baseline="0">
          <a:solidFill>
            <a:sysClr val="windowText" lastClr="000000"/>
          </a:solidFill>
          <a:latin typeface="+mn-lt"/>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pPr>
              <a:defRPr sz="1800" b="0" i="0" u="none" strike="noStrike" baseline="0">
                <a:solidFill>
                  <a:sysClr val="windowText" lastClr="000000"/>
                </a:solidFill>
                <a:latin typeface="Arial"/>
              </a:defRPr>
            </a:pPr>
            <a:r>
              <a:rPr sz="1800" b="0" i="0" u="none" strike="noStrike" baseline="0">
                <a:latin typeface="Arial" charset="0"/>
              </a:rPr>
              <a:t>Daily Indexes for the Month of December</a:t>
            </a:r>
          </a:p>
        </c:rich>
      </c:tx>
      <c:overlay val="0"/>
    </c:title>
    <c:autoTitleDeleted val="0"/>
    <c:plotArea>
      <c:layout/>
      <c:lineChart>
        <c:grouping val="standard"/>
        <c:varyColors val="1"/>
        <c:ser>
          <c:idx val="0"/>
          <c:order val="0"/>
          <c:tx>
            <c:v>Occupancy Index (MPI)</c:v>
          </c:tx>
          <c:spPr>
            <a:ln w="38100">
              <a:solidFill>
                <a:srgbClr val="009CDE"/>
              </a:solidFill>
              <a:prstDash val="solid"/>
            </a:ln>
          </c:spPr>
          <c:marker>
            <c:symbol val="circle"/>
            <c:size val="6"/>
            <c:spPr>
              <a:solidFill>
                <a:srgbClr val="009CDE"/>
              </a:solidFill>
              <a:ln w="9525">
                <a:solidFill>
                  <a:srgbClr val="009CDE"/>
                </a:solidFill>
                <a:prstDash val="solid"/>
              </a:ln>
            </c:spPr>
          </c:marker>
          <c:cat>
            <c:numRef>
              <c:f>'Daily by Month'!$C$25:$AG$25</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'Daily by Month'!$C$28:$AG$28</c:f>
              <c:numCache>
                <c:formatCode>0.0</c:formatCode>
                <c:ptCount val="31"/>
                <c:pt idx="0">
                  <c:v>94.535204786002055</c:v>
                </c:pt>
                <c:pt idx="1">
                  <c:v>91.160284868709127</c:v>
                </c:pt>
                <c:pt idx="2">
                  <c:v>87.217448159875786</c:v>
                </c:pt>
                <c:pt idx="3">
                  <c:v>83.969851788143032</c:v>
                </c:pt>
                <c:pt idx="4">
                  <c:v>95.939192975863364</c:v>
                </c:pt>
                <c:pt idx="5">
                  <c:v>99.585940808352746</c:v>
                </c:pt>
                <c:pt idx="6">
                  <c:v>97.638049545571491</c:v>
                </c:pt>
                <c:pt idx="7">
                  <c:v>99.35289655829547</c:v>
                </c:pt>
                <c:pt idx="8">
                  <c:v>95.095314709173067</c:v>
                </c:pt>
                <c:pt idx="9">
                  <c:v>90.200702922722726</c:v>
                </c:pt>
                <c:pt idx="10">
                  <c:v>102.04235246883643</c:v>
                </c:pt>
                <c:pt idx="11">
                  <c:v>98.369204513163822</c:v>
                </c:pt>
                <c:pt idx="12">
                  <c:v>101.35523417301953</c:v>
                </c:pt>
                <c:pt idx="13">
                  <c:v>99.338214587458694</c:v>
                </c:pt>
                <c:pt idx="14">
                  <c:v>105.36665505055244</c:v>
                </c:pt>
                <c:pt idx="15">
                  <c:v>102.31446540884187</c:v>
                </c:pt>
                <c:pt idx="16">
                  <c:v>103.99469339625756</c:v>
                </c:pt>
                <c:pt idx="17">
                  <c:v>116.28993087983439</c:v>
                </c:pt>
                <c:pt idx="18">
                  <c:v>111.54738062607322</c:v>
                </c:pt>
                <c:pt idx="19">
                  <c:v>112.49003454690248</c:v>
                </c:pt>
                <c:pt idx="20">
                  <c:v>107.57128217491801</c:v>
                </c:pt>
                <c:pt idx="21">
                  <c:v>121.06918238993711</c:v>
                </c:pt>
                <c:pt idx="22">
                  <c:v>74.57322551663465</c:v>
                </c:pt>
                <c:pt idx="23">
                  <c:v>142.36706689529112</c:v>
                </c:pt>
                <c:pt idx="24">
                  <c:v>108.64855105179899</c:v>
                </c:pt>
                <c:pt idx="25">
                  <c:v>126.93469929235366</c:v>
                </c:pt>
                <c:pt idx="26">
                  <c:v>113.49947759811612</c:v>
                </c:pt>
                <c:pt idx="27">
                  <c:v>94.946898655570322</c:v>
                </c:pt>
                <c:pt idx="28">
                  <c:v>106.5500358251074</c:v>
                </c:pt>
                <c:pt idx="29">
                  <c:v>104.50650229279087</c:v>
                </c:pt>
                <c:pt idx="30">
                  <c:v>105.40638606676711</c:v>
                </c:pt>
              </c:numCache>
            </c:numRef>
          </c:val>
          <c:smooth val="0"/>
          <c:extLst>
            <c:ext xmlns:c16="http://schemas.microsoft.com/office/drawing/2014/chart" uri="{C3380CC4-5D6E-409C-BE32-E72D297353CC}">
              <c16:uniqueId val="{00000000-03B2-4CC3-BE69-CA99DA93B13E}"/>
            </c:ext>
          </c:extLst>
        </c:ser>
        <c:ser>
          <c:idx val="1"/>
          <c:order val="1"/>
          <c:tx>
            <c:v>ADR Index (ARI)</c:v>
          </c:tx>
          <c:spPr>
            <a:ln w="38100">
              <a:solidFill>
                <a:srgbClr val="D22630"/>
              </a:solidFill>
              <a:prstDash val="solid"/>
            </a:ln>
          </c:spPr>
          <c:marker>
            <c:symbol val="diamond"/>
            <c:size val="6"/>
            <c:spPr>
              <a:solidFill>
                <a:srgbClr val="D22630"/>
              </a:solidFill>
              <a:ln w="9525">
                <a:solidFill>
                  <a:srgbClr val="D22630"/>
                </a:solidFill>
                <a:prstDash val="solid"/>
              </a:ln>
            </c:spPr>
          </c:marker>
          <c:cat>
            <c:numRef>
              <c:f>'Daily by Month'!$C$25:$AG$25</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'Daily by Month'!$C$38:$AG$38</c:f>
              <c:numCache>
                <c:formatCode>0.0</c:formatCode>
                <c:ptCount val="31"/>
                <c:pt idx="0">
                  <c:v>91.734633460953845</c:v>
                </c:pt>
                <c:pt idx="1">
                  <c:v>80.829229066428269</c:v>
                </c:pt>
                <c:pt idx="2">
                  <c:v>82.446002460774437</c:v>
                </c:pt>
                <c:pt idx="3">
                  <c:v>100.75617229517015</c:v>
                </c:pt>
                <c:pt idx="4">
                  <c:v>113.25274994730218</c:v>
                </c:pt>
                <c:pt idx="5">
                  <c:v>105.35796768648689</c:v>
                </c:pt>
                <c:pt idx="6">
                  <c:v>103.22792492873766</c:v>
                </c:pt>
                <c:pt idx="7">
                  <c:v>101.88992863047278</c:v>
                </c:pt>
                <c:pt idx="8">
                  <c:v>92.898524710042366</c:v>
                </c:pt>
                <c:pt idx="9">
                  <c:v>98.005376084484681</c:v>
                </c:pt>
                <c:pt idx="10">
                  <c:v>107.44311063522248</c:v>
                </c:pt>
                <c:pt idx="11">
                  <c:v>102.62374522997241</c:v>
                </c:pt>
                <c:pt idx="12">
                  <c:v>108.12899855568121</c:v>
                </c:pt>
                <c:pt idx="13">
                  <c:v>104.33237681640125</c:v>
                </c:pt>
                <c:pt idx="14">
                  <c:v>100.35499514256381</c:v>
                </c:pt>
                <c:pt idx="15">
                  <c:v>94.717370440846665</c:v>
                </c:pt>
                <c:pt idx="16">
                  <c:v>101.39700965077225</c:v>
                </c:pt>
                <c:pt idx="17">
                  <c:v>95.441558106501063</c:v>
                </c:pt>
                <c:pt idx="18">
                  <c:v>100.50639022019595</c:v>
                </c:pt>
                <c:pt idx="19">
                  <c:v>100.6164046111104</c:v>
                </c:pt>
                <c:pt idx="20">
                  <c:v>109.32349478929089</c:v>
                </c:pt>
                <c:pt idx="21">
                  <c:v>91.850750020439449</c:v>
                </c:pt>
                <c:pt idx="22">
                  <c:v>51.855740898062237</c:v>
                </c:pt>
                <c:pt idx="23">
                  <c:v>84.443434832228206</c:v>
                </c:pt>
                <c:pt idx="24">
                  <c:v>83.484476284021056</c:v>
                </c:pt>
                <c:pt idx="25">
                  <c:v>119.8240213516485</c:v>
                </c:pt>
                <c:pt idx="26">
                  <c:v>110.69952860417358</c:v>
                </c:pt>
                <c:pt idx="27">
                  <c:v>115.78306157847666</c:v>
                </c:pt>
                <c:pt idx="28">
                  <c:v>118.93353502153566</c:v>
                </c:pt>
                <c:pt idx="29">
                  <c:v>128.3049821964253</c:v>
                </c:pt>
                <c:pt idx="30">
                  <c:v>106.80418566800634</c:v>
                </c:pt>
              </c:numCache>
            </c:numRef>
          </c:val>
          <c:smooth val="0"/>
          <c:extLst>
            <c:ext xmlns:c16="http://schemas.microsoft.com/office/drawing/2014/chart" uri="{C3380CC4-5D6E-409C-BE32-E72D297353CC}">
              <c16:uniqueId val="{00000001-03B2-4CC3-BE69-CA99DA93B13E}"/>
            </c:ext>
          </c:extLst>
        </c:ser>
        <c:ser>
          <c:idx val="2"/>
          <c:order val="2"/>
          <c:tx>
            <c:v>RevPAR Index (RGI)</c:v>
          </c:tx>
          <c:spPr>
            <a:ln w="38100">
              <a:solidFill>
                <a:srgbClr val="84BD00"/>
              </a:solidFill>
              <a:prstDash val="lgDash"/>
            </a:ln>
          </c:spPr>
          <c:marker>
            <c:symbol val="square"/>
            <c:size val="6"/>
            <c:spPr>
              <a:solidFill>
                <a:srgbClr val="84BD00"/>
              </a:solidFill>
              <a:ln w="9525">
                <a:solidFill>
                  <a:srgbClr val="84BD00"/>
                </a:solidFill>
                <a:prstDash val="solid"/>
              </a:ln>
            </c:spPr>
          </c:marker>
          <c:cat>
            <c:numRef>
              <c:f>'Daily by Month'!$C$25:$AG$25</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'Daily by Month'!$C$48:$AG$48</c:f>
              <c:numCache>
                <c:formatCode>0.0</c:formatCode>
                <c:ptCount val="31"/>
                <c:pt idx="0">
                  <c:v>86.721523602017768</c:v>
                </c:pt>
                <c:pt idx="1">
                  <c:v>73.684155474105978</c:v>
                </c:pt>
                <c:pt idx="2">
                  <c:v>71.907299456147598</c:v>
                </c:pt>
                <c:pt idx="3">
                  <c:v>84.604808543677336</c:v>
                </c:pt>
                <c:pt idx="4">
                  <c:v>108.65377432250477</c:v>
                </c:pt>
                <c:pt idx="5">
                  <c:v>104.92172333715537</c:v>
                </c:pt>
                <c:pt idx="6">
                  <c:v>100.78973248685786</c:v>
                </c:pt>
                <c:pt idx="7">
                  <c:v>101.23059539551539</c:v>
                </c:pt>
                <c:pt idx="8">
                  <c:v>88.342144433203245</c:v>
                </c:pt>
                <c:pt idx="9">
                  <c:v>88.401538130202908</c:v>
                </c:pt>
                <c:pt idx="10">
                  <c:v>109.63747765794014</c:v>
                </c:pt>
                <c:pt idx="11">
                  <c:v>100.95016182430102</c:v>
                </c:pt>
                <c:pt idx="12">
                  <c:v>109.59439969500072</c:v>
                </c:pt>
                <c:pt idx="13">
                  <c:v>103.64192036606713</c:v>
                </c:pt>
                <c:pt idx="14">
                  <c:v>105.74070155784327</c:v>
                </c:pt>
                <c:pt idx="15">
                  <c:v>96.909571215870457</c:v>
                </c:pt>
                <c:pt idx="16">
                  <c:v>105.4475092992416</c:v>
                </c:pt>
                <c:pt idx="17">
                  <c:v>110.98892195274465</c:v>
                </c:pt>
                <c:pt idx="18">
                  <c:v>112.11224565246577</c:v>
                </c:pt>
                <c:pt idx="19">
                  <c:v>113.18342830692556</c:v>
                </c:pt>
                <c:pt idx="20">
                  <c:v>117.60068506335304</c:v>
                </c:pt>
                <c:pt idx="21">
                  <c:v>111.20295206879271</c:v>
                </c:pt>
                <c:pt idx="22">
                  <c:v>38.6704986032099</c:v>
                </c:pt>
                <c:pt idx="23">
                  <c:v>120.21964135634053</c:v>
                </c:pt>
                <c:pt idx="24">
                  <c:v>90.704673835757674</c:v>
                </c:pt>
                <c:pt idx="25">
                  <c:v>152.09826118277678</c:v>
                </c:pt>
                <c:pt idx="26">
                  <c:v>125.64338666935777</c:v>
                </c:pt>
                <c:pt idx="27">
                  <c:v>109.93242613718456</c:v>
                </c:pt>
                <c:pt idx="28">
                  <c:v>126.72372417362145</c:v>
                </c:pt>
                <c:pt idx="29">
                  <c:v>134.0870491608145</c:v>
                </c:pt>
                <c:pt idx="30">
                  <c:v>112.57843228074489</c:v>
                </c:pt>
              </c:numCache>
            </c:numRef>
          </c:val>
          <c:smooth val="0"/>
          <c:extLst>
            <c:ext xmlns:c16="http://schemas.microsoft.com/office/drawing/2014/chart" uri="{C3380CC4-5D6E-409C-BE32-E72D297353CC}">
              <c16:uniqueId val="{00000002-03B2-4CC3-BE69-CA99DA93B13E}"/>
            </c:ext>
          </c:extLst>
        </c:ser>
        <c:ser>
          <c:idx val="3"/>
          <c:order val="3"/>
          <c:tx>
            <c:v>100 %</c:v>
          </c:tx>
          <c:spPr>
            <a:ln w="25400">
              <a:solidFill>
                <a:srgbClr val="000000"/>
              </a:solidFill>
              <a:prstDash val="lgDash"/>
            </a:ln>
          </c:spPr>
          <c:marker>
            <c:symbol val="none"/>
          </c:marker>
          <c:cat>
            <c:numRef>
              <c:f>'Daily by Month'!$C$25:$AG$25</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'Daily by Month'!$C$60:$AG$60</c:f>
              <c:numCache>
                <c:formatCode>#,##0.0_);\(#,##0.0\);_(* ""??_);</c:formatCode>
                <c:ptCount val="31"/>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numCache>
            </c:numRef>
          </c:val>
          <c:smooth val="0"/>
          <c:extLst>
            <c:ext xmlns:c16="http://schemas.microsoft.com/office/drawing/2014/chart" uri="{C3380CC4-5D6E-409C-BE32-E72D297353CC}">
              <c16:uniqueId val="{00000003-03B2-4CC3-BE69-CA99DA93B13E}"/>
            </c:ext>
          </c:extLst>
        </c:ser>
        <c:dLbls>
          <c:showLegendKey val="0"/>
          <c:showVal val="0"/>
          <c:showCatName val="0"/>
          <c:showSerName val="0"/>
          <c:showPercent val="0"/>
          <c:showBubbleSize val="0"/>
        </c:dLbls>
        <c:marker val="1"/>
        <c:smooth val="0"/>
        <c:axId val="1"/>
        <c:axId val="4"/>
      </c:lineChart>
      <c:catAx>
        <c:axId val="1"/>
        <c:scaling>
          <c:orientation val="minMax"/>
        </c:scaling>
        <c:delete val="0"/>
        <c:axPos val="b"/>
        <c:numFmt formatCode="General" sourceLinked="0"/>
        <c:majorTickMark val="none"/>
        <c:minorTickMark val="none"/>
        <c:tickLblPos val="nextTo"/>
        <c:spPr>
          <a:ln w="9525">
            <a:solidFill>
              <a:srgbClr val="A0A0A0"/>
            </a:solidFill>
            <a:prstDash val="solid"/>
          </a:ln>
        </c:spPr>
        <c:txPr>
          <a:bodyPr/>
          <a:lstStyle/>
          <a:p>
            <a:pPr>
              <a:defRPr sz="1200" b="0" i="0" u="none" strike="noStrike" baseline="0">
                <a:solidFill>
                  <a:sysClr val="windowText" lastClr="000000"/>
                </a:solidFill>
                <a:latin typeface="Arial"/>
              </a:defRPr>
            </a:pPr>
            <a:endParaRPr lang="en-US"/>
          </a:p>
        </c:txPr>
        <c:crossAx val="4"/>
        <c:crosses val="autoZero"/>
        <c:auto val="1"/>
        <c:lblAlgn val="ctr"/>
        <c:lblOffset val="100"/>
        <c:noMultiLvlLbl val="1"/>
      </c:catAx>
      <c:valAx>
        <c:axId val="4"/>
        <c:scaling>
          <c:orientation val="minMax"/>
          <c:max val="157"/>
          <c:min val="34"/>
        </c:scaling>
        <c:delete val="0"/>
        <c:axPos val="l"/>
        <c:majorGridlines>
          <c:spPr>
            <a:ln w="9525">
              <a:solidFill>
                <a:srgbClr val="A0A0A0"/>
              </a:solidFill>
              <a:prstDash val="sysDash"/>
            </a:ln>
          </c:spPr>
        </c:majorGridlines>
        <c:numFmt formatCode="General" sourceLinked="0"/>
        <c:majorTickMark val="out"/>
        <c:minorTickMark val="none"/>
        <c:tickLblPos val="nextTo"/>
        <c:spPr>
          <a:ln w="9525">
            <a:solidFill>
              <a:srgbClr val="A0A0A0"/>
            </a:solidFill>
            <a:prstDash val="solid"/>
          </a:ln>
        </c:spPr>
        <c:txPr>
          <a:bodyPr/>
          <a:lstStyle/>
          <a:p>
            <a:pPr>
              <a:defRPr sz="1200" b="0" i="0" u="none" strike="noStrike" baseline="0">
                <a:solidFill>
                  <a:sysClr val="windowText" lastClr="000000"/>
                </a:solidFill>
                <a:latin typeface="Arial"/>
              </a:defRPr>
            </a:pPr>
            <a:endParaRPr lang="en-US"/>
          </a:p>
        </c:txPr>
        <c:crossAx val="1"/>
        <c:crosses val="autoZero"/>
        <c:crossBetween val="between"/>
      </c:valAx>
      <c:spPr>
        <a:solidFill>
          <a:srgbClr val="FFFFFF"/>
        </a:solidFill>
        <a:ln w="9525">
          <a:noFill/>
        </a:ln>
      </c:spPr>
    </c:plotArea>
    <c:legend>
      <c:legendPos val="b"/>
      <c:legendEntry>
        <c:idx val="0"/>
        <c:txPr>
          <a:bodyPr/>
          <a:lstStyle/>
          <a:p>
            <a:pPr>
              <a:defRPr sz="1200" b="0" i="0" u="none" strike="noStrike" baseline="0">
                <a:solidFill>
                  <a:sysClr val="windowText" lastClr="000000"/>
                </a:solidFill>
                <a:latin typeface="Arial"/>
              </a:defRPr>
            </a:pPr>
            <a:endParaRPr lang="en-US"/>
          </a:p>
        </c:txPr>
      </c:legendEntry>
      <c:legendEntry>
        <c:idx val="1"/>
        <c:txPr>
          <a:bodyPr/>
          <a:lstStyle/>
          <a:p>
            <a:pPr>
              <a:defRPr sz="1200" b="0" i="0" u="none" strike="noStrike" baseline="0">
                <a:solidFill>
                  <a:sysClr val="windowText" lastClr="000000"/>
                </a:solidFill>
                <a:latin typeface="Arial"/>
              </a:defRPr>
            </a:pPr>
            <a:endParaRPr lang="en-US"/>
          </a:p>
        </c:txPr>
      </c:legendEntry>
      <c:legendEntry>
        <c:idx val="2"/>
        <c:txPr>
          <a:bodyPr/>
          <a:lstStyle/>
          <a:p>
            <a:pPr>
              <a:defRPr sz="1200" b="0" i="0" u="none" strike="noStrike" baseline="0">
                <a:solidFill>
                  <a:sysClr val="windowText" lastClr="000000"/>
                </a:solidFill>
                <a:latin typeface="Arial"/>
              </a:defRPr>
            </a:pPr>
            <a:endParaRPr lang="en-US"/>
          </a:p>
        </c:txPr>
      </c:legendEntry>
      <c:legendEntry>
        <c:idx val="3"/>
        <c:txPr>
          <a:bodyPr/>
          <a:lstStyle/>
          <a:p>
            <a:pPr>
              <a:defRPr sz="1200" b="0" i="0" u="none" strike="noStrike" baseline="0">
                <a:solidFill>
                  <a:sysClr val="windowText" lastClr="000000"/>
                </a:solidFill>
                <a:latin typeface="Arial"/>
              </a:defRPr>
            </a:pPr>
            <a:endParaRPr lang="en-US"/>
          </a:p>
        </c:txPr>
      </c:legendEntry>
      <c:overlay val="0"/>
      <c:spPr>
        <a:ln w="9525">
          <a:noFill/>
        </a:ln>
      </c:spPr>
      <c:txPr>
        <a:bodyPr/>
        <a:lstStyle/>
        <a:p>
          <a:pPr>
            <a:defRPr sz="1200" b="0" i="0" u="none" strike="noStrike" baseline="0">
              <a:solidFill>
                <a:sysClr val="windowText" lastClr="000000"/>
              </a:solidFill>
              <a:latin typeface="Arial"/>
            </a:defRPr>
          </a:pPr>
          <a:endParaRPr lang="en-US"/>
        </a:p>
      </c:txPr>
    </c:legend>
    <c:plotVisOnly val="1"/>
    <c:dispBlanksAs val="gap"/>
    <c:showDLblsOverMax val="1"/>
  </c:chart>
  <c:spPr>
    <a:ln w="9525">
      <a:solidFill>
        <a:srgbClr val="FFFFFF"/>
      </a:solidFill>
      <a:prstDash val="solid"/>
    </a:ln>
  </c:spPr>
  <c:txPr>
    <a:bodyPr/>
    <a:lstStyle/>
    <a:p>
      <a:pPr>
        <a:defRPr sz="1000" b="0" i="0" u="none" strike="noStrike" baseline="0">
          <a:solidFill>
            <a:sysClr val="windowText" lastClr="000000"/>
          </a:solidFill>
          <a:latin typeface="+mn-lt"/>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0</xdr:colOff>
      <xdr:row>5</xdr:row>
      <xdr:rowOff>19050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0225" y="581025"/>
          <a:ext cx="10382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37109</xdr:colOff>
      <xdr:row>5</xdr:row>
      <xdr:rowOff>31686</xdr:rowOff>
    </xdr:from>
    <xdr:to>
      <xdr:col>19</xdr:col>
      <xdr:colOff>338988</xdr:colOff>
      <xdr:row>16</xdr:row>
      <xdr:rowOff>102171</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20</xdr:col>
      <xdr:colOff>0</xdr:colOff>
      <xdr:row>4</xdr:row>
      <xdr:rowOff>0</xdr:rowOff>
    </xdr:from>
    <xdr:ext cx="6604000" cy="3810000"/>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3.xml><?xml version="1.0" encoding="utf-8"?>
<xdr:wsDr xmlns:xdr="http://schemas.openxmlformats.org/drawingml/2006/spreadsheetDrawing" xmlns:a="http://schemas.openxmlformats.org/drawingml/2006/main">
  <xdr:twoCellAnchor>
    <xdr:from>
      <xdr:col>1</xdr:col>
      <xdr:colOff>52375</xdr:colOff>
      <xdr:row>4</xdr:row>
      <xdr:rowOff>76581</xdr:rowOff>
    </xdr:from>
    <xdr:to>
      <xdr:col>11</xdr:col>
      <xdr:colOff>19990</xdr:colOff>
      <xdr:row>13</xdr:row>
      <xdr:rowOff>128651</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195199</xdr:colOff>
      <xdr:row>4</xdr:row>
      <xdr:rowOff>76581</xdr:rowOff>
    </xdr:from>
    <xdr:to>
      <xdr:col>20</xdr:col>
      <xdr:colOff>584834</xdr:colOff>
      <xdr:row>13</xdr:row>
      <xdr:rowOff>128651</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33</xdr:col>
      <xdr:colOff>130175</xdr:colOff>
      <xdr:row>20</xdr:row>
      <xdr:rowOff>377825</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5</xdr:col>
      <xdr:colOff>1895475</xdr:colOff>
      <xdr:row>1</xdr:row>
      <xdr:rowOff>838200</xdr:rowOff>
    </xdr:to>
    <xdr:pic>
      <xdr:nvPicPr>
        <xdr:cNvPr id="7185" name="Picture 1">
          <a:extLst>
            <a:ext uri="{FF2B5EF4-FFF2-40B4-BE49-F238E27FC236}">
              <a16:creationId xmlns:a16="http://schemas.microsoft.com/office/drawing/2014/main" id="{00000000-0008-0000-1900-0000111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60579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www.hoteldataconference.com/" TargetMode="External"/><Relationship Id="rId7" Type="http://schemas.openxmlformats.org/officeDocument/2006/relationships/drawing" Target="../drawings/drawing5.xml"/><Relationship Id="rId2" Type="http://schemas.openxmlformats.org/officeDocument/2006/relationships/hyperlink" Target="http://www.hotelnewsnow.com/" TargetMode="External"/><Relationship Id="rId1" Type="http://schemas.openxmlformats.org/officeDocument/2006/relationships/hyperlink" Target="http://www.str.com/data-insights/resources/glossary" TargetMode="External"/><Relationship Id="rId6" Type="http://schemas.openxmlformats.org/officeDocument/2006/relationships/printerSettings" Target="../printerSettings/printerSettings21.bin"/><Relationship Id="rId5" Type="http://schemas.openxmlformats.org/officeDocument/2006/relationships/hyperlink" Target="https://str.com/contact" TargetMode="External"/><Relationship Id="rId4" Type="http://schemas.openxmlformats.org/officeDocument/2006/relationships/hyperlink" Target="http://www.str.com/data-insights/resources/FAQ"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A153"/>
  <sheetViews>
    <sheetView showGridLines="0" zoomScaleNormal="100" workbookViewId="0"/>
  </sheetViews>
  <sheetFormatPr defaultRowHeight="12.75" x14ac:dyDescent="0.2"/>
  <cols>
    <col min="1" max="1" width="13.42578125" customWidth="1"/>
    <col min="2" max="2" width="57.5703125" customWidth="1"/>
    <col min="3" max="3" width="5.42578125" customWidth="1"/>
    <col min="4" max="4" width="1.85546875" style="8" customWidth="1"/>
    <col min="5" max="5" width="57.5703125" customWidth="1"/>
    <col min="6" max="6" width="5.42578125" customWidth="1"/>
    <col min="7" max="7" width="15.5703125" customWidth="1"/>
    <col min="8" max="8" width="4.140625" customWidth="1"/>
    <col min="9" max="13" width="7.140625" style="61" customWidth="1"/>
    <col min="14" max="14" width="1.42578125" style="61" customWidth="1"/>
    <col min="15" max="15" width="7.42578125" style="61" customWidth="1"/>
    <col min="16" max="27" width="9.140625" style="61" customWidth="1"/>
    <col min="28" max="28" width="9.140625" customWidth="1"/>
  </cols>
  <sheetData>
    <row r="1" spans="1:8" ht="45.75" customHeight="1" x14ac:dyDescent="0.25">
      <c r="A1" s="113"/>
      <c r="B1" s="68"/>
      <c r="C1" s="68"/>
      <c r="D1" s="69"/>
      <c r="E1" s="68"/>
      <c r="F1" s="68"/>
      <c r="G1" s="68"/>
      <c r="H1" s="70"/>
    </row>
    <row r="2" spans="1:8" ht="24.75" customHeight="1" x14ac:dyDescent="0.2">
      <c r="A2" s="68"/>
      <c r="B2" s="114" t="s">
        <v>0</v>
      </c>
      <c r="C2" s="76"/>
      <c r="D2" s="75"/>
      <c r="E2" s="75"/>
      <c r="F2" s="76"/>
      <c r="G2" s="115"/>
      <c r="H2" s="71"/>
    </row>
    <row r="3" spans="1:8" ht="25.5" customHeight="1" x14ac:dyDescent="0.4">
      <c r="A3" s="68"/>
      <c r="B3" s="81" t="s">
        <v>1</v>
      </c>
      <c r="C3" s="78"/>
      <c r="D3" s="77"/>
      <c r="E3" s="77"/>
      <c r="F3" s="78"/>
      <c r="G3" s="115"/>
      <c r="H3" s="71"/>
    </row>
    <row r="4" spans="1:8" ht="15" customHeight="1" x14ac:dyDescent="0.2">
      <c r="A4" s="68"/>
      <c r="B4" s="420" t="s">
        <v>2</v>
      </c>
      <c r="C4" s="420"/>
      <c r="D4" s="420"/>
      <c r="E4" s="420"/>
      <c r="F4" s="116"/>
      <c r="G4" s="115"/>
      <c r="H4" s="71"/>
    </row>
    <row r="5" spans="1:8" ht="15" customHeight="1" x14ac:dyDescent="0.2">
      <c r="A5" s="68"/>
      <c r="B5" s="420" t="s">
        <v>3</v>
      </c>
      <c r="C5" s="420"/>
      <c r="D5" s="420"/>
      <c r="E5" s="420"/>
      <c r="F5" s="116"/>
      <c r="G5" s="115"/>
      <c r="H5" s="71"/>
    </row>
    <row r="6" spans="1:8" ht="15" customHeight="1" x14ac:dyDescent="0.2">
      <c r="A6" s="68"/>
      <c r="B6" s="73"/>
      <c r="C6" s="79"/>
      <c r="D6" s="73"/>
      <c r="E6" s="73"/>
      <c r="F6" s="79"/>
      <c r="G6" s="115"/>
      <c r="H6" s="71"/>
    </row>
    <row r="7" spans="1:8" ht="15.75" customHeight="1" x14ac:dyDescent="0.2">
      <c r="A7" s="68"/>
      <c r="B7" s="82" t="s">
        <v>4</v>
      </c>
      <c r="C7" s="76">
        <v>1</v>
      </c>
      <c r="D7" s="82"/>
      <c r="E7" s="82"/>
      <c r="F7" s="76"/>
      <c r="G7" s="115"/>
      <c r="H7" s="71"/>
    </row>
    <row r="8" spans="1:8" ht="15.75" customHeight="1" x14ac:dyDescent="0.2">
      <c r="A8" s="68"/>
      <c r="B8" s="82" t="str">
        <f>HYPERLINK("#'Glance'!A1", "Monthly Performance at a Glance")</f>
        <v>Monthly Performance at a Glance</v>
      </c>
      <c r="C8" s="76" t="str">
        <f>HYPERLINK("#'Glance'!A1", "2")</f>
        <v>2</v>
      </c>
      <c r="D8" s="82"/>
      <c r="E8" s="82"/>
      <c r="F8" s="76"/>
      <c r="G8" s="115"/>
      <c r="H8" s="71"/>
    </row>
    <row r="9" spans="1:8" ht="15.75" customHeight="1" x14ac:dyDescent="0.2">
      <c r="A9" s="68"/>
      <c r="B9" s="82" t="str">
        <f>HYPERLINK("#'Summary'!A1", "STAR Summary")</f>
        <v>STAR Summary</v>
      </c>
      <c r="C9" s="76" t="str">
        <f>HYPERLINK("#'Summary'!A1", "3")</f>
        <v>3</v>
      </c>
      <c r="D9" s="82"/>
      <c r="E9" s="82"/>
      <c r="F9" s="76"/>
      <c r="G9" s="68"/>
      <c r="H9" s="68"/>
    </row>
    <row r="10" spans="1:8" ht="15.75" customHeight="1" x14ac:dyDescent="0.2">
      <c r="A10" s="68"/>
      <c r="B10" s="82" t="str">
        <f>HYPERLINK("#'Comp'!A1", "Competitive Set Report")</f>
        <v>Competitive Set Report</v>
      </c>
      <c r="C10" s="76" t="str">
        <f>HYPERLINK("#'Comp'!A1", "4")</f>
        <v>4</v>
      </c>
      <c r="D10" s="82"/>
      <c r="E10" s="82"/>
      <c r="F10" s="76"/>
      <c r="G10" s="68"/>
      <c r="H10" s="68"/>
    </row>
    <row r="11" spans="1:8" ht="15.75" customHeight="1" x14ac:dyDescent="0.2">
      <c r="A11" s="72"/>
      <c r="B11" s="82" t="str">
        <f>HYPERLINK("#'Response'!A1", "Response Report")</f>
        <v>Response Report</v>
      </c>
      <c r="C11" s="76" t="str">
        <f>HYPERLINK("#'Response'!A1", "5")</f>
        <v>5</v>
      </c>
      <c r="D11" s="82"/>
      <c r="E11" s="82"/>
      <c r="F11" s="76"/>
      <c r="G11" s="68"/>
      <c r="H11" s="68"/>
    </row>
    <row r="12" spans="1:8" ht="15.75" customHeight="1" x14ac:dyDescent="0.2">
      <c r="A12" s="68"/>
      <c r="B12" s="82" t="str">
        <f>HYPERLINK("#'Day of Week'!A1", "Day of Week &amp; Weekday/Weekend")</f>
        <v>Day of Week &amp; Weekday/Weekend</v>
      </c>
      <c r="C12" s="76" t="str">
        <f>HYPERLINK("#'Day of Week'!A1", "6")</f>
        <v>6</v>
      </c>
      <c r="D12" s="82"/>
      <c r="E12" s="82"/>
      <c r="F12" s="76"/>
      <c r="G12" s="68"/>
      <c r="H12" s="68"/>
    </row>
    <row r="13" spans="1:8" ht="15.75" customHeight="1" x14ac:dyDescent="0.2">
      <c r="A13" s="68"/>
      <c r="B13" s="82" t="str">
        <f>HYPERLINK("#'Daily by Month'!A1", "Daily Data for the Month")</f>
        <v>Daily Data for the Month</v>
      </c>
      <c r="C13" s="76" t="str">
        <f>HYPERLINK("#'Daily by Month'!A1", "7")</f>
        <v>7</v>
      </c>
      <c r="D13" s="82"/>
      <c r="E13" s="82"/>
      <c r="F13" s="76"/>
      <c r="G13" s="68"/>
      <c r="H13" s="68"/>
    </row>
    <row r="14" spans="1:8" ht="15.75" customHeight="1" x14ac:dyDescent="0.2">
      <c r="A14" s="68"/>
      <c r="B14" s="82" t="str">
        <f>HYPERLINK("#'Segmentation Glance'!A1", "Segmentation at a Glance")</f>
        <v>Segmentation at a Glance</v>
      </c>
      <c r="C14" s="76" t="str">
        <f>HYPERLINK("#'Segmentation Glance'!A1", "8")</f>
        <v>8</v>
      </c>
      <c r="D14" s="82"/>
      <c r="E14" s="82"/>
      <c r="F14" s="76"/>
      <c r="G14" s="68"/>
      <c r="H14" s="68"/>
    </row>
    <row r="15" spans="1:8" ht="15.75" customHeight="1" x14ac:dyDescent="0.2">
      <c r="A15" s="68"/>
      <c r="B15" s="82" t="str">
        <f>HYPERLINK("#'Segmentation Occ'!A1", "Segmentation Occupancy Analysis")</f>
        <v>Segmentation Occupancy Analysis</v>
      </c>
      <c r="C15" s="76" t="str">
        <f>HYPERLINK("#'Segmentation Occ'!A1", "9")</f>
        <v>9</v>
      </c>
      <c r="D15" s="82"/>
      <c r="E15" s="82"/>
      <c r="F15" s="76"/>
      <c r="G15" s="68"/>
      <c r="H15" s="68"/>
    </row>
    <row r="16" spans="1:8" ht="15.75" customHeight="1" x14ac:dyDescent="0.2">
      <c r="A16" s="68"/>
      <c r="B16" s="82" t="str">
        <f>HYPERLINK("#'Segmentation ADR'!A1", "Segmentation ADR Analysis")</f>
        <v>Segmentation ADR Analysis</v>
      </c>
      <c r="C16" s="76" t="str">
        <f>HYPERLINK("#'Segmentation ADR'!A1", "10")</f>
        <v>10</v>
      </c>
      <c r="D16" s="82"/>
      <c r="E16" s="82"/>
      <c r="F16" s="76"/>
      <c r="G16" s="68"/>
      <c r="H16" s="68"/>
    </row>
    <row r="17" spans="1:8" ht="15.75" customHeight="1" x14ac:dyDescent="0.2">
      <c r="A17" s="68"/>
      <c r="B17" s="82" t="str">
        <f>HYPERLINK("#'Segmentation RevPAR'!A1", "Segmentation RevPAR Analysis")</f>
        <v>Segmentation RevPAR Analysis</v>
      </c>
      <c r="C17" s="76" t="str">
        <f>HYPERLINK("#'Segmentation RevPAR'!A1", "11")</f>
        <v>11</v>
      </c>
      <c r="D17" s="82"/>
      <c r="E17" s="82"/>
      <c r="F17" s="76"/>
      <c r="G17" s="68"/>
      <c r="H17" s="68"/>
    </row>
    <row r="18" spans="1:8" ht="15.75" customHeight="1" x14ac:dyDescent="0.2">
      <c r="A18" s="68"/>
      <c r="B18" s="82" t="str">
        <f>HYPERLINK("#'Segmentation Indexes'!A1", "Segmentation Index Analysis")</f>
        <v>Segmentation Index Analysis</v>
      </c>
      <c r="C18" s="76" t="str">
        <f>HYPERLINK("#'Segmentation Indexes'!A1", "12")</f>
        <v>12</v>
      </c>
      <c r="D18" s="82"/>
      <c r="E18" s="82"/>
      <c r="F18" s="76"/>
      <c r="G18" s="68"/>
      <c r="H18" s="68"/>
    </row>
    <row r="19" spans="1:8" ht="15.75" customHeight="1" x14ac:dyDescent="0.2">
      <c r="A19" s="68"/>
      <c r="B19" s="82" t="str">
        <f>HYPERLINK("#'Segmentation Ranking'!A1", "Segmentation Ranking Analysis")</f>
        <v>Segmentation Ranking Analysis</v>
      </c>
      <c r="C19" s="76" t="str">
        <f>HYPERLINK("#'Segmentation Ranking'!A1", "13")</f>
        <v>13</v>
      </c>
      <c r="D19" s="82"/>
      <c r="E19" s="82"/>
      <c r="F19" s="76"/>
      <c r="G19" s="68"/>
      <c r="H19" s="68"/>
    </row>
    <row r="20" spans="1:8" ht="15.75" customHeight="1" x14ac:dyDescent="0.2">
      <c r="A20" s="68"/>
      <c r="B20" s="82" t="str">
        <f>HYPERLINK("#'Segmentation DOW Month'!A1", "Segmentation Day Of Week - Current Month")</f>
        <v>Segmentation Day Of Week - Current Month</v>
      </c>
      <c r="C20" s="76" t="str">
        <f>HYPERLINK("#'Segmentation DOW Month'!A1", "14")</f>
        <v>14</v>
      </c>
      <c r="D20" s="82"/>
      <c r="E20" s="82"/>
      <c r="F20" s="76"/>
      <c r="G20" s="68"/>
      <c r="H20" s="68"/>
    </row>
    <row r="21" spans="1:8" ht="15.75" customHeight="1" x14ac:dyDescent="0.2">
      <c r="A21" s="68"/>
      <c r="B21" s="82" t="str">
        <f>HYPERLINK("#'Segmentation DOW YTD'!A1", "Segmentation Day Of Week - Year to Date")</f>
        <v>Segmentation Day Of Week - Year to Date</v>
      </c>
      <c r="C21" s="76" t="str">
        <f>HYPERLINK("#'Segmentation DOW YTD'!A1", "15")</f>
        <v>15</v>
      </c>
      <c r="D21" s="82"/>
      <c r="E21" s="82"/>
      <c r="F21" s="76"/>
      <c r="G21" s="68"/>
      <c r="H21" s="68"/>
    </row>
    <row r="22" spans="1:8" ht="15.75" customHeight="1" x14ac:dyDescent="0.2">
      <c r="A22" s="68"/>
      <c r="B22" s="82" t="str">
        <f>HYPERLINK("#'Segmentation DOW Run 3'!A1", "Segmentation Day Of Week - Running 3 Month")</f>
        <v>Segmentation Day Of Week - Running 3 Month</v>
      </c>
      <c r="C22" s="76" t="str">
        <f>HYPERLINK("#'Segmentation DOW Run 3'!A1", "16")</f>
        <v>16</v>
      </c>
      <c r="D22" s="82"/>
      <c r="E22" s="82"/>
      <c r="F22" s="76"/>
      <c r="G22" s="68"/>
      <c r="H22" s="68"/>
    </row>
    <row r="23" spans="1:8" ht="15.75" customHeight="1" x14ac:dyDescent="0.2">
      <c r="A23" s="68"/>
      <c r="B23" s="82" t="str">
        <f>HYPERLINK("#'Segmentation DOW Run 12'!A1", "Segmentation Day Of Week - Running 12 Month")</f>
        <v>Segmentation Day Of Week - Running 12 Month</v>
      </c>
      <c r="C23" s="76" t="str">
        <f>HYPERLINK("#'Segmentation DOW Run 12'!A1", "17")</f>
        <v>17</v>
      </c>
      <c r="D23" s="82"/>
      <c r="E23" s="82"/>
      <c r="F23" s="76"/>
      <c r="G23" s="68"/>
      <c r="H23" s="68"/>
    </row>
    <row r="24" spans="1:8" ht="15.75" customHeight="1" x14ac:dyDescent="0.2">
      <c r="A24" s="68"/>
      <c r="B24" s="82" t="str">
        <f>HYPERLINK("#'Add Rev ADR'!A1", "Additional Revenue ADR Analysis (TrevPOR)")</f>
        <v>Additional Revenue ADR Analysis (TrevPOR)</v>
      </c>
      <c r="C24" s="76" t="str">
        <f>HYPERLINK("#'Add Rev ADR'!A1", "18")</f>
        <v>18</v>
      </c>
      <c r="D24" s="82"/>
      <c r="E24" s="82"/>
      <c r="F24" s="76"/>
      <c r="G24" s="68"/>
      <c r="H24" s="68"/>
    </row>
    <row r="25" spans="1:8" ht="15.75" customHeight="1" x14ac:dyDescent="0.2">
      <c r="A25" s="68"/>
      <c r="B25" s="82" t="str">
        <f>HYPERLINK("#'Add Rev RevPAR'!A1", "Additional Revenue RevPAR Analysis (TrevPAR)")</f>
        <v>Additional Revenue RevPAR Analysis (TrevPAR)</v>
      </c>
      <c r="C25" s="76" t="str">
        <f>HYPERLINK("#'Add Rev RevPAR'!A1", "19")</f>
        <v>19</v>
      </c>
      <c r="D25" s="82"/>
      <c r="E25" s="82"/>
      <c r="F25" s="76"/>
      <c r="G25" s="68"/>
      <c r="H25" s="68"/>
    </row>
    <row r="26" spans="1:8" ht="15.75" customHeight="1" x14ac:dyDescent="0.2">
      <c r="A26" s="68"/>
      <c r="B26" s="82" t="str">
        <f>HYPERLINK("#'Segmentation Response'!A1", "Segmentation Response Report")</f>
        <v>Segmentation Response Report</v>
      </c>
      <c r="C26" s="76" t="str">
        <f>HYPERLINK("#'Segmentation Response'!A1", "20")</f>
        <v>20</v>
      </c>
      <c r="D26" s="82"/>
      <c r="E26" s="82"/>
      <c r="F26" s="76"/>
      <c r="G26" s="68"/>
      <c r="H26" s="68"/>
    </row>
    <row r="27" spans="1:8" ht="15.75" customHeight="1" x14ac:dyDescent="0.2">
      <c r="A27" s="68"/>
      <c r="B27" s="82" t="str">
        <f>HYPERLINK("#'Help'!A1", "Help")</f>
        <v>Help</v>
      </c>
      <c r="C27" s="76" t="str">
        <f>HYPERLINK("#'Help'!A1", "21")</f>
        <v>21</v>
      </c>
      <c r="D27" s="82"/>
      <c r="E27" s="82"/>
      <c r="F27" s="76"/>
      <c r="G27" s="68"/>
      <c r="H27" s="68"/>
    </row>
    <row r="28" spans="1:8" ht="15.75" customHeight="1" x14ac:dyDescent="0.2">
      <c r="A28" s="68"/>
      <c r="B28" s="82"/>
      <c r="C28" s="76"/>
      <c r="D28" s="82"/>
      <c r="E28" s="82"/>
      <c r="F28" s="76"/>
      <c r="G28" s="68"/>
      <c r="H28" s="68"/>
    </row>
    <row r="29" spans="1:8" ht="15.75" customHeight="1" x14ac:dyDescent="0.2">
      <c r="A29" s="68"/>
      <c r="B29" s="82"/>
      <c r="C29" s="76"/>
      <c r="D29" s="82"/>
      <c r="E29" s="82"/>
      <c r="F29" s="76"/>
      <c r="G29" s="68"/>
      <c r="H29" s="68"/>
    </row>
    <row r="30" spans="1:8" ht="0" hidden="1" customHeight="1" x14ac:dyDescent="0.2">
      <c r="A30" s="68"/>
      <c r="B30" s="82"/>
      <c r="C30" s="76"/>
      <c r="D30" s="82"/>
      <c r="E30" s="82"/>
      <c r="F30" s="76"/>
      <c r="G30" s="68"/>
      <c r="H30" s="68"/>
    </row>
    <row r="31" spans="1:8" ht="0" hidden="1" customHeight="1" x14ac:dyDescent="0.2">
      <c r="A31" s="68"/>
      <c r="B31" s="82"/>
      <c r="C31" s="76"/>
      <c r="D31" s="82"/>
      <c r="E31" s="82"/>
      <c r="F31" s="76"/>
      <c r="G31" s="68"/>
      <c r="H31" s="68"/>
    </row>
    <row r="32" spans="1:8" ht="0" hidden="1" customHeight="1" x14ac:dyDescent="0.2">
      <c r="A32" s="68"/>
      <c r="B32" s="82"/>
      <c r="C32" s="76"/>
      <c r="D32" s="82"/>
      <c r="E32" s="82"/>
      <c r="F32" s="76"/>
      <c r="G32" s="68"/>
      <c r="H32" s="68"/>
    </row>
    <row r="33" spans="1:8" ht="0" hidden="1" customHeight="1" x14ac:dyDescent="0.2">
      <c r="A33" s="68"/>
      <c r="B33" s="82"/>
      <c r="C33" s="76"/>
      <c r="D33" s="82"/>
      <c r="E33" s="82"/>
      <c r="F33" s="76"/>
      <c r="G33" s="68"/>
      <c r="H33" s="68"/>
    </row>
    <row r="34" spans="1:8" ht="0" hidden="1" customHeight="1" x14ac:dyDescent="0.2">
      <c r="A34" s="68"/>
      <c r="B34" s="82"/>
      <c r="C34" s="76"/>
      <c r="D34" s="82"/>
      <c r="E34" s="82"/>
      <c r="F34" s="76"/>
      <c r="G34" s="68"/>
      <c r="H34" s="68"/>
    </row>
    <row r="35" spans="1:8" ht="0" hidden="1" customHeight="1" x14ac:dyDescent="0.2">
      <c r="A35" s="68"/>
      <c r="B35" s="82"/>
      <c r="C35" s="76"/>
      <c r="D35" s="82"/>
      <c r="E35" s="82"/>
      <c r="F35" s="76"/>
      <c r="G35" s="68"/>
      <c r="H35" s="68"/>
    </row>
    <row r="36" spans="1:8" ht="0" hidden="1" customHeight="1" x14ac:dyDescent="0.2">
      <c r="A36" s="68"/>
      <c r="B36" s="82"/>
      <c r="C36" s="76"/>
      <c r="D36" s="82"/>
      <c r="E36" s="82"/>
      <c r="F36" s="76"/>
      <c r="G36" s="68"/>
      <c r="H36" s="68"/>
    </row>
    <row r="37" spans="1:8" ht="0" hidden="1" customHeight="1" x14ac:dyDescent="0.2">
      <c r="A37" s="68"/>
      <c r="B37" s="82"/>
      <c r="C37" s="76"/>
      <c r="D37" s="82"/>
      <c r="E37" s="82"/>
      <c r="F37" s="76"/>
      <c r="G37" s="68"/>
      <c r="H37" s="68"/>
    </row>
    <row r="38" spans="1:8" ht="0" hidden="1" customHeight="1" x14ac:dyDescent="0.2">
      <c r="A38" s="68"/>
      <c r="B38" s="82"/>
      <c r="C38" s="76"/>
      <c r="D38" s="82"/>
      <c r="E38" s="82"/>
      <c r="F38" s="76"/>
      <c r="G38" s="68"/>
      <c r="H38" s="68"/>
    </row>
    <row r="39" spans="1:8" ht="0" hidden="1" customHeight="1" x14ac:dyDescent="0.2">
      <c r="A39" s="68"/>
      <c r="B39" s="82"/>
      <c r="C39" s="76"/>
      <c r="D39" s="82"/>
      <c r="E39" s="82"/>
      <c r="F39" s="76"/>
      <c r="G39" s="68"/>
      <c r="H39" s="68"/>
    </row>
    <row r="40" spans="1:8" ht="0" hidden="1" customHeight="1" x14ac:dyDescent="0.2">
      <c r="A40" s="68"/>
      <c r="B40" s="82"/>
      <c r="C40" s="76"/>
      <c r="D40" s="82"/>
      <c r="E40" s="82"/>
      <c r="F40" s="76"/>
      <c r="G40" s="68"/>
      <c r="H40" s="68"/>
    </row>
    <row r="41" spans="1:8" ht="0" hidden="1" customHeight="1" x14ac:dyDescent="0.2">
      <c r="A41" s="68"/>
      <c r="B41" s="82"/>
      <c r="C41" s="76"/>
      <c r="D41" s="82"/>
      <c r="E41" s="82"/>
      <c r="F41" s="76"/>
      <c r="G41" s="68"/>
      <c r="H41" s="68"/>
    </row>
    <row r="42" spans="1:8" ht="0" hidden="1" customHeight="1" x14ac:dyDescent="0.2">
      <c r="A42" s="68"/>
      <c r="B42" s="82"/>
      <c r="C42" s="76"/>
      <c r="D42" s="82"/>
      <c r="E42" s="82"/>
      <c r="F42" s="76"/>
      <c r="G42" s="68"/>
      <c r="H42" s="68"/>
    </row>
    <row r="43" spans="1:8" ht="0" hidden="1" customHeight="1" x14ac:dyDescent="0.2">
      <c r="A43" s="68"/>
      <c r="B43" s="82"/>
      <c r="C43" s="76"/>
      <c r="D43" s="82"/>
      <c r="E43" s="82"/>
      <c r="F43" s="76"/>
      <c r="G43" s="68"/>
      <c r="H43" s="68"/>
    </row>
    <row r="44" spans="1:8" ht="0" hidden="1" customHeight="1" x14ac:dyDescent="0.2">
      <c r="A44" s="68"/>
      <c r="B44" s="82"/>
      <c r="C44" s="76"/>
      <c r="D44" s="82"/>
      <c r="E44" s="82"/>
      <c r="F44" s="76"/>
      <c r="G44" s="68"/>
      <c r="H44" s="68"/>
    </row>
    <row r="45" spans="1:8" ht="0" hidden="1" customHeight="1" x14ac:dyDescent="0.2">
      <c r="A45" s="68"/>
      <c r="B45" s="82"/>
      <c r="C45" s="76"/>
      <c r="D45" s="82"/>
      <c r="E45" s="82"/>
      <c r="F45" s="76"/>
      <c r="G45" s="68"/>
      <c r="H45" s="68"/>
    </row>
    <row r="46" spans="1:8" ht="0" hidden="1" customHeight="1" x14ac:dyDescent="0.2">
      <c r="A46" s="68"/>
      <c r="B46" s="82"/>
      <c r="C46" s="76"/>
      <c r="D46" s="82"/>
      <c r="E46" s="82"/>
      <c r="F46" s="76"/>
      <c r="G46" s="68"/>
      <c r="H46" s="68"/>
    </row>
    <row r="47" spans="1:8" ht="0" hidden="1" customHeight="1" x14ac:dyDescent="0.2">
      <c r="A47" s="68"/>
      <c r="B47" s="82"/>
      <c r="C47" s="76"/>
      <c r="D47" s="82"/>
      <c r="E47" s="82"/>
      <c r="F47" s="76"/>
      <c r="G47" s="68"/>
      <c r="H47" s="68"/>
    </row>
    <row r="48" spans="1:8" ht="0" hidden="1" customHeight="1" x14ac:dyDescent="0.2">
      <c r="A48" s="68"/>
      <c r="B48" s="82"/>
      <c r="C48" s="76"/>
      <c r="D48" s="82"/>
      <c r="E48" s="82"/>
      <c r="F48" s="76"/>
      <c r="G48" s="68"/>
      <c r="H48" s="68"/>
    </row>
    <row r="49" spans="1:8" ht="0" hidden="1" customHeight="1" x14ac:dyDescent="0.2">
      <c r="A49" s="68"/>
      <c r="B49" s="82"/>
      <c r="C49" s="76"/>
      <c r="D49" s="82"/>
      <c r="E49" s="82"/>
      <c r="F49" s="76"/>
      <c r="G49" s="68"/>
      <c r="H49" s="68"/>
    </row>
    <row r="50" spans="1:8" ht="15.75" customHeight="1" x14ac:dyDescent="0.2">
      <c r="A50" s="68"/>
      <c r="B50" s="82"/>
      <c r="C50" s="76"/>
      <c r="D50" s="82"/>
      <c r="E50" s="82"/>
      <c r="F50" s="76"/>
      <c r="G50" s="68"/>
      <c r="H50" s="68"/>
    </row>
    <row r="51" spans="1:8" ht="15.75" customHeight="1" x14ac:dyDescent="0.2">
      <c r="A51" s="68"/>
      <c r="B51" s="82"/>
      <c r="C51" s="76"/>
      <c r="D51" s="82"/>
      <c r="E51" s="82"/>
      <c r="F51" s="76"/>
      <c r="G51" s="68"/>
      <c r="H51" s="68"/>
    </row>
    <row r="52" spans="1:8" ht="15.75" customHeight="1" x14ac:dyDescent="0.2">
      <c r="A52" s="68"/>
      <c r="B52" s="82"/>
      <c r="C52" s="76"/>
      <c r="D52" s="82"/>
      <c r="E52" s="82"/>
      <c r="F52" s="76"/>
      <c r="G52" s="68"/>
      <c r="H52" s="68"/>
    </row>
    <row r="53" spans="1:8" ht="15.75" customHeight="1" x14ac:dyDescent="0.2">
      <c r="A53" s="68"/>
      <c r="B53" s="82"/>
      <c r="C53" s="76"/>
      <c r="D53" s="82"/>
      <c r="E53" s="82"/>
      <c r="F53" s="76"/>
      <c r="G53" s="68"/>
      <c r="H53" s="68"/>
    </row>
    <row r="54" spans="1:8" ht="15.75" customHeight="1" x14ac:dyDescent="0.2">
      <c r="A54" s="68"/>
      <c r="B54" s="82"/>
      <c r="C54" s="76"/>
      <c r="D54" s="82"/>
      <c r="E54" s="82"/>
      <c r="F54" s="76"/>
      <c r="G54" s="68"/>
      <c r="H54" s="68"/>
    </row>
    <row r="55" spans="1:8" ht="15.75" customHeight="1" x14ac:dyDescent="0.2">
      <c r="A55" s="68"/>
      <c r="B55" s="82"/>
      <c r="C55" s="76"/>
      <c r="D55" s="82"/>
      <c r="E55" s="82"/>
      <c r="F55" s="76"/>
      <c r="G55" s="68"/>
      <c r="H55" s="68"/>
    </row>
    <row r="56" spans="1:8" ht="15.75" customHeight="1" x14ac:dyDescent="0.2">
      <c r="A56" s="68"/>
      <c r="B56" s="82"/>
      <c r="C56" s="76"/>
      <c r="D56" s="82"/>
      <c r="E56" s="82"/>
      <c r="F56" s="76"/>
      <c r="G56" s="68"/>
      <c r="H56" s="68"/>
    </row>
    <row r="57" spans="1:8" ht="10.5" customHeight="1" x14ac:dyDescent="0.2">
      <c r="A57" s="68"/>
      <c r="B57" s="82"/>
      <c r="C57" s="82"/>
      <c r="D57" s="82"/>
      <c r="E57" s="82"/>
      <c r="F57" s="82"/>
      <c r="G57" s="68"/>
      <c r="H57" s="68"/>
    </row>
    <row r="58" spans="1:8" ht="10.5" customHeight="1" x14ac:dyDescent="0.2">
      <c r="A58" s="68"/>
      <c r="B58" s="73" t="s">
        <v>5</v>
      </c>
      <c r="C58" s="73"/>
      <c r="D58" s="74"/>
      <c r="E58" s="73" t="s">
        <v>6</v>
      </c>
      <c r="F58" s="73"/>
      <c r="G58" s="68"/>
      <c r="H58" s="68"/>
    </row>
    <row r="59" spans="1:8" ht="10.5" customHeight="1" x14ac:dyDescent="0.2">
      <c r="A59" s="68"/>
      <c r="B59" s="73" t="s">
        <v>7</v>
      </c>
      <c r="C59" s="73"/>
      <c r="D59" s="74"/>
      <c r="E59" s="73" t="s">
        <v>8</v>
      </c>
      <c r="F59" s="73"/>
      <c r="G59" s="68"/>
      <c r="H59" s="68"/>
    </row>
    <row r="60" spans="1:8" ht="10.5" customHeight="1" x14ac:dyDescent="0.2">
      <c r="A60" s="68"/>
      <c r="B60" s="73" t="s">
        <v>9</v>
      </c>
      <c r="C60" s="73"/>
      <c r="D60" s="74"/>
      <c r="E60" s="73" t="s">
        <v>10</v>
      </c>
      <c r="F60" s="73"/>
      <c r="G60" s="68"/>
      <c r="H60" s="68"/>
    </row>
    <row r="61" spans="1:8" ht="20.100000000000001" customHeight="1" x14ac:dyDescent="0.2">
      <c r="A61" s="68"/>
      <c r="B61" s="73"/>
      <c r="C61" s="73"/>
      <c r="D61" s="74"/>
      <c r="E61" s="73"/>
      <c r="F61" s="73"/>
      <c r="G61" s="68"/>
      <c r="H61" s="68"/>
    </row>
    <row r="62" spans="1:8" ht="48" customHeight="1" x14ac:dyDescent="0.2">
      <c r="A62" s="68"/>
      <c r="B62" s="419" t="s">
        <v>11</v>
      </c>
      <c r="C62" s="419"/>
      <c r="D62" s="419"/>
      <c r="E62" s="419"/>
      <c r="F62" s="419"/>
      <c r="G62" s="68"/>
      <c r="H62" s="68"/>
    </row>
    <row r="63" spans="1:8" ht="8.1" customHeight="1" x14ac:dyDescent="0.2">
      <c r="A63" s="68"/>
      <c r="B63" s="113"/>
      <c r="C63" s="68"/>
      <c r="D63" s="117"/>
      <c r="E63" s="68"/>
      <c r="F63" s="68"/>
      <c r="G63" s="68"/>
      <c r="H63" s="68"/>
    </row>
    <row r="64" spans="1:8" ht="15.75" customHeight="1" x14ac:dyDescent="0.2">
      <c r="A64" s="61"/>
      <c r="B64" s="61"/>
      <c r="C64" s="61"/>
      <c r="D64" s="61"/>
      <c r="E64" s="61"/>
      <c r="F64" s="61"/>
      <c r="G64" s="61"/>
      <c r="H64" s="61"/>
    </row>
    <row r="65" spans="1:8" ht="15.75" customHeight="1" x14ac:dyDescent="0.2">
      <c r="A65" s="61"/>
      <c r="B65" s="61"/>
      <c r="C65" s="61"/>
      <c r="D65" s="61"/>
      <c r="E65" s="61"/>
      <c r="F65" s="61"/>
      <c r="G65" s="61"/>
      <c r="H65" s="61"/>
    </row>
    <row r="66" spans="1:8" ht="15.75" customHeight="1" x14ac:dyDescent="0.2">
      <c r="A66" s="61"/>
      <c r="B66" s="61"/>
      <c r="C66" s="61"/>
      <c r="D66" s="61"/>
      <c r="E66" s="61"/>
      <c r="F66" s="61"/>
      <c r="G66" s="61"/>
      <c r="H66" s="61"/>
    </row>
    <row r="67" spans="1:8" ht="15.75" customHeight="1" x14ac:dyDescent="0.2">
      <c r="A67" s="61"/>
      <c r="B67" s="61"/>
      <c r="C67" s="61"/>
      <c r="D67" s="61"/>
      <c r="E67" s="61"/>
      <c r="F67" s="61"/>
      <c r="G67" s="61"/>
      <c r="H67" s="61"/>
    </row>
    <row r="68" spans="1:8" ht="15.75" customHeight="1" x14ac:dyDescent="0.2">
      <c r="A68" s="61"/>
      <c r="B68" s="61"/>
      <c r="C68" s="61"/>
      <c r="D68" s="61"/>
      <c r="E68" s="61"/>
      <c r="F68" s="61"/>
      <c r="G68" s="61"/>
      <c r="H68" s="61"/>
    </row>
    <row r="69" spans="1:8" ht="15.75" customHeight="1" x14ac:dyDescent="0.2">
      <c r="A69" s="61"/>
      <c r="B69" s="61"/>
      <c r="C69" s="61"/>
      <c r="D69" s="61"/>
      <c r="E69" s="61"/>
      <c r="F69" s="61"/>
      <c r="G69" s="61"/>
      <c r="H69" s="61"/>
    </row>
    <row r="70" spans="1:8" ht="15.75" customHeight="1" x14ac:dyDescent="0.2">
      <c r="A70" s="61"/>
      <c r="B70" s="61"/>
      <c r="C70" s="61"/>
      <c r="D70" s="61"/>
      <c r="E70" s="61"/>
      <c r="F70" s="61"/>
      <c r="G70" s="61"/>
      <c r="H70" s="61"/>
    </row>
    <row r="71" spans="1:8" ht="15.75" customHeight="1" x14ac:dyDescent="0.2">
      <c r="A71" s="61"/>
      <c r="B71" s="61"/>
      <c r="C71" s="61"/>
      <c r="D71" s="61"/>
      <c r="E71" s="61"/>
      <c r="F71" s="61"/>
      <c r="G71" s="61"/>
      <c r="H71" s="61"/>
    </row>
    <row r="72" spans="1:8" ht="15.75" customHeight="1" x14ac:dyDescent="0.2">
      <c r="A72" s="61"/>
      <c r="B72" s="61"/>
      <c r="C72" s="61"/>
      <c r="D72" s="61"/>
      <c r="E72" s="61"/>
      <c r="F72" s="61"/>
      <c r="G72" s="61"/>
      <c r="H72" s="61"/>
    </row>
    <row r="73" spans="1:8" ht="15.75" customHeight="1" x14ac:dyDescent="0.2">
      <c r="A73" s="61"/>
      <c r="B73" s="61"/>
      <c r="C73" s="61"/>
      <c r="D73" s="61"/>
      <c r="E73" s="61"/>
      <c r="F73" s="61"/>
      <c r="G73" s="61"/>
      <c r="H73" s="61"/>
    </row>
    <row r="74" spans="1:8" ht="15.75" customHeight="1" x14ac:dyDescent="0.2">
      <c r="A74" s="61"/>
      <c r="B74" s="61"/>
      <c r="C74" s="61"/>
      <c r="D74" s="61"/>
      <c r="E74" s="61"/>
      <c r="F74" s="61"/>
      <c r="G74" s="61"/>
      <c r="H74" s="61"/>
    </row>
    <row r="75" spans="1:8" ht="15.75" customHeight="1" x14ac:dyDescent="0.2">
      <c r="A75" s="61"/>
      <c r="B75" s="61"/>
      <c r="C75" s="61"/>
      <c r="D75" s="61"/>
      <c r="E75" s="61"/>
      <c r="F75" s="61"/>
      <c r="G75" s="61"/>
      <c r="H75" s="61"/>
    </row>
    <row r="76" spans="1:8" ht="15.75" customHeight="1" x14ac:dyDescent="0.2">
      <c r="A76" s="61"/>
      <c r="B76" s="61"/>
      <c r="C76" s="61"/>
      <c r="D76" s="61"/>
      <c r="E76" s="61"/>
      <c r="F76" s="61"/>
      <c r="G76" s="61"/>
      <c r="H76" s="61"/>
    </row>
    <row r="77" spans="1:8" ht="15.75" customHeight="1" x14ac:dyDescent="0.2">
      <c r="A77" s="61"/>
      <c r="B77" s="61"/>
      <c r="C77" s="61"/>
      <c r="D77" s="61"/>
      <c r="E77" s="61"/>
      <c r="F77" s="61"/>
      <c r="G77" s="61"/>
      <c r="H77" s="61"/>
    </row>
    <row r="78" spans="1:8" ht="15.75" customHeight="1" x14ac:dyDescent="0.2">
      <c r="A78" s="61"/>
      <c r="B78" s="61"/>
      <c r="C78" s="61"/>
      <c r="D78" s="61"/>
      <c r="E78" s="61"/>
      <c r="F78" s="61"/>
      <c r="G78" s="61"/>
      <c r="H78" s="61"/>
    </row>
    <row r="79" spans="1:8" ht="15.75" customHeight="1" x14ac:dyDescent="0.2">
      <c r="A79" s="61"/>
      <c r="B79" s="61"/>
      <c r="C79" s="61"/>
      <c r="D79" s="61"/>
      <c r="E79" s="61"/>
      <c r="F79" s="61"/>
      <c r="G79" s="61"/>
      <c r="H79" s="61"/>
    </row>
    <row r="80" spans="1:8" ht="15.75" customHeight="1" x14ac:dyDescent="0.2">
      <c r="A80" s="61"/>
      <c r="B80" s="61"/>
      <c r="C80" s="61"/>
      <c r="D80" s="61"/>
      <c r="E80" s="61"/>
      <c r="F80" s="61"/>
      <c r="G80" s="61"/>
      <c r="H80" s="61"/>
    </row>
    <row r="81" spans="1:8" ht="15.75" customHeight="1" x14ac:dyDescent="0.2">
      <c r="A81" s="61"/>
      <c r="B81" s="61"/>
      <c r="C81" s="61"/>
      <c r="D81" s="61"/>
      <c r="E81" s="61"/>
      <c r="F81" s="61"/>
      <c r="G81" s="61"/>
      <c r="H81" s="61"/>
    </row>
    <row r="82" spans="1:8" ht="15.75" customHeight="1" x14ac:dyDescent="0.2">
      <c r="A82" s="61"/>
      <c r="B82" s="61"/>
      <c r="C82" s="61"/>
      <c r="D82" s="61"/>
      <c r="E82" s="61"/>
      <c r="F82" s="61"/>
      <c r="G82" s="61"/>
      <c r="H82" s="61"/>
    </row>
    <row r="83" spans="1:8" ht="15.75" customHeight="1" x14ac:dyDescent="0.2">
      <c r="A83" s="61"/>
      <c r="B83" s="61"/>
      <c r="C83" s="61"/>
      <c r="D83" s="61"/>
      <c r="E83" s="61"/>
      <c r="F83" s="61"/>
      <c r="G83" s="61"/>
      <c r="H83" s="61"/>
    </row>
    <row r="84" spans="1:8" ht="15.75" customHeight="1" x14ac:dyDescent="0.2">
      <c r="A84" s="61"/>
      <c r="B84" s="61"/>
      <c r="C84" s="61"/>
      <c r="D84" s="61"/>
      <c r="E84" s="61"/>
      <c r="F84" s="61"/>
      <c r="G84" s="61"/>
      <c r="H84" s="61"/>
    </row>
    <row r="85" spans="1:8" ht="15.75" customHeight="1" x14ac:dyDescent="0.2">
      <c r="A85" s="61"/>
      <c r="B85" s="61"/>
      <c r="C85" s="61"/>
      <c r="D85" s="61"/>
      <c r="E85" s="61"/>
      <c r="F85" s="61"/>
      <c r="G85" s="61"/>
      <c r="H85" s="61"/>
    </row>
    <row r="86" spans="1:8" ht="15.75" customHeight="1" x14ac:dyDescent="0.2">
      <c r="A86" s="61"/>
      <c r="B86" s="61"/>
      <c r="C86" s="61"/>
      <c r="D86" s="61"/>
      <c r="E86" s="61"/>
      <c r="F86" s="61"/>
      <c r="G86" s="61"/>
      <c r="H86" s="61"/>
    </row>
    <row r="87" spans="1:8" s="61" customFormat="1" ht="15.75" customHeight="1" x14ac:dyDescent="0.2"/>
    <row r="88" spans="1:8" s="61" customFormat="1" ht="15.75" customHeight="1" x14ac:dyDescent="0.2"/>
    <row r="89" spans="1:8" s="61" customFormat="1" ht="15.75" customHeight="1" x14ac:dyDescent="0.2"/>
    <row r="90" spans="1:8" s="61" customFormat="1" ht="15.75" customHeight="1" x14ac:dyDescent="0.2"/>
    <row r="91" spans="1:8" ht="15.75" customHeight="1" x14ac:dyDescent="0.2">
      <c r="B91" s="118"/>
      <c r="D91" s="119"/>
    </row>
    <row r="92" spans="1:8" ht="15.75" customHeight="1" x14ac:dyDescent="0.2">
      <c r="B92" s="118"/>
      <c r="D92" s="119"/>
    </row>
    <row r="93" spans="1:8" ht="15.75" customHeight="1" x14ac:dyDescent="0.2">
      <c r="B93" s="118"/>
      <c r="D93" s="119"/>
    </row>
    <row r="94" spans="1:8" ht="15.75" customHeight="1" x14ac:dyDescent="0.2">
      <c r="B94" s="118"/>
      <c r="D94" s="119"/>
    </row>
    <row r="95" spans="1:8" ht="15.75" customHeight="1" x14ac:dyDescent="0.2">
      <c r="B95" s="118"/>
      <c r="D95" s="119"/>
    </row>
    <row r="96" spans="1:8" ht="15.75" customHeight="1" x14ac:dyDescent="0.2">
      <c r="B96" s="118"/>
      <c r="D96" s="119"/>
    </row>
    <row r="97" spans="2:4" ht="15.75" customHeight="1" x14ac:dyDescent="0.2">
      <c r="B97" s="118"/>
      <c r="D97" s="119"/>
    </row>
    <row r="98" spans="2:4" ht="15.75" customHeight="1" x14ac:dyDescent="0.2">
      <c r="B98" s="118"/>
      <c r="D98" s="119"/>
    </row>
    <row r="99" spans="2:4" ht="15.75" customHeight="1" x14ac:dyDescent="0.2">
      <c r="B99" s="118"/>
      <c r="D99" s="119"/>
    </row>
    <row r="100" spans="2:4" ht="15.75" customHeight="1" x14ac:dyDescent="0.2">
      <c r="B100" s="118"/>
      <c r="D100" s="119"/>
    </row>
    <row r="101" spans="2:4" ht="15.75" customHeight="1" x14ac:dyDescent="0.2">
      <c r="B101" s="118"/>
      <c r="D101" s="119"/>
    </row>
    <row r="102" spans="2:4" x14ac:dyDescent="0.2">
      <c r="B102" s="118"/>
      <c r="D102" s="119"/>
    </row>
    <row r="103" spans="2:4" x14ac:dyDescent="0.2">
      <c r="B103" s="118"/>
      <c r="D103" s="119"/>
    </row>
    <row r="104" spans="2:4" x14ac:dyDescent="0.2">
      <c r="B104" s="118"/>
      <c r="D104" s="119"/>
    </row>
    <row r="105" spans="2:4" x14ac:dyDescent="0.2">
      <c r="B105" s="118"/>
      <c r="D105" s="119"/>
    </row>
    <row r="106" spans="2:4" x14ac:dyDescent="0.2">
      <c r="B106" s="118"/>
      <c r="D106" s="119"/>
    </row>
    <row r="107" spans="2:4" x14ac:dyDescent="0.2">
      <c r="B107" s="118"/>
      <c r="D107" s="119"/>
    </row>
    <row r="108" spans="2:4" x14ac:dyDescent="0.2">
      <c r="B108" s="118"/>
      <c r="D108" s="119"/>
    </row>
    <row r="109" spans="2:4" x14ac:dyDescent="0.2">
      <c r="B109" s="118"/>
      <c r="D109" s="119"/>
    </row>
    <row r="110" spans="2:4" x14ac:dyDescent="0.2">
      <c r="B110" s="118"/>
      <c r="D110" s="119"/>
    </row>
    <row r="111" spans="2:4" x14ac:dyDescent="0.2">
      <c r="B111" s="118"/>
      <c r="D111" s="119"/>
    </row>
    <row r="112" spans="2:4" x14ac:dyDescent="0.2">
      <c r="B112" s="120"/>
      <c r="D112" s="119"/>
    </row>
    <row r="113" spans="2:4" x14ac:dyDescent="0.2">
      <c r="B113" s="120"/>
      <c r="D113" s="119"/>
    </row>
    <row r="114" spans="2:4" x14ac:dyDescent="0.2">
      <c r="B114" s="120"/>
      <c r="D114" s="119"/>
    </row>
    <row r="115" spans="2:4" x14ac:dyDescent="0.2">
      <c r="B115" s="120"/>
      <c r="D115" s="119"/>
    </row>
    <row r="116" spans="2:4" x14ac:dyDescent="0.2">
      <c r="B116" s="120"/>
      <c r="D116" s="119"/>
    </row>
    <row r="117" spans="2:4" x14ac:dyDescent="0.2">
      <c r="B117" s="120"/>
      <c r="D117" s="121"/>
    </row>
    <row r="118" spans="2:4" x14ac:dyDescent="0.2">
      <c r="B118" s="120"/>
      <c r="D118" s="121"/>
    </row>
    <row r="119" spans="2:4" x14ac:dyDescent="0.2">
      <c r="B119" s="120"/>
      <c r="D119" s="121"/>
    </row>
    <row r="120" spans="2:4" x14ac:dyDescent="0.2">
      <c r="B120" s="120"/>
      <c r="D120" s="121"/>
    </row>
    <row r="121" spans="2:4" x14ac:dyDescent="0.2">
      <c r="B121" s="120"/>
      <c r="D121" s="121"/>
    </row>
    <row r="122" spans="2:4" x14ac:dyDescent="0.2">
      <c r="B122" s="120"/>
      <c r="D122" s="121"/>
    </row>
    <row r="123" spans="2:4" x14ac:dyDescent="0.2">
      <c r="B123" s="120"/>
      <c r="D123" s="121"/>
    </row>
    <row r="124" spans="2:4" x14ac:dyDescent="0.2">
      <c r="B124" s="120"/>
      <c r="D124" s="121"/>
    </row>
    <row r="125" spans="2:4" x14ac:dyDescent="0.2">
      <c r="B125" s="120"/>
      <c r="D125" s="121"/>
    </row>
    <row r="126" spans="2:4" x14ac:dyDescent="0.2">
      <c r="B126" s="120"/>
      <c r="D126" s="121"/>
    </row>
    <row r="127" spans="2:4" x14ac:dyDescent="0.2">
      <c r="B127" s="120"/>
      <c r="D127" s="121"/>
    </row>
    <row r="128" spans="2:4" x14ac:dyDescent="0.2">
      <c r="B128" s="120"/>
      <c r="D128" s="121"/>
    </row>
    <row r="129" spans="2:4" x14ac:dyDescent="0.2">
      <c r="B129" s="120"/>
      <c r="D129" s="121"/>
    </row>
    <row r="130" spans="2:4" x14ac:dyDescent="0.2">
      <c r="B130" s="120"/>
      <c r="D130" s="121"/>
    </row>
    <row r="131" spans="2:4" x14ac:dyDescent="0.2">
      <c r="B131" s="120"/>
      <c r="D131" s="121"/>
    </row>
    <row r="132" spans="2:4" x14ac:dyDescent="0.2">
      <c r="B132" s="120"/>
    </row>
    <row r="133" spans="2:4" x14ac:dyDescent="0.2">
      <c r="B133" s="120"/>
    </row>
    <row r="134" spans="2:4" x14ac:dyDescent="0.2">
      <c r="B134" s="120"/>
    </row>
    <row r="135" spans="2:4" x14ac:dyDescent="0.2">
      <c r="B135" s="120"/>
    </row>
    <row r="136" spans="2:4" x14ac:dyDescent="0.2">
      <c r="B136" s="120"/>
    </row>
    <row r="137" spans="2:4" x14ac:dyDescent="0.2">
      <c r="B137" s="120"/>
    </row>
    <row r="138" spans="2:4" x14ac:dyDescent="0.2">
      <c r="B138" s="120"/>
    </row>
    <row r="139" spans="2:4" x14ac:dyDescent="0.2">
      <c r="B139" s="120"/>
    </row>
    <row r="140" spans="2:4" x14ac:dyDescent="0.2">
      <c r="B140" s="120"/>
    </row>
    <row r="141" spans="2:4" x14ac:dyDescent="0.2">
      <c r="B141" s="120"/>
    </row>
    <row r="142" spans="2:4" x14ac:dyDescent="0.2">
      <c r="B142" s="120"/>
    </row>
    <row r="143" spans="2:4" x14ac:dyDescent="0.2">
      <c r="B143" s="120"/>
    </row>
    <row r="144" spans="2:4" x14ac:dyDescent="0.2">
      <c r="B144" s="120"/>
    </row>
    <row r="145" spans="2:2" x14ac:dyDescent="0.2">
      <c r="B145" s="120"/>
    </row>
    <row r="146" spans="2:2" x14ac:dyDescent="0.2">
      <c r="B146" s="120"/>
    </row>
    <row r="147" spans="2:2" x14ac:dyDescent="0.2">
      <c r="B147" s="120"/>
    </row>
    <row r="148" spans="2:2" x14ac:dyDescent="0.2">
      <c r="B148" s="120"/>
    </row>
    <row r="149" spans="2:2" x14ac:dyDescent="0.2">
      <c r="B149" s="120"/>
    </row>
    <row r="150" spans="2:2" x14ac:dyDescent="0.2">
      <c r="B150" s="120"/>
    </row>
    <row r="151" spans="2:2" x14ac:dyDescent="0.2">
      <c r="B151" s="120"/>
    </row>
    <row r="152" spans="2:2" x14ac:dyDescent="0.2">
      <c r="B152" s="120"/>
    </row>
    <row r="153" spans="2:2" x14ac:dyDescent="0.2">
      <c r="B153" s="120"/>
    </row>
  </sheetData>
  <sheetProtection sheet="1" objects="1" scenarios="1"/>
  <mergeCells count="3">
    <mergeCell ref="B62:F62"/>
    <mergeCell ref="B5:E5"/>
    <mergeCell ref="B4:E4"/>
  </mergeCells>
  <phoneticPr fontId="0" type="noConversion"/>
  <printOptions horizontalCentered="1" verticalCentered="1"/>
  <pageMargins left="0.25" right="0.25" top="0.25" bottom="0.25" header="0" footer="0"/>
  <pageSetup scale="57" orientation="landscape" r:id="rId1"/>
  <headerFooter alignWithMargins="0"/>
  <rowBreaks count="1" manualBreakCount="1">
    <brk id="38" max="16383" man="1"/>
  </rowBreaks>
  <colBreaks count="1" manualBreakCount="1">
    <brk id="15"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AP82"/>
  <sheetViews>
    <sheetView showGridLines="0" zoomScale="85" workbookViewId="0"/>
  </sheetViews>
  <sheetFormatPr defaultRowHeight="12.75" x14ac:dyDescent="0.2"/>
  <cols>
    <col min="1" max="1" width="2.7109375" customWidth="1"/>
    <col min="2" max="2" width="6.7109375" customWidth="1"/>
    <col min="3" max="3" width="6.140625" style="11" customWidth="1"/>
    <col min="4" max="15" width="7.42578125" customWidth="1"/>
    <col min="16" max="16" width="1.42578125" customWidth="1"/>
    <col min="17" max="28" width="7.42578125" customWidth="1"/>
    <col min="29" max="29" width="3.5703125" customWidth="1"/>
    <col min="30" max="42" width="9.140625" style="61" customWidth="1"/>
  </cols>
  <sheetData>
    <row r="1" spans="1:28" ht="30" x14ac:dyDescent="0.2">
      <c r="A1" s="31"/>
      <c r="B1" s="197" t="s">
        <v>174</v>
      </c>
      <c r="Z1" s="120"/>
      <c r="AB1" s="302"/>
    </row>
    <row r="2" spans="1:28" ht="15" customHeight="1" x14ac:dyDescent="0.2">
      <c r="A2" s="250"/>
      <c r="B2" s="496" t="s">
        <v>13</v>
      </c>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row>
    <row r="3" spans="1:28" ht="17.100000000000001" customHeight="1" x14ac:dyDescent="0.2">
      <c r="A3" s="250"/>
      <c r="B3" s="496" t="s">
        <v>14</v>
      </c>
      <c r="C3" s="496"/>
      <c r="D3" s="496"/>
      <c r="E3" s="496"/>
      <c r="F3" s="496"/>
      <c r="G3" s="496"/>
      <c r="H3" s="496"/>
      <c r="I3" s="496"/>
      <c r="J3" s="496"/>
      <c r="K3" s="496"/>
      <c r="L3" s="496"/>
      <c r="M3" s="496"/>
      <c r="N3" s="496"/>
      <c r="O3" s="496"/>
      <c r="P3" s="496"/>
      <c r="Q3" s="496"/>
      <c r="R3" s="549" t="s">
        <v>170</v>
      </c>
      <c r="S3" s="549"/>
      <c r="T3" s="549"/>
      <c r="U3" s="549"/>
      <c r="V3" s="549"/>
      <c r="W3" s="549"/>
      <c r="X3" s="549"/>
      <c r="Y3" s="549"/>
      <c r="Z3" s="549"/>
      <c r="AA3" s="549"/>
      <c r="AB3" s="549"/>
    </row>
    <row r="4" spans="1:28" ht="19.5" customHeight="1" x14ac:dyDescent="0.2">
      <c r="B4" s="496" t="s">
        <v>15</v>
      </c>
      <c r="C4" s="496"/>
      <c r="D4" s="496"/>
      <c r="E4" s="496"/>
      <c r="F4" s="496"/>
      <c r="G4" s="496"/>
      <c r="H4" s="496"/>
      <c r="I4" s="496"/>
      <c r="J4" s="496"/>
      <c r="K4" s="496"/>
      <c r="L4" s="496"/>
      <c r="M4" s="496"/>
      <c r="N4" s="496"/>
      <c r="O4" s="496"/>
      <c r="P4" s="496"/>
      <c r="Q4" s="496"/>
      <c r="R4" s="496"/>
      <c r="S4" s="496"/>
      <c r="T4" s="496"/>
      <c r="U4" s="496"/>
      <c r="V4" s="496"/>
      <c r="W4" s="496"/>
      <c r="X4" s="496"/>
      <c r="Y4" s="496"/>
      <c r="Z4" s="496"/>
      <c r="AA4" s="496"/>
      <c r="AB4" s="496"/>
    </row>
    <row r="5" spans="1:28" ht="12.75" customHeight="1" x14ac:dyDescent="0.2"/>
    <row r="6" spans="1:28" ht="15.75" customHeight="1" x14ac:dyDescent="0.25">
      <c r="D6" s="548" t="s">
        <v>45</v>
      </c>
      <c r="E6" s="548"/>
      <c r="F6" s="548"/>
      <c r="G6" s="548"/>
      <c r="H6" s="548"/>
      <c r="I6" s="548"/>
      <c r="J6" s="548"/>
      <c r="K6" s="548"/>
      <c r="L6" s="548"/>
      <c r="M6" s="548"/>
      <c r="N6" s="548"/>
      <c r="O6" s="548"/>
      <c r="Q6" s="548" t="s">
        <v>171</v>
      </c>
      <c r="R6" s="548"/>
      <c r="S6" s="548"/>
      <c r="T6" s="548"/>
      <c r="U6" s="548"/>
      <c r="V6" s="548"/>
      <c r="W6" s="548"/>
      <c r="X6" s="548"/>
      <c r="Y6" s="548"/>
      <c r="Z6" s="548"/>
      <c r="AA6" s="548"/>
      <c r="AB6" s="548"/>
    </row>
    <row r="7" spans="1:28" ht="15.75" customHeight="1" x14ac:dyDescent="0.25">
      <c r="D7" s="545" t="s">
        <v>165</v>
      </c>
      <c r="E7" s="545"/>
      <c r="F7" s="545"/>
      <c r="G7" s="545" t="s">
        <v>166</v>
      </c>
      <c r="H7" s="545"/>
      <c r="I7" s="545"/>
      <c r="J7" s="545" t="s">
        <v>167</v>
      </c>
      <c r="K7" s="545"/>
      <c r="L7" s="545"/>
      <c r="M7" s="545" t="s">
        <v>152</v>
      </c>
      <c r="N7" s="545"/>
      <c r="O7" s="545"/>
      <c r="Q7" s="545" t="s">
        <v>165</v>
      </c>
      <c r="R7" s="545"/>
      <c r="S7" s="545"/>
      <c r="T7" s="545" t="s">
        <v>166</v>
      </c>
      <c r="U7" s="545"/>
      <c r="V7" s="545"/>
      <c r="W7" s="545" t="s">
        <v>167</v>
      </c>
      <c r="X7" s="545"/>
      <c r="Y7" s="545"/>
      <c r="Z7" s="545" t="s">
        <v>152</v>
      </c>
      <c r="AA7" s="545"/>
      <c r="AB7" s="545"/>
    </row>
    <row r="8" spans="1:28" ht="27" customHeight="1" x14ac:dyDescent="0.25">
      <c r="A8" s="336"/>
      <c r="B8" s="462" t="s">
        <v>25</v>
      </c>
      <c r="C8" s="462"/>
      <c r="D8" s="337" t="s">
        <v>20</v>
      </c>
      <c r="E8" s="338" t="s">
        <v>21</v>
      </c>
      <c r="F8" s="65" t="s">
        <v>172</v>
      </c>
      <c r="G8" s="337" t="s">
        <v>20</v>
      </c>
      <c r="H8" s="338" t="s">
        <v>21</v>
      </c>
      <c r="I8" s="65" t="s">
        <v>172</v>
      </c>
      <c r="J8" s="337" t="s">
        <v>20</v>
      </c>
      <c r="K8" s="338" t="s">
        <v>21</v>
      </c>
      <c r="L8" s="65" t="s">
        <v>172</v>
      </c>
      <c r="M8" s="337" t="s">
        <v>20</v>
      </c>
      <c r="N8" s="338" t="s">
        <v>21</v>
      </c>
      <c r="O8" s="65" t="s">
        <v>172</v>
      </c>
      <c r="P8" s="339"/>
      <c r="Q8" s="337" t="s">
        <v>20</v>
      </c>
      <c r="R8" s="338" t="s">
        <v>21</v>
      </c>
      <c r="S8" s="65" t="s">
        <v>172</v>
      </c>
      <c r="T8" s="337" t="s">
        <v>20</v>
      </c>
      <c r="U8" s="338" t="s">
        <v>21</v>
      </c>
      <c r="V8" s="65" t="s">
        <v>172</v>
      </c>
      <c r="W8" s="337" t="s">
        <v>20</v>
      </c>
      <c r="X8" s="338" t="s">
        <v>21</v>
      </c>
      <c r="Y8" s="65" t="s">
        <v>172</v>
      </c>
      <c r="Z8" s="337" t="s">
        <v>20</v>
      </c>
      <c r="AA8" s="338" t="s">
        <v>21</v>
      </c>
      <c r="AB8" s="65" t="s">
        <v>172</v>
      </c>
    </row>
    <row r="9" spans="1:28" ht="18" customHeight="1" x14ac:dyDescent="0.25">
      <c r="A9" s="336"/>
      <c r="B9" s="340">
        <v>2021</v>
      </c>
      <c r="C9" s="341" t="s">
        <v>56</v>
      </c>
      <c r="D9" s="367">
        <v>121.22516900676027</v>
      </c>
      <c r="E9" s="368"/>
      <c r="F9" s="369">
        <v>123.71484797155996</v>
      </c>
      <c r="G9" s="367">
        <v>104.86678200692042</v>
      </c>
      <c r="H9" s="368"/>
      <c r="I9" s="369">
        <v>111.66645026547063</v>
      </c>
      <c r="J9" s="367">
        <v>0</v>
      </c>
      <c r="K9" s="368"/>
      <c r="L9" s="369">
        <v>93.298207436062256</v>
      </c>
      <c r="M9" s="367">
        <v>117.44462215113954</v>
      </c>
      <c r="N9" s="368">
        <v>109.21089953271029</v>
      </c>
      <c r="O9" s="369">
        <v>120.0460344758629</v>
      </c>
      <c r="P9" s="120"/>
      <c r="Q9" s="342"/>
      <c r="R9" s="343"/>
      <c r="S9" s="344">
        <v>28.227127953115364</v>
      </c>
      <c r="T9" s="342"/>
      <c r="U9" s="343"/>
      <c r="V9" s="344">
        <v>9.3394326811691624</v>
      </c>
      <c r="W9" s="342"/>
      <c r="X9" s="343"/>
      <c r="Y9" s="344">
        <v>4.39000768017066</v>
      </c>
      <c r="Z9" s="342">
        <v>57.036974513229566</v>
      </c>
      <c r="AA9" s="343">
        <v>32.981711382476675</v>
      </c>
      <c r="AB9" s="344">
        <v>23.61576046226368</v>
      </c>
    </row>
    <row r="10" spans="1:28" ht="18" customHeight="1" x14ac:dyDescent="0.25">
      <c r="A10" s="345"/>
      <c r="B10" s="346"/>
      <c r="C10" s="347" t="s">
        <v>57</v>
      </c>
      <c r="D10" s="226">
        <v>97.239538239538234</v>
      </c>
      <c r="E10" s="227"/>
      <c r="F10" s="229">
        <v>106.01849904985809</v>
      </c>
      <c r="G10" s="226">
        <v>116.66666666666667</v>
      </c>
      <c r="H10" s="227"/>
      <c r="I10" s="229">
        <v>96.439174311617109</v>
      </c>
      <c r="J10" s="226">
        <v>0</v>
      </c>
      <c r="K10" s="227"/>
      <c r="L10" s="229">
        <v>90.96820063024883</v>
      </c>
      <c r="M10" s="226">
        <v>97.488603988603984</v>
      </c>
      <c r="N10" s="227">
        <v>86.252018633540374</v>
      </c>
      <c r="O10" s="229">
        <v>104.51823189926547</v>
      </c>
      <c r="P10" s="120"/>
      <c r="Q10" s="208"/>
      <c r="R10" s="209"/>
      <c r="S10" s="211">
        <v>19.82005431454856</v>
      </c>
      <c r="T10" s="208"/>
      <c r="U10" s="209"/>
      <c r="V10" s="211">
        <v>6.3356931702205097</v>
      </c>
      <c r="W10" s="208"/>
      <c r="X10" s="209"/>
      <c r="Y10" s="211">
        <v>-5.0008776513443047</v>
      </c>
      <c r="Z10" s="208">
        <v>27.231688643554644</v>
      </c>
      <c r="AA10" s="209">
        <v>12.208297020318623</v>
      </c>
      <c r="AB10" s="211">
        <v>17.156007442408736</v>
      </c>
    </row>
    <row r="11" spans="1:28" ht="18" customHeight="1" x14ac:dyDescent="0.25">
      <c r="A11" s="345"/>
      <c r="B11" s="348"/>
      <c r="C11" s="349" t="s">
        <v>58</v>
      </c>
      <c r="D11" s="370">
        <v>98.188946015424165</v>
      </c>
      <c r="E11" s="371"/>
      <c r="F11" s="372">
        <v>106.09848545322247</v>
      </c>
      <c r="G11" s="370">
        <v>108.95833333333333</v>
      </c>
      <c r="H11" s="371"/>
      <c r="I11" s="372">
        <v>110.43962035592773</v>
      </c>
      <c r="J11" s="370">
        <v>0</v>
      </c>
      <c r="K11" s="371"/>
      <c r="L11" s="372">
        <v>91.171445782927648</v>
      </c>
      <c r="M11" s="370">
        <v>99.50169300225734</v>
      </c>
      <c r="N11" s="371">
        <v>89.242643473089501</v>
      </c>
      <c r="O11" s="372">
        <v>105.47280778992075</v>
      </c>
      <c r="P11" s="120"/>
      <c r="Q11" s="350"/>
      <c r="R11" s="351"/>
      <c r="S11" s="352">
        <v>16.088776886729292</v>
      </c>
      <c r="T11" s="350"/>
      <c r="U11" s="351"/>
      <c r="V11" s="352">
        <v>19.000702084603262</v>
      </c>
      <c r="W11" s="350"/>
      <c r="X11" s="351"/>
      <c r="Y11" s="352">
        <v>-1.1236564017974506</v>
      </c>
      <c r="Z11" s="350">
        <v>18.323484450726937</v>
      </c>
      <c r="AA11" s="351">
        <v>11.69280103240232</v>
      </c>
      <c r="AB11" s="352">
        <v>15.138046087084025</v>
      </c>
    </row>
    <row r="12" spans="1:28" ht="18" customHeight="1" x14ac:dyDescent="0.25">
      <c r="A12" s="345"/>
      <c r="B12" s="346"/>
      <c r="C12" s="347" t="s">
        <v>59</v>
      </c>
      <c r="D12" s="226">
        <v>102.29818594104309</v>
      </c>
      <c r="E12" s="227"/>
      <c r="F12" s="229">
        <v>110.128703592618</v>
      </c>
      <c r="G12" s="226">
        <v>84.854870775347919</v>
      </c>
      <c r="H12" s="227"/>
      <c r="I12" s="229">
        <v>106.26630690884456</v>
      </c>
      <c r="J12" s="226">
        <v>0</v>
      </c>
      <c r="K12" s="227"/>
      <c r="L12" s="229">
        <v>93.594838333418096</v>
      </c>
      <c r="M12" s="226">
        <v>98.42787825319806</v>
      </c>
      <c r="N12" s="227">
        <v>96.474097202599609</v>
      </c>
      <c r="O12" s="229">
        <v>108.78672528919402</v>
      </c>
      <c r="P12" s="120"/>
      <c r="Q12" s="208">
        <v>17.648995769472336</v>
      </c>
      <c r="R12" s="209"/>
      <c r="S12" s="211">
        <v>16.274114650160275</v>
      </c>
      <c r="T12" s="208">
        <v>-12.210995775667834</v>
      </c>
      <c r="U12" s="209"/>
      <c r="V12" s="211">
        <v>6.5728522710925761</v>
      </c>
      <c r="W12" s="208">
        <v>0</v>
      </c>
      <c r="X12" s="209"/>
      <c r="Y12" s="211">
        <v>0.6417210239775325</v>
      </c>
      <c r="Z12" s="208">
        <v>9.5069182567054185</v>
      </c>
      <c r="AA12" s="209">
        <v>14.656792305569686</v>
      </c>
      <c r="AB12" s="211">
        <v>14.030389373671929</v>
      </c>
    </row>
    <row r="13" spans="1:28" ht="18" customHeight="1" x14ac:dyDescent="0.25">
      <c r="A13" s="345"/>
      <c r="B13" s="348"/>
      <c r="C13" s="349" t="s">
        <v>60</v>
      </c>
      <c r="D13" s="370">
        <v>114.74506578947368</v>
      </c>
      <c r="E13" s="371"/>
      <c r="F13" s="372">
        <v>122.16191887673943</v>
      </c>
      <c r="G13" s="370">
        <v>90.322533136966129</v>
      </c>
      <c r="H13" s="371"/>
      <c r="I13" s="372">
        <v>107.61183057232523</v>
      </c>
      <c r="J13" s="370">
        <v>0</v>
      </c>
      <c r="K13" s="371"/>
      <c r="L13" s="372">
        <v>96.075777414276814</v>
      </c>
      <c r="M13" s="370">
        <v>108.11985617259289</v>
      </c>
      <c r="N13" s="371">
        <v>108.70459039548022</v>
      </c>
      <c r="O13" s="372">
        <v>117.39137682190555</v>
      </c>
      <c r="P13" s="120"/>
      <c r="Q13" s="350">
        <v>53.335752033988079</v>
      </c>
      <c r="R13" s="351"/>
      <c r="S13" s="352">
        <v>38.52982690677252</v>
      </c>
      <c r="T13" s="350">
        <v>18.564017038582822</v>
      </c>
      <c r="U13" s="351"/>
      <c r="V13" s="352">
        <v>15.269877350148324</v>
      </c>
      <c r="W13" s="350">
        <v>0</v>
      </c>
      <c r="X13" s="351"/>
      <c r="Y13" s="352">
        <v>3.4321583026405178</v>
      </c>
      <c r="Z13" s="350">
        <v>44.147157340329223</v>
      </c>
      <c r="AA13" s="351">
        <v>43.492781861139527</v>
      </c>
      <c r="AB13" s="352">
        <v>31.72196685950399</v>
      </c>
    </row>
    <row r="14" spans="1:28" ht="18" customHeight="1" x14ac:dyDescent="0.25">
      <c r="A14" s="345"/>
      <c r="B14" s="346"/>
      <c r="C14" s="347" t="s">
        <v>61</v>
      </c>
      <c r="D14" s="226">
        <v>134.41062250142775</v>
      </c>
      <c r="E14" s="227"/>
      <c r="F14" s="229">
        <v>135.97532728473868</v>
      </c>
      <c r="G14" s="226">
        <v>100.41451612903226</v>
      </c>
      <c r="H14" s="227"/>
      <c r="I14" s="229">
        <v>108.72323209738919</v>
      </c>
      <c r="J14" s="226">
        <v>0</v>
      </c>
      <c r="K14" s="227"/>
      <c r="L14" s="229">
        <v>96.062070684553049</v>
      </c>
      <c r="M14" s="226">
        <v>125.52087726697596</v>
      </c>
      <c r="N14" s="227">
        <v>112.94650754030161</v>
      </c>
      <c r="O14" s="229">
        <v>128.92380089784987</v>
      </c>
      <c r="P14" s="120"/>
      <c r="Q14" s="208">
        <v>64.745850902287614</v>
      </c>
      <c r="R14" s="209"/>
      <c r="S14" s="211">
        <v>42.669164944737972</v>
      </c>
      <c r="T14" s="208">
        <v>7.8286948264734617</v>
      </c>
      <c r="U14" s="209"/>
      <c r="V14" s="211">
        <v>8.4627638519131576</v>
      </c>
      <c r="W14" s="208">
        <v>-100</v>
      </c>
      <c r="X14" s="209"/>
      <c r="Y14" s="211">
        <v>-0.77515068553883182</v>
      </c>
      <c r="Z14" s="208">
        <v>48.972524248076105</v>
      </c>
      <c r="AA14" s="209">
        <v>37.744808056700265</v>
      </c>
      <c r="AB14" s="211">
        <v>34.497332663977254</v>
      </c>
    </row>
    <row r="15" spans="1:28" ht="18" customHeight="1" x14ac:dyDescent="0.25">
      <c r="A15" s="345"/>
      <c r="B15" s="348">
        <v>2022</v>
      </c>
      <c r="C15" s="349" t="s">
        <v>62</v>
      </c>
      <c r="D15" s="370">
        <v>155.47099391480731</v>
      </c>
      <c r="E15" s="371"/>
      <c r="F15" s="372">
        <v>164.48249864957282</v>
      </c>
      <c r="G15" s="370">
        <v>145.49240121580547</v>
      </c>
      <c r="H15" s="371"/>
      <c r="I15" s="372">
        <v>147.26392147389168</v>
      </c>
      <c r="J15" s="370">
        <v>0</v>
      </c>
      <c r="K15" s="371"/>
      <c r="L15" s="372">
        <v>146.89299826331302</v>
      </c>
      <c r="M15" s="370">
        <v>154.29599141016465</v>
      </c>
      <c r="N15" s="371">
        <v>146.29959187565558</v>
      </c>
      <c r="O15" s="372">
        <v>160.82999290044236</v>
      </c>
      <c r="P15" s="120"/>
      <c r="Q15" s="350">
        <v>43.224406660940289</v>
      </c>
      <c r="R15" s="351"/>
      <c r="S15" s="352">
        <v>43.845568700089359</v>
      </c>
      <c r="T15" s="350">
        <v>8.9552489744703418</v>
      </c>
      <c r="U15" s="351"/>
      <c r="V15" s="352">
        <v>13.595576113318362</v>
      </c>
      <c r="W15" s="350">
        <v>-100</v>
      </c>
      <c r="X15" s="351"/>
      <c r="Y15" s="352">
        <v>9.1695862243461459</v>
      </c>
      <c r="Z15" s="350">
        <v>37.235272537349019</v>
      </c>
      <c r="AA15" s="351">
        <v>47.870565727201232</v>
      </c>
      <c r="AB15" s="352">
        <v>37.962235090325372</v>
      </c>
    </row>
    <row r="16" spans="1:28" ht="18" customHeight="1" x14ac:dyDescent="0.25">
      <c r="A16" s="345"/>
      <c r="B16" s="346"/>
      <c r="C16" s="347" t="s">
        <v>63</v>
      </c>
      <c r="D16" s="226">
        <v>230.20802315963607</v>
      </c>
      <c r="E16" s="227"/>
      <c r="F16" s="229">
        <v>225.39653705144369</v>
      </c>
      <c r="G16" s="226">
        <v>156.55587392550143</v>
      </c>
      <c r="H16" s="227"/>
      <c r="I16" s="229">
        <v>192.80369674473042</v>
      </c>
      <c r="J16" s="226">
        <v>0</v>
      </c>
      <c r="K16" s="227"/>
      <c r="L16" s="229">
        <v>193.87403999009902</v>
      </c>
      <c r="M16" s="226">
        <v>220.91832309360319</v>
      </c>
      <c r="N16" s="227">
        <v>211.37188407154227</v>
      </c>
      <c r="O16" s="229">
        <v>218.03346456692913</v>
      </c>
      <c r="P16" s="120"/>
      <c r="Q16" s="208"/>
      <c r="R16" s="209"/>
      <c r="S16" s="211">
        <v>65.859042799891895</v>
      </c>
      <c r="T16" s="208"/>
      <c r="U16" s="209"/>
      <c r="V16" s="211">
        <v>36.690214902316313</v>
      </c>
      <c r="W16" s="208"/>
      <c r="X16" s="209"/>
      <c r="Y16" s="211">
        <v>51.569010995335084</v>
      </c>
      <c r="Z16" s="208">
        <v>81.568839108204259</v>
      </c>
      <c r="AA16" s="209">
        <v>84.320928444569702</v>
      </c>
      <c r="AB16" s="211">
        <v>60.427649284004652</v>
      </c>
    </row>
    <row r="17" spans="1:29" ht="18" customHeight="1" x14ac:dyDescent="0.25">
      <c r="A17" s="345"/>
      <c r="B17" s="348"/>
      <c r="C17" s="349" t="s">
        <v>64</v>
      </c>
      <c r="D17" s="370">
        <v>231.19407471017604</v>
      </c>
      <c r="E17" s="371"/>
      <c r="F17" s="372">
        <v>238.73342054122668</v>
      </c>
      <c r="G17" s="370">
        <v>180.94699140401147</v>
      </c>
      <c r="H17" s="371"/>
      <c r="I17" s="372">
        <v>204.3937541237425</v>
      </c>
      <c r="J17" s="370">
        <v>0</v>
      </c>
      <c r="K17" s="371"/>
      <c r="L17" s="372">
        <v>203.13530803132903</v>
      </c>
      <c r="M17" s="370">
        <v>219.60753221010901</v>
      </c>
      <c r="N17" s="371">
        <v>229.34386652643656</v>
      </c>
      <c r="O17" s="372">
        <v>229.33354811744627</v>
      </c>
      <c r="P17" s="120"/>
      <c r="Q17" s="350"/>
      <c r="R17" s="351"/>
      <c r="S17" s="352">
        <v>55.822206430957344</v>
      </c>
      <c r="T17" s="350"/>
      <c r="U17" s="351"/>
      <c r="V17" s="352">
        <v>48.487737892738863</v>
      </c>
      <c r="W17" s="350"/>
      <c r="X17" s="351"/>
      <c r="Y17" s="352">
        <v>58.07327333454306</v>
      </c>
      <c r="Z17" s="350">
        <v>72.998192290037622</v>
      </c>
      <c r="AA17" s="351">
        <v>79.455217308301258</v>
      </c>
      <c r="AB17" s="352">
        <v>51.936015268246159</v>
      </c>
    </row>
    <row r="18" spans="1:29" ht="18" customHeight="1" x14ac:dyDescent="0.25">
      <c r="A18" s="345"/>
      <c r="B18" s="346"/>
      <c r="C18" s="347" t="s">
        <v>65</v>
      </c>
      <c r="D18" s="226">
        <v>145.5884505896706</v>
      </c>
      <c r="E18" s="227"/>
      <c r="F18" s="229">
        <v>168.06965054230463</v>
      </c>
      <c r="G18" s="226">
        <v>127.21259842519684</v>
      </c>
      <c r="H18" s="227"/>
      <c r="I18" s="229">
        <v>139.09685318536359</v>
      </c>
      <c r="J18" s="226">
        <v>0</v>
      </c>
      <c r="K18" s="227"/>
      <c r="L18" s="229">
        <v>128.9106479447226</v>
      </c>
      <c r="M18" s="226">
        <v>143.12323943661971</v>
      </c>
      <c r="N18" s="227">
        <v>143.75676610239472</v>
      </c>
      <c r="O18" s="229">
        <v>159.80656341172093</v>
      </c>
      <c r="P18" s="120"/>
      <c r="Q18" s="208">
        <v>29.179703430570324</v>
      </c>
      <c r="R18" s="209"/>
      <c r="S18" s="211">
        <v>33.165823130171084</v>
      </c>
      <c r="T18" s="208">
        <v>22.381335255629025</v>
      </c>
      <c r="U18" s="209"/>
      <c r="V18" s="211">
        <v>21.887110749489942</v>
      </c>
      <c r="W18" s="208">
        <v>0</v>
      </c>
      <c r="X18" s="209"/>
      <c r="Y18" s="211">
        <v>4.6058962182046539</v>
      </c>
      <c r="Z18" s="208">
        <v>27.533082237612447</v>
      </c>
      <c r="AA18" s="209">
        <v>33.630043045480456</v>
      </c>
      <c r="AB18" s="211">
        <v>28.154355859840699</v>
      </c>
    </row>
    <row r="19" spans="1:29" ht="18" customHeight="1" x14ac:dyDescent="0.25">
      <c r="A19" s="345"/>
      <c r="B19" s="348"/>
      <c r="C19" s="349" t="s">
        <v>66</v>
      </c>
      <c r="D19" s="370">
        <v>118.27006911217437</v>
      </c>
      <c r="E19" s="371"/>
      <c r="F19" s="372">
        <v>132.80526899934591</v>
      </c>
      <c r="G19" s="370">
        <v>119.84975369458128</v>
      </c>
      <c r="H19" s="371"/>
      <c r="I19" s="372">
        <v>117.79677766354568</v>
      </c>
      <c r="J19" s="370">
        <v>0</v>
      </c>
      <c r="K19" s="371"/>
      <c r="L19" s="372">
        <v>96.769810021751709</v>
      </c>
      <c r="M19" s="370">
        <v>118.55050284215129</v>
      </c>
      <c r="N19" s="371">
        <v>109.16903464725081</v>
      </c>
      <c r="O19" s="372">
        <v>127.82144011028066</v>
      </c>
      <c r="P19" s="120"/>
      <c r="Q19" s="350"/>
      <c r="R19" s="351"/>
      <c r="S19" s="352">
        <v>16.218252272164619</v>
      </c>
      <c r="T19" s="350"/>
      <c r="U19" s="351"/>
      <c r="V19" s="352">
        <v>1.2630243994794805</v>
      </c>
      <c r="W19" s="350"/>
      <c r="X19" s="351"/>
      <c r="Y19" s="352">
        <v>7.9353281406167824</v>
      </c>
      <c r="Z19" s="350">
        <v>19.321450326820241</v>
      </c>
      <c r="AA19" s="351">
        <v>9.1597100406667114</v>
      </c>
      <c r="AB19" s="352">
        <v>13.792079981083203</v>
      </c>
    </row>
    <row r="20" spans="1:29" ht="18" customHeight="1" x14ac:dyDescent="0.25">
      <c r="A20" s="345"/>
      <c r="B20" s="346"/>
      <c r="C20" s="347" t="s">
        <v>67</v>
      </c>
      <c r="D20" s="226">
        <v>107.32536858159634</v>
      </c>
      <c r="E20" s="227"/>
      <c r="F20" s="229">
        <v>119.65521474595391</v>
      </c>
      <c r="G20" s="226">
        <v>111.28813559322033</v>
      </c>
      <c r="H20" s="227"/>
      <c r="I20" s="229">
        <v>117.60112743834</v>
      </c>
      <c r="J20" s="226">
        <v>0</v>
      </c>
      <c r="K20" s="227"/>
      <c r="L20" s="229">
        <v>96.826796542828646</v>
      </c>
      <c r="M20" s="226">
        <v>107.842175066313</v>
      </c>
      <c r="N20" s="227">
        <v>97.916019700839115</v>
      </c>
      <c r="O20" s="229">
        <v>118.18703298191751</v>
      </c>
      <c r="P20" s="120"/>
      <c r="Q20" s="208">
        <v>5.4676315852744253</v>
      </c>
      <c r="R20" s="209"/>
      <c r="S20" s="211">
        <v>5.0200593817515617</v>
      </c>
      <c r="T20" s="208">
        <v>8.9439914263863027</v>
      </c>
      <c r="U20" s="209"/>
      <c r="V20" s="211">
        <v>13.491962113579401</v>
      </c>
      <c r="W20" s="208">
        <v>-100</v>
      </c>
      <c r="X20" s="209"/>
      <c r="Y20" s="211">
        <v>5.0828540541940104</v>
      </c>
      <c r="Z20" s="208">
        <v>6.2795480376151431</v>
      </c>
      <c r="AA20" s="209">
        <v>4.5452717788550159E-2</v>
      </c>
      <c r="AB20" s="211">
        <v>6.0670506951280823</v>
      </c>
    </row>
    <row r="21" spans="1:29" ht="18" customHeight="1" x14ac:dyDescent="0.25">
      <c r="A21" s="345"/>
      <c r="B21" s="348"/>
      <c r="C21" s="349" t="s">
        <v>56</v>
      </c>
      <c r="D21" s="373">
        <v>110.11806543385491</v>
      </c>
      <c r="E21" s="49"/>
      <c r="F21" s="374">
        <v>120.63223555576752</v>
      </c>
      <c r="G21" s="373">
        <v>123.06100217864923</v>
      </c>
      <c r="H21" s="49"/>
      <c r="I21" s="374">
        <v>117.99129466116382</v>
      </c>
      <c r="J21" s="373">
        <v>0</v>
      </c>
      <c r="K21" s="49"/>
      <c r="L21" s="374">
        <v>96.319396251398146</v>
      </c>
      <c r="M21" s="373">
        <v>112.43146417445483</v>
      </c>
      <c r="N21" s="49">
        <v>100.68441747572815</v>
      </c>
      <c r="O21" s="374">
        <v>119.02836224929248</v>
      </c>
      <c r="P21" s="120"/>
      <c r="Q21" s="350">
        <v>-9.1623741702699135</v>
      </c>
      <c r="R21" s="351"/>
      <c r="S21" s="352">
        <v>-2.4917077184948124</v>
      </c>
      <c r="T21" s="350">
        <v>17.349841220980824</v>
      </c>
      <c r="U21" s="351"/>
      <c r="V21" s="352">
        <v>5.6640507337931547</v>
      </c>
      <c r="W21" s="350">
        <v>0</v>
      </c>
      <c r="X21" s="351"/>
      <c r="Y21" s="352">
        <v>3.2382067119214084</v>
      </c>
      <c r="Z21" s="350">
        <v>-4.2685291883313514</v>
      </c>
      <c r="AA21" s="351">
        <v>-7.8073544796861967</v>
      </c>
      <c r="AB21" s="352">
        <v>-0.84773498021029781</v>
      </c>
    </row>
    <row r="22" spans="1:29" ht="18" customHeight="1" x14ac:dyDescent="0.25">
      <c r="A22" s="345"/>
      <c r="B22" s="346"/>
      <c r="C22" s="347" t="s">
        <v>57</v>
      </c>
      <c r="D22" s="226">
        <v>94.098641167589335</v>
      </c>
      <c r="E22" s="227"/>
      <c r="F22" s="229">
        <v>107.54014693059099</v>
      </c>
      <c r="G22" s="226">
        <v>93.68</v>
      </c>
      <c r="H22" s="227"/>
      <c r="I22" s="229">
        <v>108.03216925891095</v>
      </c>
      <c r="J22" s="226">
        <v>0</v>
      </c>
      <c r="K22" s="227"/>
      <c r="L22" s="229">
        <v>97.115417123818744</v>
      </c>
      <c r="M22" s="226">
        <v>94.088365243004418</v>
      </c>
      <c r="N22" s="227">
        <v>86.749263364669559</v>
      </c>
      <c r="O22" s="229">
        <v>107.06800503741017</v>
      </c>
      <c r="P22" s="120"/>
      <c r="Q22" s="208">
        <v>-3.2300616896952672</v>
      </c>
      <c r="R22" s="209"/>
      <c r="S22" s="211">
        <v>1.4352663868357545</v>
      </c>
      <c r="T22" s="208">
        <v>-19.702857142880084</v>
      </c>
      <c r="U22" s="209"/>
      <c r="V22" s="211">
        <v>12.021043346818155</v>
      </c>
      <c r="W22" s="208">
        <v>0</v>
      </c>
      <c r="X22" s="209"/>
      <c r="Y22" s="211">
        <v>6.7575443408055857</v>
      </c>
      <c r="Z22" s="208">
        <v>-3.4878320198258193</v>
      </c>
      <c r="AA22" s="209">
        <v>0.57650213762816005</v>
      </c>
      <c r="AB22" s="211">
        <v>2.439548671821012</v>
      </c>
    </row>
    <row r="23" spans="1:29" ht="18" customHeight="1" x14ac:dyDescent="0.25">
      <c r="A23" s="345"/>
      <c r="B23" s="348"/>
      <c r="C23" s="349" t="s">
        <v>58</v>
      </c>
      <c r="D23" s="370">
        <v>111.0608028335301</v>
      </c>
      <c r="E23" s="371"/>
      <c r="F23" s="372">
        <v>118.9842854620214</v>
      </c>
      <c r="G23" s="370">
        <v>120.03296703296704</v>
      </c>
      <c r="H23" s="371"/>
      <c r="I23" s="372">
        <v>107.89810937124565</v>
      </c>
      <c r="J23" s="370">
        <v>0</v>
      </c>
      <c r="K23" s="371"/>
      <c r="L23" s="372">
        <v>99.210124063652486</v>
      </c>
      <c r="M23" s="370">
        <v>112.30604982206405</v>
      </c>
      <c r="N23" s="371">
        <v>104.23326256983241</v>
      </c>
      <c r="O23" s="372">
        <v>116.7988004948631</v>
      </c>
      <c r="P23" s="120"/>
      <c r="Q23" s="350">
        <v>13.109272825997417</v>
      </c>
      <c r="R23" s="351"/>
      <c r="S23" s="352">
        <v>12.145130963726464</v>
      </c>
      <c r="T23" s="350">
        <v>10.164099762603827</v>
      </c>
      <c r="U23" s="351"/>
      <c r="V23" s="352">
        <v>-2.3012674042740651</v>
      </c>
      <c r="W23" s="350">
        <v>0</v>
      </c>
      <c r="X23" s="351"/>
      <c r="Y23" s="352">
        <v>8.8171008057658806</v>
      </c>
      <c r="Z23" s="350">
        <v>12.868481362893073</v>
      </c>
      <c r="AA23" s="351">
        <v>16.797596432977645</v>
      </c>
      <c r="AB23" s="352">
        <v>10.738305865075942</v>
      </c>
    </row>
    <row r="24" spans="1:29" ht="18" customHeight="1" x14ac:dyDescent="0.25">
      <c r="A24" s="345"/>
      <c r="B24" s="346"/>
      <c r="C24" s="347" t="s">
        <v>59</v>
      </c>
      <c r="D24" s="226">
        <v>183.7437774524158</v>
      </c>
      <c r="E24" s="227"/>
      <c r="F24" s="229">
        <v>183.57250211925216</v>
      </c>
      <c r="G24" s="226">
        <v>203.66332916145183</v>
      </c>
      <c r="H24" s="227"/>
      <c r="I24" s="229">
        <v>202.98244357468093</v>
      </c>
      <c r="J24" s="226">
        <v>0</v>
      </c>
      <c r="K24" s="227"/>
      <c r="L24" s="229">
        <v>105.3679210191049</v>
      </c>
      <c r="M24" s="226">
        <v>189.33216292134833</v>
      </c>
      <c r="N24" s="227">
        <v>172.69151593803227</v>
      </c>
      <c r="O24" s="229">
        <v>190.67051932838734</v>
      </c>
      <c r="P24" s="120"/>
      <c r="Q24" s="208">
        <v>79.61587076274175</v>
      </c>
      <c r="R24" s="209"/>
      <c r="S24" s="211">
        <v>66.689061190026706</v>
      </c>
      <c r="T24" s="208">
        <v>140.01371671493393</v>
      </c>
      <c r="U24" s="209"/>
      <c r="V24" s="211">
        <v>91.012983775642809</v>
      </c>
      <c r="W24" s="208">
        <v>0</v>
      </c>
      <c r="X24" s="209"/>
      <c r="Y24" s="211">
        <v>12.578773461595459</v>
      </c>
      <c r="Z24" s="208">
        <v>92.356237157020004</v>
      </c>
      <c r="AA24" s="209">
        <v>79.002987273746882</v>
      </c>
      <c r="AB24" s="211">
        <v>75.270023820927079</v>
      </c>
    </row>
    <row r="25" spans="1:29" ht="18" customHeight="1" x14ac:dyDescent="0.2">
      <c r="A25" s="353"/>
      <c r="B25" s="348"/>
      <c r="C25" s="349" t="s">
        <v>60</v>
      </c>
      <c r="D25" s="370">
        <v>198.43489720611493</v>
      </c>
      <c r="E25" s="371">
        <v>200.17667000818597</v>
      </c>
      <c r="F25" s="372">
        <v>209.43770838006824</v>
      </c>
      <c r="G25" s="370">
        <v>206.28792912513842</v>
      </c>
      <c r="H25" s="371">
        <v>177.24272791676159</v>
      </c>
      <c r="I25" s="372">
        <v>203.60135863450168</v>
      </c>
      <c r="J25" s="370">
        <v>0</v>
      </c>
      <c r="K25" s="371">
        <v>0</v>
      </c>
      <c r="L25" s="372">
        <v>106.9424070456959</v>
      </c>
      <c r="M25" s="370">
        <v>200.9675</v>
      </c>
      <c r="N25" s="371">
        <v>190.75083906464926</v>
      </c>
      <c r="O25" s="372">
        <v>199.51605786689052</v>
      </c>
      <c r="P25" s="120"/>
      <c r="Q25" s="350">
        <v>72.935451159306524</v>
      </c>
      <c r="R25" s="351"/>
      <c r="S25" s="352">
        <v>71.442713331522825</v>
      </c>
      <c r="T25" s="350">
        <v>128.39032737516749</v>
      </c>
      <c r="U25" s="351"/>
      <c r="V25" s="352">
        <v>89.199791093331726</v>
      </c>
      <c r="W25" s="350">
        <v>0</v>
      </c>
      <c r="X25" s="351"/>
      <c r="Y25" s="352">
        <v>11.310477962136694</v>
      </c>
      <c r="Z25" s="350">
        <v>85.87473856715107</v>
      </c>
      <c r="AA25" s="351">
        <v>75.476342232320007</v>
      </c>
      <c r="AB25" s="352">
        <v>69.958018440814243</v>
      </c>
    </row>
    <row r="26" spans="1:29" ht="18" customHeight="1" x14ac:dyDescent="0.2">
      <c r="A26" s="353"/>
      <c r="B26" s="354"/>
      <c r="C26" s="355" t="s">
        <v>61</v>
      </c>
      <c r="D26" s="375">
        <v>191.9614147909968</v>
      </c>
      <c r="E26" s="376">
        <v>189.92663800377139</v>
      </c>
      <c r="F26" s="377">
        <v>208.79651137025886</v>
      </c>
      <c r="G26" s="375">
        <v>164.3613537117904</v>
      </c>
      <c r="H26" s="376">
        <v>169.94589400299611</v>
      </c>
      <c r="I26" s="377">
        <v>203.63638692678521</v>
      </c>
      <c r="J26" s="375">
        <v>0</v>
      </c>
      <c r="K26" s="376">
        <v>0</v>
      </c>
      <c r="L26" s="377">
        <v>108.89368569520106</v>
      </c>
      <c r="M26" s="375">
        <v>182.87383177570092</v>
      </c>
      <c r="N26" s="376">
        <v>182.47992347176856</v>
      </c>
      <c r="O26" s="377">
        <v>198.14407194420653</v>
      </c>
      <c r="P26" s="356"/>
      <c r="Q26" s="216">
        <v>42.81714586136772</v>
      </c>
      <c r="R26" s="217"/>
      <c r="S26" s="219">
        <v>53.554704033246139</v>
      </c>
      <c r="T26" s="216">
        <v>63.682861849017428</v>
      </c>
      <c r="U26" s="217"/>
      <c r="V26" s="219">
        <v>87.297951871369122</v>
      </c>
      <c r="W26" s="216">
        <v>0</v>
      </c>
      <c r="X26" s="217"/>
      <c r="Y26" s="219">
        <v>13.357628998786652</v>
      </c>
      <c r="Z26" s="216">
        <v>45.691964362791531</v>
      </c>
      <c r="AA26" s="217">
        <v>61.563139441614524</v>
      </c>
      <c r="AB26" s="219">
        <v>53.690839522547563</v>
      </c>
    </row>
    <row r="27" spans="1:29" ht="21" customHeight="1" x14ac:dyDescent="0.2">
      <c r="A27" s="357"/>
      <c r="B27" s="35"/>
      <c r="C27" s="35"/>
      <c r="D27" s="192"/>
      <c r="E27" s="192"/>
      <c r="F27" s="192"/>
      <c r="G27" s="192"/>
      <c r="H27" s="192"/>
      <c r="I27" s="192"/>
      <c r="J27" s="192"/>
      <c r="K27" s="192"/>
      <c r="L27" s="192"/>
      <c r="M27" s="192"/>
      <c r="N27" s="192"/>
      <c r="O27" s="192"/>
      <c r="P27" s="126"/>
      <c r="Q27" s="192"/>
      <c r="R27" s="192"/>
      <c r="S27" s="192"/>
      <c r="T27" s="192"/>
      <c r="U27" s="192"/>
      <c r="V27" s="192"/>
      <c r="W27" s="192"/>
      <c r="X27" s="192"/>
      <c r="Y27" s="192"/>
      <c r="Z27" s="192"/>
      <c r="AA27" s="192"/>
      <c r="AB27" s="192"/>
      <c r="AC27" s="1"/>
    </row>
    <row r="28" spans="1:29" ht="18" customHeight="1" x14ac:dyDescent="0.25">
      <c r="A28" s="357"/>
      <c r="B28" s="551" t="s">
        <v>173</v>
      </c>
      <c r="C28" s="551"/>
      <c r="D28" s="551"/>
      <c r="E28" s="551"/>
      <c r="F28" s="551"/>
      <c r="G28" s="551"/>
      <c r="H28" s="551"/>
      <c r="I28" s="551"/>
      <c r="J28" s="551"/>
      <c r="K28" s="551"/>
      <c r="L28" s="551"/>
      <c r="M28" s="551"/>
      <c r="N28" s="551"/>
      <c r="O28" s="551"/>
      <c r="P28" s="358"/>
      <c r="Q28" s="550"/>
      <c r="R28" s="550"/>
      <c r="S28" s="550"/>
      <c r="T28" s="550"/>
      <c r="U28" s="550"/>
      <c r="V28" s="550"/>
      <c r="W28" s="550"/>
      <c r="X28" s="550"/>
      <c r="Y28" s="550"/>
      <c r="Z28" s="550"/>
      <c r="AA28" s="550"/>
      <c r="AB28" s="550"/>
      <c r="AC28" s="1"/>
    </row>
    <row r="29" spans="1:29" ht="18" customHeight="1" x14ac:dyDescent="0.25">
      <c r="A29" s="345"/>
      <c r="B29" s="340">
        <v>2020</v>
      </c>
      <c r="C29" s="341"/>
      <c r="D29" s="378"/>
      <c r="E29" s="379"/>
      <c r="F29" s="380">
        <v>123.04235423529188</v>
      </c>
      <c r="G29" s="378"/>
      <c r="H29" s="379"/>
      <c r="I29" s="380">
        <v>131.01290400752913</v>
      </c>
      <c r="J29" s="378"/>
      <c r="K29" s="379"/>
      <c r="L29" s="380">
        <v>127.09795704837572</v>
      </c>
      <c r="M29" s="378">
        <v>131.93076307363927</v>
      </c>
      <c r="N29" s="379">
        <v>110.99333137787556</v>
      </c>
      <c r="O29" s="380">
        <v>124.42048332832914</v>
      </c>
      <c r="P29" s="120"/>
      <c r="Q29" s="359"/>
      <c r="R29" s="360"/>
      <c r="S29" s="361">
        <v>-4.2710825147085085</v>
      </c>
      <c r="T29" s="359"/>
      <c r="U29" s="360"/>
      <c r="V29" s="361">
        <v>8.1354800382266994</v>
      </c>
      <c r="W29" s="359"/>
      <c r="X29" s="360"/>
      <c r="Y29" s="361">
        <v>20.532250693190871</v>
      </c>
      <c r="Z29" s="359">
        <v>13.106182140485465</v>
      </c>
      <c r="AA29" s="360">
        <v>2.0436989595569566</v>
      </c>
      <c r="AB29" s="361">
        <v>-0.8233066060706673</v>
      </c>
    </row>
    <row r="30" spans="1:29" ht="18" customHeight="1" x14ac:dyDescent="0.25">
      <c r="A30" s="345"/>
      <c r="B30" s="346">
        <v>2021</v>
      </c>
      <c r="C30" s="347"/>
      <c r="D30" s="226">
        <v>110.66832675372001</v>
      </c>
      <c r="E30" s="227"/>
      <c r="F30" s="229">
        <v>123.00633360123665</v>
      </c>
      <c r="G30" s="226">
        <v>100.46744054360136</v>
      </c>
      <c r="H30" s="227"/>
      <c r="I30" s="229">
        <v>114.18811346447808</v>
      </c>
      <c r="J30" s="226">
        <v>97.69736842105263</v>
      </c>
      <c r="K30" s="227"/>
      <c r="L30" s="229">
        <v>102.38274365580421</v>
      </c>
      <c r="M30" s="226">
        <v>110.85972143263217</v>
      </c>
      <c r="N30" s="227">
        <v>105.71281632169612</v>
      </c>
      <c r="O30" s="229">
        <v>120.70945795633162</v>
      </c>
      <c r="P30" s="120"/>
      <c r="Q30" s="208"/>
      <c r="R30" s="209"/>
      <c r="S30" s="211">
        <v>-2.927498769608115E-2</v>
      </c>
      <c r="T30" s="208"/>
      <c r="U30" s="209"/>
      <c r="V30" s="211">
        <v>-12.842086564281301</v>
      </c>
      <c r="W30" s="208"/>
      <c r="X30" s="209"/>
      <c r="Y30" s="211">
        <v>-19.445799103744861</v>
      </c>
      <c r="Z30" s="208">
        <v>-15.971287628506291</v>
      </c>
      <c r="AA30" s="209">
        <v>-4.7575065912971413</v>
      </c>
      <c r="AB30" s="211">
        <v>-2.9826482526806641</v>
      </c>
    </row>
    <row r="31" spans="1:29" ht="18" customHeight="1" x14ac:dyDescent="0.25">
      <c r="A31" s="345"/>
      <c r="B31" s="362">
        <v>2022</v>
      </c>
      <c r="C31" s="363"/>
      <c r="D31" s="381">
        <v>158.76672903148761</v>
      </c>
      <c r="E31" s="382"/>
      <c r="F31" s="383">
        <v>166.41233987645978</v>
      </c>
      <c r="G31" s="381">
        <v>162.55735745988392</v>
      </c>
      <c r="H31" s="382"/>
      <c r="I31" s="383">
        <v>177.25790266529674</v>
      </c>
      <c r="J31" s="381">
        <v>0</v>
      </c>
      <c r="K31" s="382"/>
      <c r="L31" s="383">
        <v>133.25039988286008</v>
      </c>
      <c r="M31" s="381">
        <v>159.48352109493527</v>
      </c>
      <c r="N31" s="382">
        <v>154.40354144846748</v>
      </c>
      <c r="O31" s="383">
        <v>165.99671114388019</v>
      </c>
      <c r="P31" s="120"/>
      <c r="Q31" s="364">
        <v>43.461759736219662</v>
      </c>
      <c r="R31" s="365"/>
      <c r="S31" s="366">
        <v>35.287618941628494</v>
      </c>
      <c r="T31" s="364">
        <v>61.801033827808787</v>
      </c>
      <c r="U31" s="365"/>
      <c r="V31" s="366">
        <v>55.233235130383811</v>
      </c>
      <c r="W31" s="364">
        <v>-100</v>
      </c>
      <c r="X31" s="365"/>
      <c r="Y31" s="366">
        <v>30.149276259712163</v>
      </c>
      <c r="Z31" s="364">
        <v>43.860654739149204</v>
      </c>
      <c r="AA31" s="365">
        <v>46.059434249291293</v>
      </c>
      <c r="AB31" s="366">
        <v>37.517568179268423</v>
      </c>
    </row>
    <row r="32" spans="1:29" ht="21" customHeight="1" x14ac:dyDescent="0.2">
      <c r="B32" s="19"/>
      <c r="C32"/>
      <c r="D32" s="292"/>
      <c r="E32" s="292"/>
      <c r="F32" s="292"/>
      <c r="G32" s="292"/>
      <c r="H32" s="292"/>
      <c r="I32" s="292"/>
      <c r="J32" s="292"/>
      <c r="K32" s="292"/>
      <c r="L32" s="292"/>
      <c r="M32" s="292"/>
      <c r="N32" s="292"/>
      <c r="O32" s="292"/>
      <c r="P32" s="120"/>
      <c r="Q32" s="120"/>
      <c r="R32" s="120"/>
      <c r="S32" s="120"/>
      <c r="T32" s="120"/>
      <c r="U32" s="120"/>
      <c r="V32" s="120"/>
      <c r="W32" s="120"/>
      <c r="X32" s="120"/>
      <c r="Y32" s="120"/>
      <c r="Z32" s="120"/>
      <c r="AA32" s="120"/>
      <c r="AB32" s="120"/>
    </row>
    <row r="33" spans="1:29" ht="18" customHeight="1" x14ac:dyDescent="0.25">
      <c r="A33" s="357"/>
      <c r="B33" s="552" t="s">
        <v>27</v>
      </c>
      <c r="C33" s="552"/>
      <c r="D33" s="552"/>
      <c r="E33" s="552"/>
      <c r="F33" s="552"/>
      <c r="G33" s="552"/>
      <c r="H33" s="552"/>
      <c r="I33" s="552"/>
      <c r="J33" s="552"/>
      <c r="K33" s="552"/>
      <c r="L33" s="552"/>
      <c r="M33" s="552"/>
      <c r="N33" s="552"/>
      <c r="O33" s="552"/>
      <c r="P33" s="358"/>
      <c r="Q33" s="550"/>
      <c r="R33" s="550"/>
      <c r="S33" s="550"/>
      <c r="T33" s="550"/>
      <c r="U33" s="550"/>
      <c r="V33" s="550"/>
      <c r="W33" s="550"/>
      <c r="X33" s="550"/>
      <c r="Y33" s="550"/>
      <c r="Z33" s="550"/>
      <c r="AA33" s="550"/>
      <c r="AB33" s="550"/>
      <c r="AC33" s="1"/>
    </row>
    <row r="34" spans="1:29" ht="18" customHeight="1" x14ac:dyDescent="0.25">
      <c r="A34" s="345"/>
      <c r="B34" s="340">
        <v>2020</v>
      </c>
      <c r="C34" s="341"/>
      <c r="D34" s="378">
        <v>80.480267414276469</v>
      </c>
      <c r="E34" s="379"/>
      <c r="F34" s="380">
        <v>92.861616157806182</v>
      </c>
      <c r="G34" s="378">
        <v>90.791509433962261</v>
      </c>
      <c r="H34" s="379"/>
      <c r="I34" s="380">
        <v>98.208076974023868</v>
      </c>
      <c r="J34" s="378">
        <v>96.04</v>
      </c>
      <c r="K34" s="379"/>
      <c r="L34" s="380">
        <v>94.691805443491788</v>
      </c>
      <c r="M34" s="378">
        <v>82.805347411444146</v>
      </c>
      <c r="N34" s="379">
        <v>80.861343298163348</v>
      </c>
      <c r="O34" s="380">
        <v>93.610474096418386</v>
      </c>
      <c r="P34" s="120"/>
      <c r="Q34" s="359"/>
      <c r="R34" s="360"/>
      <c r="S34" s="361">
        <v>-16.277405589495526</v>
      </c>
      <c r="T34" s="359"/>
      <c r="U34" s="360"/>
      <c r="V34" s="361">
        <v>-7.356528079754618</v>
      </c>
      <c r="W34" s="359"/>
      <c r="X34" s="360"/>
      <c r="Y34" s="361">
        <v>-1.5576895866226421</v>
      </c>
      <c r="Z34" s="359">
        <v>-17.384782696301865</v>
      </c>
      <c r="AA34" s="360">
        <v>-9.9926618618929908</v>
      </c>
      <c r="AB34" s="361">
        <v>-13.633827363736456</v>
      </c>
    </row>
    <row r="35" spans="1:29" ht="18" customHeight="1" x14ac:dyDescent="0.25">
      <c r="A35" s="345"/>
      <c r="B35" s="346">
        <v>2021</v>
      </c>
      <c r="C35" s="347"/>
      <c r="D35" s="226">
        <v>117.08222513579322</v>
      </c>
      <c r="E35" s="227"/>
      <c r="F35" s="229">
        <v>123.21040792901077</v>
      </c>
      <c r="G35" s="226">
        <v>92.268590455049946</v>
      </c>
      <c r="H35" s="227"/>
      <c r="I35" s="229">
        <v>107.65592988995282</v>
      </c>
      <c r="J35" s="226">
        <v>0</v>
      </c>
      <c r="K35" s="227"/>
      <c r="L35" s="229">
        <v>95.53977955188968</v>
      </c>
      <c r="M35" s="226">
        <v>110.82061335947347</v>
      </c>
      <c r="N35" s="227">
        <v>106.8345116621053</v>
      </c>
      <c r="O35" s="229">
        <v>118.9332411779978</v>
      </c>
      <c r="P35" s="120"/>
      <c r="Q35" s="208">
        <v>45.479418617077883</v>
      </c>
      <c r="R35" s="209"/>
      <c r="S35" s="211">
        <v>32.681739804785416</v>
      </c>
      <c r="T35" s="208">
        <v>1.6268933408621145</v>
      </c>
      <c r="U35" s="209"/>
      <c r="V35" s="211">
        <v>9.6202402155314282</v>
      </c>
      <c r="W35" s="208">
        <v>-100</v>
      </c>
      <c r="X35" s="209"/>
      <c r="Y35" s="211">
        <v>0.8955094946369373</v>
      </c>
      <c r="Z35" s="208">
        <v>33.832677265256592</v>
      </c>
      <c r="AA35" s="209">
        <v>32.120624397892577</v>
      </c>
      <c r="AB35" s="211">
        <v>27.051211230401876</v>
      </c>
    </row>
    <row r="36" spans="1:29" ht="18" customHeight="1" x14ac:dyDescent="0.25">
      <c r="A36" s="345"/>
      <c r="B36" s="362">
        <v>2022</v>
      </c>
      <c r="C36" s="363"/>
      <c r="D36" s="381">
        <v>191.17721954576737</v>
      </c>
      <c r="E36" s="382">
        <v>188.97111110781873</v>
      </c>
      <c r="F36" s="383">
        <v>201.78918447961806</v>
      </c>
      <c r="G36" s="381">
        <v>190.81741787624139</v>
      </c>
      <c r="H36" s="382">
        <v>171.13682448726033</v>
      </c>
      <c r="I36" s="383">
        <v>203.34208397461251</v>
      </c>
      <c r="J36" s="381">
        <v>0</v>
      </c>
      <c r="K36" s="382">
        <v>0</v>
      </c>
      <c r="L36" s="383">
        <v>107.51177605188897</v>
      </c>
      <c r="M36" s="381">
        <v>191.06548042704625</v>
      </c>
      <c r="N36" s="382">
        <v>181.77413311800669</v>
      </c>
      <c r="O36" s="383">
        <v>196.08094191274037</v>
      </c>
      <c r="P36" s="120"/>
      <c r="Q36" s="364">
        <v>63.284579981313918</v>
      </c>
      <c r="R36" s="365"/>
      <c r="S36" s="366">
        <v>63.776086672725803</v>
      </c>
      <c r="T36" s="364">
        <v>106.8064732920184</v>
      </c>
      <c r="U36" s="365"/>
      <c r="V36" s="366">
        <v>88.88145240339486</v>
      </c>
      <c r="W36" s="364">
        <v>0</v>
      </c>
      <c r="X36" s="365"/>
      <c r="Y36" s="366">
        <v>12.530902369819094</v>
      </c>
      <c r="Z36" s="364">
        <v>72.409694040614454</v>
      </c>
      <c r="AA36" s="365">
        <v>70.145517857495705</v>
      </c>
      <c r="AB36" s="366">
        <v>64.866390565509107</v>
      </c>
    </row>
    <row r="37" spans="1:29" ht="21" customHeight="1" x14ac:dyDescent="0.2">
      <c r="B37" s="19"/>
      <c r="C37"/>
      <c r="D37" s="292"/>
      <c r="E37" s="292"/>
      <c r="F37" s="292"/>
      <c r="G37" s="292"/>
      <c r="H37" s="292"/>
      <c r="I37" s="292"/>
      <c r="J37" s="292"/>
      <c r="K37" s="292"/>
      <c r="L37" s="292"/>
      <c r="M37" s="292"/>
      <c r="N37" s="292"/>
      <c r="O37" s="292"/>
      <c r="P37" s="120"/>
      <c r="Q37" s="120"/>
      <c r="R37" s="120"/>
      <c r="S37" s="120"/>
      <c r="T37" s="120"/>
      <c r="U37" s="120"/>
      <c r="V37" s="120"/>
      <c r="W37" s="120"/>
      <c r="X37" s="120"/>
      <c r="Y37" s="120"/>
      <c r="Z37" s="120"/>
      <c r="AA37" s="120"/>
      <c r="AB37" s="120"/>
    </row>
    <row r="38" spans="1:29" ht="18" customHeight="1" x14ac:dyDescent="0.25">
      <c r="A38" s="357"/>
      <c r="B38" s="552" t="s">
        <v>28</v>
      </c>
      <c r="C38" s="552"/>
      <c r="D38" s="552"/>
      <c r="E38" s="552"/>
      <c r="F38" s="552"/>
      <c r="G38" s="552"/>
      <c r="H38" s="552"/>
      <c r="I38" s="552"/>
      <c r="J38" s="552"/>
      <c r="K38" s="552"/>
      <c r="L38" s="552"/>
      <c r="M38" s="552"/>
      <c r="N38" s="552"/>
      <c r="O38" s="552"/>
      <c r="P38" s="358"/>
      <c r="Q38" s="550"/>
      <c r="R38" s="550"/>
      <c r="S38" s="550"/>
      <c r="T38" s="550"/>
      <c r="U38" s="550"/>
      <c r="V38" s="550"/>
      <c r="W38" s="550"/>
      <c r="X38" s="550"/>
      <c r="Y38" s="550"/>
      <c r="Z38" s="550"/>
      <c r="AA38" s="550"/>
      <c r="AB38" s="550"/>
      <c r="AC38" s="1"/>
    </row>
    <row r="39" spans="1:29" ht="18" customHeight="1" x14ac:dyDescent="0.25">
      <c r="A39" s="345"/>
      <c r="B39" s="340">
        <v>2020</v>
      </c>
      <c r="C39" s="341"/>
      <c r="D39" s="378"/>
      <c r="E39" s="379"/>
      <c r="F39" s="380">
        <v>123.04235423529188</v>
      </c>
      <c r="G39" s="378"/>
      <c r="H39" s="379"/>
      <c r="I39" s="380">
        <v>131.01290400752913</v>
      </c>
      <c r="J39" s="378"/>
      <c r="K39" s="379"/>
      <c r="L39" s="380">
        <v>127.09795704837572</v>
      </c>
      <c r="M39" s="378">
        <v>131.93076307363927</v>
      </c>
      <c r="N39" s="379">
        <v>110.99333137787556</v>
      </c>
      <c r="O39" s="380">
        <v>124.42048332832914</v>
      </c>
      <c r="P39" s="120"/>
      <c r="Q39" s="359"/>
      <c r="R39" s="360"/>
      <c r="S39" s="361">
        <v>-4.2710825147085085</v>
      </c>
      <c r="T39" s="359"/>
      <c r="U39" s="360"/>
      <c r="V39" s="361">
        <v>8.1354800382266994</v>
      </c>
      <c r="W39" s="359"/>
      <c r="X39" s="360"/>
      <c r="Y39" s="361">
        <v>20.532250693190871</v>
      </c>
      <c r="Z39" s="359">
        <v>13.106182140485465</v>
      </c>
      <c r="AA39" s="360">
        <v>2.0436989595569566</v>
      </c>
      <c r="AB39" s="361">
        <v>-0.8233066060706673</v>
      </c>
    </row>
    <row r="40" spans="1:29" ht="18" customHeight="1" x14ac:dyDescent="0.25">
      <c r="A40" s="345"/>
      <c r="B40" s="346">
        <v>2021</v>
      </c>
      <c r="C40" s="347"/>
      <c r="D40" s="226">
        <v>110.66832675372001</v>
      </c>
      <c r="E40" s="227"/>
      <c r="F40" s="229">
        <v>123.00633360123665</v>
      </c>
      <c r="G40" s="226">
        <v>100.46744054360136</v>
      </c>
      <c r="H40" s="227"/>
      <c r="I40" s="229">
        <v>114.18811346447808</v>
      </c>
      <c r="J40" s="226">
        <v>97.69736842105263</v>
      </c>
      <c r="K40" s="227"/>
      <c r="L40" s="229">
        <v>102.38274365580421</v>
      </c>
      <c r="M40" s="226">
        <v>110.85972143263217</v>
      </c>
      <c r="N40" s="227">
        <v>105.71281632169612</v>
      </c>
      <c r="O40" s="229">
        <v>120.70945795633162</v>
      </c>
      <c r="P40" s="120"/>
      <c r="Q40" s="208"/>
      <c r="R40" s="209"/>
      <c r="S40" s="211">
        <v>-2.927498769608115E-2</v>
      </c>
      <c r="T40" s="208"/>
      <c r="U40" s="209"/>
      <c r="V40" s="211">
        <v>-12.842086564281301</v>
      </c>
      <c r="W40" s="208"/>
      <c r="X40" s="209"/>
      <c r="Y40" s="211">
        <v>-19.445799103744861</v>
      </c>
      <c r="Z40" s="208">
        <v>-15.971287628506291</v>
      </c>
      <c r="AA40" s="209">
        <v>-4.7575065912971413</v>
      </c>
      <c r="AB40" s="211">
        <v>-2.9826482526806641</v>
      </c>
    </row>
    <row r="41" spans="1:29" ht="18" customHeight="1" x14ac:dyDescent="0.25">
      <c r="A41" s="345"/>
      <c r="B41" s="362">
        <v>2022</v>
      </c>
      <c r="C41" s="363"/>
      <c r="D41" s="381">
        <v>158.76672903148761</v>
      </c>
      <c r="E41" s="382"/>
      <c r="F41" s="383">
        <v>166.41233987645978</v>
      </c>
      <c r="G41" s="381">
        <v>162.55735745988392</v>
      </c>
      <c r="H41" s="382"/>
      <c r="I41" s="383">
        <v>177.25790266529674</v>
      </c>
      <c r="J41" s="381">
        <v>0</v>
      </c>
      <c r="K41" s="382"/>
      <c r="L41" s="383">
        <v>133.25039988286008</v>
      </c>
      <c r="M41" s="381">
        <v>159.48352109493527</v>
      </c>
      <c r="N41" s="382">
        <v>154.40354144846748</v>
      </c>
      <c r="O41" s="383">
        <v>165.99671114388019</v>
      </c>
      <c r="P41" s="120"/>
      <c r="Q41" s="364">
        <v>43.461759736219662</v>
      </c>
      <c r="R41" s="365"/>
      <c r="S41" s="366">
        <v>35.287618941628494</v>
      </c>
      <c r="T41" s="364">
        <v>61.801033827808787</v>
      </c>
      <c r="U41" s="365"/>
      <c r="V41" s="366">
        <v>55.233235130383811</v>
      </c>
      <c r="W41" s="364">
        <v>-100</v>
      </c>
      <c r="X41" s="365"/>
      <c r="Y41" s="366">
        <v>30.149276259712163</v>
      </c>
      <c r="Z41" s="364">
        <v>43.860654739149204</v>
      </c>
      <c r="AA41" s="365">
        <v>46.059434249291293</v>
      </c>
      <c r="AB41" s="366">
        <v>37.517568179268423</v>
      </c>
    </row>
    <row r="42" spans="1:29" ht="12" customHeight="1" x14ac:dyDescent="0.2">
      <c r="B42" s="19"/>
      <c r="C42"/>
      <c r="D42" s="292"/>
      <c r="E42" s="292"/>
      <c r="F42" s="292"/>
      <c r="G42" s="292"/>
      <c r="H42" s="292"/>
      <c r="I42" s="292"/>
      <c r="J42" s="292"/>
      <c r="K42" s="292"/>
      <c r="L42" s="292"/>
      <c r="M42" s="292"/>
      <c r="N42" s="292"/>
      <c r="O42" s="292"/>
      <c r="P42" s="120"/>
      <c r="Q42" s="120"/>
      <c r="R42" s="120"/>
      <c r="S42" s="120"/>
      <c r="T42" s="120"/>
      <c r="U42" s="120"/>
      <c r="V42" s="120"/>
      <c r="W42" s="120"/>
      <c r="X42" s="120"/>
      <c r="Y42" s="120"/>
      <c r="Z42" s="120"/>
      <c r="AA42" s="120"/>
      <c r="AB42" s="120"/>
    </row>
    <row r="43" spans="1:29" ht="39.950000000000003" customHeight="1" x14ac:dyDescent="0.2">
      <c r="B43" s="543" t="s">
        <v>11</v>
      </c>
      <c r="C43" s="543"/>
      <c r="D43" s="543"/>
      <c r="E43" s="543"/>
      <c r="F43" s="543"/>
      <c r="G43" s="543"/>
      <c r="H43" s="543"/>
      <c r="I43" s="543"/>
      <c r="J43" s="543"/>
      <c r="K43" s="543"/>
      <c r="L43" s="543"/>
      <c r="M43" s="543"/>
      <c r="N43" s="543"/>
      <c r="O43" s="543"/>
      <c r="P43" s="543"/>
      <c r="Q43" s="543"/>
      <c r="R43" s="543"/>
      <c r="S43" s="543"/>
      <c r="T43" s="543"/>
      <c r="U43" s="543"/>
      <c r="V43" s="543"/>
      <c r="W43" s="543"/>
      <c r="X43" s="543"/>
      <c r="Y43" s="543"/>
      <c r="Z43" s="543"/>
      <c r="AA43" s="543"/>
      <c r="AB43" s="543"/>
    </row>
    <row r="44" spans="1:29" ht="12" customHeight="1" x14ac:dyDescent="0.25">
      <c r="Z44" s="301"/>
      <c r="AA44" s="231"/>
      <c r="AB44" s="231"/>
    </row>
    <row r="45" spans="1:29" ht="12" customHeight="1" x14ac:dyDescent="0.2"/>
    <row r="46" spans="1:29" x14ac:dyDescent="0.2">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row>
    <row r="47" spans="1:29" x14ac:dyDescent="0.2">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row>
    <row r="48" spans="1:29" x14ac:dyDescent="0.2">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row>
    <row r="49" s="61" customFormat="1" x14ac:dyDescent="0.2"/>
    <row r="50" s="61" customFormat="1" x14ac:dyDescent="0.2"/>
    <row r="51" s="61" customFormat="1" x14ac:dyDescent="0.2"/>
    <row r="52" s="61" customFormat="1" x14ac:dyDescent="0.2"/>
    <row r="53" s="61" customFormat="1" x14ac:dyDescent="0.2"/>
    <row r="54" s="61" customFormat="1" x14ac:dyDescent="0.2"/>
    <row r="55" s="61" customFormat="1" x14ac:dyDescent="0.2"/>
    <row r="56" s="61" customFormat="1" x14ac:dyDescent="0.2"/>
    <row r="57" s="61" customFormat="1" x14ac:dyDescent="0.2"/>
    <row r="58" s="61" customFormat="1" x14ac:dyDescent="0.2"/>
    <row r="59" s="61" customFormat="1" x14ac:dyDescent="0.2"/>
    <row r="60" s="61" customFormat="1" x14ac:dyDescent="0.2"/>
    <row r="61" s="61" customFormat="1" x14ac:dyDescent="0.2"/>
    <row r="62" s="61" customFormat="1" x14ac:dyDescent="0.2"/>
    <row r="63" s="61" customFormat="1" x14ac:dyDescent="0.2"/>
    <row r="64" s="61" customFormat="1" x14ac:dyDescent="0.2"/>
    <row r="65" s="61" customFormat="1" x14ac:dyDescent="0.2"/>
    <row r="66" s="61" customFormat="1" x14ac:dyDescent="0.2"/>
    <row r="67" s="61" customFormat="1" x14ac:dyDescent="0.2"/>
    <row r="68" s="61" customFormat="1" x14ac:dyDescent="0.2"/>
    <row r="69" s="61" customFormat="1" x14ac:dyDescent="0.2"/>
    <row r="70" s="61" customFormat="1" x14ac:dyDescent="0.2"/>
    <row r="71" s="61" customFormat="1" x14ac:dyDescent="0.2"/>
    <row r="72" s="61" customFormat="1" x14ac:dyDescent="0.2"/>
    <row r="73" s="61" customFormat="1" x14ac:dyDescent="0.2"/>
    <row r="74" s="61" customFormat="1" x14ac:dyDescent="0.2"/>
    <row r="75" s="61" customFormat="1" x14ac:dyDescent="0.2"/>
    <row r="76" s="61" customFormat="1" x14ac:dyDescent="0.2"/>
    <row r="77" s="61" customFormat="1" x14ac:dyDescent="0.2"/>
    <row r="78" s="61" customFormat="1" x14ac:dyDescent="0.2"/>
    <row r="79" s="61" customFormat="1" x14ac:dyDescent="0.2"/>
    <row r="80" s="61" customFormat="1" x14ac:dyDescent="0.2"/>
    <row r="81" s="61" customFormat="1" x14ac:dyDescent="0.2"/>
    <row r="82" s="61" customFormat="1" x14ac:dyDescent="0.2"/>
  </sheetData>
  <mergeCells count="22">
    <mergeCell ref="B2:AB2"/>
    <mergeCell ref="Q6:AB6"/>
    <mergeCell ref="D6:O6"/>
    <mergeCell ref="B3:Q3"/>
    <mergeCell ref="R3:AB3"/>
    <mergeCell ref="B4:AB4"/>
    <mergeCell ref="D7:F7"/>
    <mergeCell ref="Z7:AB7"/>
    <mergeCell ref="T7:V7"/>
    <mergeCell ref="B8:C8"/>
    <mergeCell ref="Q7:S7"/>
    <mergeCell ref="J7:L7"/>
    <mergeCell ref="M7:O7"/>
    <mergeCell ref="W7:Y7"/>
    <mergeCell ref="G7:I7"/>
    <mergeCell ref="B43:AB43"/>
    <mergeCell ref="Q38:AB38"/>
    <mergeCell ref="B28:O28"/>
    <mergeCell ref="B33:O33"/>
    <mergeCell ref="B38:O38"/>
    <mergeCell ref="Q33:AB33"/>
    <mergeCell ref="Q28:AB28"/>
  </mergeCells>
  <phoneticPr fontId="0" type="noConversion"/>
  <printOptions horizontalCentered="1" verticalCentered="1"/>
  <pageMargins left="0.25" right="0.25" top="0.25" bottom="0.25" header="0" footer="0"/>
  <pageSetup scale="70" orientation="landscape" r:id="rId1"/>
  <headerFooter alignWithMargins="0"/>
  <rowBreaks count="1" manualBreakCount="1">
    <brk id="46" max="16383" man="1"/>
  </rowBreaks>
  <colBreaks count="1" manualBreakCount="1">
    <brk id="3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AP84"/>
  <sheetViews>
    <sheetView showGridLines="0" zoomScale="85" workbookViewId="0"/>
  </sheetViews>
  <sheetFormatPr defaultRowHeight="12.75" x14ac:dyDescent="0.2"/>
  <cols>
    <col min="1" max="1" width="2.7109375" customWidth="1"/>
    <col min="2" max="2" width="6.7109375" customWidth="1"/>
    <col min="3" max="3" width="6.140625" style="11" customWidth="1"/>
    <col min="4" max="15" width="7.42578125" customWidth="1"/>
    <col min="16" max="16" width="1.42578125" customWidth="1"/>
    <col min="17" max="28" width="7.42578125" customWidth="1"/>
    <col min="29" max="29" width="3.5703125" customWidth="1"/>
    <col min="30" max="42" width="9.140625" style="61" customWidth="1"/>
  </cols>
  <sheetData>
    <row r="1" spans="1:28" ht="30" x14ac:dyDescent="0.2">
      <c r="A1" s="31"/>
      <c r="B1" s="197" t="s">
        <v>175</v>
      </c>
      <c r="Z1" s="120"/>
      <c r="AB1" s="302"/>
    </row>
    <row r="2" spans="1:28" ht="15" customHeight="1" x14ac:dyDescent="0.2">
      <c r="A2" s="250"/>
      <c r="B2" s="496" t="s">
        <v>13</v>
      </c>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row>
    <row r="3" spans="1:28" ht="17.100000000000001" customHeight="1" x14ac:dyDescent="0.2">
      <c r="A3" s="250"/>
      <c r="B3" s="496" t="s">
        <v>14</v>
      </c>
      <c r="C3" s="496"/>
      <c r="D3" s="496"/>
      <c r="E3" s="496"/>
      <c r="F3" s="496"/>
      <c r="G3" s="496"/>
      <c r="H3" s="496"/>
      <c r="I3" s="496"/>
      <c r="J3" s="496"/>
      <c r="K3" s="496"/>
      <c r="L3" s="496"/>
      <c r="M3" s="496"/>
      <c r="N3" s="496"/>
      <c r="O3" s="496"/>
      <c r="P3" s="496"/>
      <c r="Q3" s="496"/>
      <c r="R3" s="549" t="s">
        <v>170</v>
      </c>
      <c r="S3" s="549"/>
      <c r="T3" s="549"/>
      <c r="U3" s="549"/>
      <c r="V3" s="549"/>
      <c r="W3" s="549"/>
      <c r="X3" s="549"/>
      <c r="Y3" s="549"/>
      <c r="Z3" s="549"/>
      <c r="AA3" s="549"/>
      <c r="AB3" s="549"/>
    </row>
    <row r="4" spans="1:28" ht="19.5" customHeight="1" x14ac:dyDescent="0.2">
      <c r="B4" s="496" t="s">
        <v>15</v>
      </c>
      <c r="C4" s="496"/>
      <c r="D4" s="496"/>
      <c r="E4" s="496"/>
      <c r="F4" s="496"/>
      <c r="G4" s="496"/>
      <c r="H4" s="496"/>
      <c r="I4" s="496"/>
      <c r="J4" s="496"/>
      <c r="K4" s="496"/>
      <c r="L4" s="496"/>
      <c r="M4" s="496"/>
      <c r="N4" s="496"/>
      <c r="O4" s="496"/>
      <c r="P4" s="496"/>
      <c r="Q4" s="496"/>
      <c r="R4" s="496"/>
      <c r="S4" s="496"/>
      <c r="T4" s="496"/>
      <c r="U4" s="496"/>
      <c r="V4" s="496"/>
      <c r="W4" s="496"/>
      <c r="X4" s="496"/>
      <c r="Y4" s="496"/>
      <c r="Z4" s="496"/>
      <c r="AA4" s="496"/>
      <c r="AB4" s="496"/>
    </row>
    <row r="5" spans="1:28" ht="12.75" customHeight="1" x14ac:dyDescent="0.2"/>
    <row r="6" spans="1:28" ht="15.75" customHeight="1" x14ac:dyDescent="0.25">
      <c r="D6" s="548" t="s">
        <v>19</v>
      </c>
      <c r="E6" s="548"/>
      <c r="F6" s="548"/>
      <c r="G6" s="548"/>
      <c r="H6" s="548"/>
      <c r="I6" s="548"/>
      <c r="J6" s="548"/>
      <c r="K6" s="548"/>
      <c r="L6" s="548"/>
      <c r="M6" s="548"/>
      <c r="N6" s="548"/>
      <c r="O6" s="548"/>
      <c r="Q6" s="548" t="s">
        <v>171</v>
      </c>
      <c r="R6" s="548"/>
      <c r="S6" s="548"/>
      <c r="T6" s="548"/>
      <c r="U6" s="548"/>
      <c r="V6" s="548"/>
      <c r="W6" s="548"/>
      <c r="X6" s="548"/>
      <c r="Y6" s="548"/>
      <c r="Z6" s="548"/>
      <c r="AA6" s="548"/>
      <c r="AB6" s="548"/>
    </row>
    <row r="7" spans="1:28" ht="15.75" customHeight="1" x14ac:dyDescent="0.25">
      <c r="D7" s="545" t="s">
        <v>165</v>
      </c>
      <c r="E7" s="545"/>
      <c r="F7" s="545"/>
      <c r="G7" s="545" t="s">
        <v>166</v>
      </c>
      <c r="H7" s="545"/>
      <c r="I7" s="545"/>
      <c r="J7" s="545" t="s">
        <v>167</v>
      </c>
      <c r="K7" s="545"/>
      <c r="L7" s="545"/>
      <c r="M7" s="545" t="s">
        <v>152</v>
      </c>
      <c r="N7" s="545"/>
      <c r="O7" s="545"/>
      <c r="Q7" s="545" t="s">
        <v>165</v>
      </c>
      <c r="R7" s="545"/>
      <c r="S7" s="545"/>
      <c r="T7" s="545" t="s">
        <v>166</v>
      </c>
      <c r="U7" s="545"/>
      <c r="V7" s="545"/>
      <c r="W7" s="545" t="s">
        <v>167</v>
      </c>
      <c r="X7" s="545"/>
      <c r="Y7" s="545"/>
      <c r="Z7" s="545" t="s">
        <v>152</v>
      </c>
      <c r="AA7" s="545"/>
      <c r="AB7" s="545"/>
    </row>
    <row r="8" spans="1:28" ht="27" customHeight="1" x14ac:dyDescent="0.25">
      <c r="A8" s="336"/>
      <c r="B8" s="462" t="s">
        <v>25</v>
      </c>
      <c r="C8" s="462"/>
      <c r="D8" s="337" t="s">
        <v>20</v>
      </c>
      <c r="E8" s="338" t="s">
        <v>21</v>
      </c>
      <c r="F8" s="65" t="s">
        <v>172</v>
      </c>
      <c r="G8" s="337" t="s">
        <v>20</v>
      </c>
      <c r="H8" s="338" t="s">
        <v>21</v>
      </c>
      <c r="I8" s="65" t="s">
        <v>172</v>
      </c>
      <c r="J8" s="337" t="s">
        <v>20</v>
      </c>
      <c r="K8" s="338" t="s">
        <v>21</v>
      </c>
      <c r="L8" s="65" t="s">
        <v>172</v>
      </c>
      <c r="M8" s="337" t="s">
        <v>20</v>
      </c>
      <c r="N8" s="338" t="s">
        <v>21</v>
      </c>
      <c r="O8" s="65" t="s">
        <v>172</v>
      </c>
      <c r="P8" s="339"/>
      <c r="Q8" s="337" t="s">
        <v>20</v>
      </c>
      <c r="R8" s="338" t="s">
        <v>21</v>
      </c>
      <c r="S8" s="65" t="s">
        <v>172</v>
      </c>
      <c r="T8" s="337" t="s">
        <v>20</v>
      </c>
      <c r="U8" s="338" t="s">
        <v>21</v>
      </c>
      <c r="V8" s="65" t="s">
        <v>172</v>
      </c>
      <c r="W8" s="337" t="s">
        <v>20</v>
      </c>
      <c r="X8" s="338" t="s">
        <v>21</v>
      </c>
      <c r="Y8" s="65" t="s">
        <v>172</v>
      </c>
      <c r="Z8" s="337" t="s">
        <v>20</v>
      </c>
      <c r="AA8" s="338" t="s">
        <v>21</v>
      </c>
      <c r="AB8" s="65" t="s">
        <v>172</v>
      </c>
    </row>
    <row r="9" spans="1:28" ht="18" customHeight="1" x14ac:dyDescent="0.25">
      <c r="A9" s="336"/>
      <c r="B9" s="340">
        <v>2021</v>
      </c>
      <c r="C9" s="341" t="s">
        <v>56</v>
      </c>
      <c r="D9" s="367">
        <v>70.942178940961654</v>
      </c>
      <c r="E9" s="368"/>
      <c r="F9" s="369">
        <v>81.341195522271775</v>
      </c>
      <c r="G9" s="367">
        <v>18.445830797321971</v>
      </c>
      <c r="H9" s="368"/>
      <c r="I9" s="369">
        <v>12.936576556568667</v>
      </c>
      <c r="J9" s="367">
        <v>0</v>
      </c>
      <c r="K9" s="368"/>
      <c r="L9" s="369">
        <v>5.0278027764118258</v>
      </c>
      <c r="M9" s="367">
        <v>89.388009738283628</v>
      </c>
      <c r="N9" s="368">
        <v>79.93236144578313</v>
      </c>
      <c r="O9" s="369">
        <v>99.305574855252274</v>
      </c>
      <c r="P9" s="120"/>
      <c r="Q9" s="342"/>
      <c r="R9" s="343"/>
      <c r="S9" s="344">
        <v>113.86015662403646</v>
      </c>
      <c r="T9" s="342"/>
      <c r="U9" s="343"/>
      <c r="V9" s="344">
        <v>27.570281122864479</v>
      </c>
      <c r="W9" s="342"/>
      <c r="X9" s="343"/>
      <c r="Y9" s="344">
        <v>74.654946698148791</v>
      </c>
      <c r="Z9" s="342">
        <v>1090.1499189655101</v>
      </c>
      <c r="AA9" s="343">
        <v>103.66880194810706</v>
      </c>
      <c r="AB9" s="344">
        <v>94.510060342228627</v>
      </c>
    </row>
    <row r="10" spans="1:28" ht="18" customHeight="1" x14ac:dyDescent="0.25">
      <c r="A10" s="345"/>
      <c r="B10" s="346"/>
      <c r="C10" s="347" t="s">
        <v>57</v>
      </c>
      <c r="D10" s="226">
        <v>41.014607425441262</v>
      </c>
      <c r="E10" s="227"/>
      <c r="F10" s="229">
        <v>59.493110575189355</v>
      </c>
      <c r="G10" s="226">
        <v>0.63907486305538652</v>
      </c>
      <c r="H10" s="227"/>
      <c r="I10" s="229">
        <v>1.7470278039923761</v>
      </c>
      <c r="J10" s="226">
        <v>0</v>
      </c>
      <c r="K10" s="227"/>
      <c r="L10" s="229">
        <v>4.669456327187171</v>
      </c>
      <c r="M10" s="226">
        <v>41.653682288496654</v>
      </c>
      <c r="N10" s="227">
        <v>41.017477652545665</v>
      </c>
      <c r="O10" s="229">
        <v>65.909594706368907</v>
      </c>
      <c r="P10" s="120"/>
      <c r="Q10" s="208"/>
      <c r="R10" s="209"/>
      <c r="S10" s="211">
        <v>79.307780032032184</v>
      </c>
      <c r="T10" s="208"/>
      <c r="U10" s="209"/>
      <c r="V10" s="211">
        <v>-50.367652009777174</v>
      </c>
      <c r="W10" s="208"/>
      <c r="X10" s="209"/>
      <c r="Y10" s="211">
        <v>47.17314217490604</v>
      </c>
      <c r="Z10" s="208">
        <v>501.45889176755674</v>
      </c>
      <c r="AA10" s="209">
        <v>51.242644011928803</v>
      </c>
      <c r="AB10" s="211">
        <v>65.302846492979739</v>
      </c>
    </row>
    <row r="11" spans="1:28" ht="18" customHeight="1" x14ac:dyDescent="0.25">
      <c r="A11" s="345"/>
      <c r="B11" s="348"/>
      <c r="C11" s="349" t="s">
        <v>58</v>
      </c>
      <c r="D11" s="370">
        <v>48.044654088050315</v>
      </c>
      <c r="E11" s="371"/>
      <c r="F11" s="372">
        <v>60.863931214582792</v>
      </c>
      <c r="G11" s="370">
        <v>7.4009433962264151</v>
      </c>
      <c r="H11" s="371"/>
      <c r="I11" s="372">
        <v>5.0261678191489381</v>
      </c>
      <c r="J11" s="370">
        <v>0</v>
      </c>
      <c r="K11" s="371"/>
      <c r="L11" s="372">
        <v>3.7291659235332291</v>
      </c>
      <c r="M11" s="370">
        <v>55.445597484276732</v>
      </c>
      <c r="N11" s="371">
        <v>48.212531726907628</v>
      </c>
      <c r="O11" s="372">
        <v>69.61926495726496</v>
      </c>
      <c r="P11" s="120"/>
      <c r="Q11" s="350"/>
      <c r="R11" s="351"/>
      <c r="S11" s="352">
        <v>55.573664978015458</v>
      </c>
      <c r="T11" s="350"/>
      <c r="U11" s="351"/>
      <c r="V11" s="352">
        <v>-17.17976662140747</v>
      </c>
      <c r="W11" s="350"/>
      <c r="X11" s="351"/>
      <c r="Y11" s="352">
        <v>103.95300924034446</v>
      </c>
      <c r="Z11" s="350">
        <v>679.43945890751945</v>
      </c>
      <c r="AA11" s="351">
        <v>23.458632661182705</v>
      </c>
      <c r="AB11" s="352">
        <v>48.064758770504191</v>
      </c>
    </row>
    <row r="12" spans="1:28" ht="18" customHeight="1" x14ac:dyDescent="0.25">
      <c r="A12" s="345"/>
      <c r="B12" s="346"/>
      <c r="C12" s="347" t="s">
        <v>59</v>
      </c>
      <c r="D12" s="226">
        <v>54.916007303712718</v>
      </c>
      <c r="E12" s="227"/>
      <c r="F12" s="229">
        <v>66.202158618652788</v>
      </c>
      <c r="G12" s="226">
        <v>12.989044430919051</v>
      </c>
      <c r="H12" s="227"/>
      <c r="I12" s="229">
        <v>6.2878521003160399</v>
      </c>
      <c r="J12" s="226">
        <v>0</v>
      </c>
      <c r="K12" s="227"/>
      <c r="L12" s="229">
        <v>4.0512134332230589</v>
      </c>
      <c r="M12" s="226">
        <v>67.905051734631769</v>
      </c>
      <c r="N12" s="227">
        <v>53.077626117372716</v>
      </c>
      <c r="O12" s="229">
        <v>76.541224152191887</v>
      </c>
      <c r="P12" s="120"/>
      <c r="Q12" s="208">
        <v>71.656599286506136</v>
      </c>
      <c r="R12" s="209"/>
      <c r="S12" s="211">
        <v>41.269433328634037</v>
      </c>
      <c r="T12" s="208">
        <v>-15.568127868553395</v>
      </c>
      <c r="U12" s="209"/>
      <c r="V12" s="211">
        <v>-37.041860102095114</v>
      </c>
      <c r="W12" s="208">
        <v>0</v>
      </c>
      <c r="X12" s="209"/>
      <c r="Y12" s="211">
        <v>13.841418659544104</v>
      </c>
      <c r="Z12" s="208">
        <v>43.332669565980787</v>
      </c>
      <c r="AA12" s="209">
        <v>3.6053588583916008</v>
      </c>
      <c r="AB12" s="211">
        <v>26.706390804863442</v>
      </c>
    </row>
    <row r="13" spans="1:28" ht="18" customHeight="1" x14ac:dyDescent="0.25">
      <c r="A13" s="345"/>
      <c r="B13" s="348"/>
      <c r="C13" s="349" t="s">
        <v>60</v>
      </c>
      <c r="D13" s="370">
        <v>65.816037735849051</v>
      </c>
      <c r="E13" s="371"/>
      <c r="F13" s="372">
        <v>73.301057203944538</v>
      </c>
      <c r="G13" s="370">
        <v>19.285849056603773</v>
      </c>
      <c r="H13" s="371"/>
      <c r="I13" s="372">
        <v>15.63880375007534</v>
      </c>
      <c r="J13" s="370">
        <v>0</v>
      </c>
      <c r="K13" s="371"/>
      <c r="L13" s="372">
        <v>6.4961661489383085</v>
      </c>
      <c r="M13" s="370">
        <v>85.101886792452831</v>
      </c>
      <c r="N13" s="371">
        <v>67.999305220883528</v>
      </c>
      <c r="O13" s="372">
        <v>95.436027102958192</v>
      </c>
      <c r="P13" s="120"/>
      <c r="Q13" s="350">
        <v>62.60721611043904</v>
      </c>
      <c r="R13" s="351"/>
      <c r="S13" s="352">
        <v>76.036904656983921</v>
      </c>
      <c r="T13" s="350">
        <v>215.70575517588409</v>
      </c>
      <c r="U13" s="351"/>
      <c r="V13" s="352">
        <v>224.82323312352571</v>
      </c>
      <c r="W13" s="350">
        <v>0</v>
      </c>
      <c r="X13" s="351"/>
      <c r="Y13" s="352">
        <v>17.865232690438724</v>
      </c>
      <c r="Z13" s="350">
        <v>82.683713834239811</v>
      </c>
      <c r="AA13" s="351">
        <v>74.150192478480136</v>
      </c>
      <c r="AB13" s="352">
        <v>83.652048608035514</v>
      </c>
    </row>
    <row r="14" spans="1:28" ht="18" customHeight="1" x14ac:dyDescent="0.25">
      <c r="A14" s="345"/>
      <c r="B14" s="346"/>
      <c r="C14" s="347" t="s">
        <v>61</v>
      </c>
      <c r="D14" s="226">
        <v>71.62294583079732</v>
      </c>
      <c r="E14" s="227"/>
      <c r="F14" s="229">
        <v>87.470841401372297</v>
      </c>
      <c r="G14" s="226">
        <v>18.94613511868533</v>
      </c>
      <c r="H14" s="227"/>
      <c r="I14" s="229">
        <v>8.7295920218886476</v>
      </c>
      <c r="J14" s="226">
        <v>0</v>
      </c>
      <c r="K14" s="227"/>
      <c r="L14" s="229">
        <v>8.5188398506847172</v>
      </c>
      <c r="M14" s="226">
        <v>90.569080949482654</v>
      </c>
      <c r="N14" s="227">
        <v>84.413577147298867</v>
      </c>
      <c r="O14" s="229">
        <v>104.71927327394566</v>
      </c>
      <c r="P14" s="120"/>
      <c r="Q14" s="208">
        <v>68.893433799686306</v>
      </c>
      <c r="R14" s="209"/>
      <c r="S14" s="211">
        <v>83.993691414073226</v>
      </c>
      <c r="T14" s="208">
        <v>137.07018011468168</v>
      </c>
      <c r="U14" s="209"/>
      <c r="V14" s="211">
        <v>93.477901753151471</v>
      </c>
      <c r="W14" s="208">
        <v>-100</v>
      </c>
      <c r="X14" s="209"/>
      <c r="Y14" s="211">
        <v>10.808594061792862</v>
      </c>
      <c r="Z14" s="208">
        <v>63.14727713259564</v>
      </c>
      <c r="AA14" s="209">
        <v>112.86022652914026</v>
      </c>
      <c r="AB14" s="211">
        <v>75.291865194914507</v>
      </c>
    </row>
    <row r="15" spans="1:28" ht="18" customHeight="1" x14ac:dyDescent="0.25">
      <c r="A15" s="345"/>
      <c r="B15" s="348">
        <v>2022</v>
      </c>
      <c r="C15" s="349" t="s">
        <v>62</v>
      </c>
      <c r="D15" s="370">
        <v>116.626902008521</v>
      </c>
      <c r="E15" s="371"/>
      <c r="F15" s="372">
        <v>114.1860086562163</v>
      </c>
      <c r="G15" s="370">
        <v>14.566950699939136</v>
      </c>
      <c r="H15" s="371"/>
      <c r="I15" s="372">
        <v>13.281361627681779</v>
      </c>
      <c r="J15" s="370">
        <v>0</v>
      </c>
      <c r="K15" s="371"/>
      <c r="L15" s="372">
        <v>13.829573436414746</v>
      </c>
      <c r="M15" s="370">
        <v>131.19385270846013</v>
      </c>
      <c r="N15" s="371">
        <v>119.257195491644</v>
      </c>
      <c r="O15" s="372">
        <v>141.29694372031281</v>
      </c>
      <c r="P15" s="120"/>
      <c r="Q15" s="350">
        <v>133.65199365911923</v>
      </c>
      <c r="R15" s="351"/>
      <c r="S15" s="352">
        <v>92.841602806768705</v>
      </c>
      <c r="T15" s="350">
        <v>35.781351941929081</v>
      </c>
      <c r="U15" s="351"/>
      <c r="V15" s="352">
        <v>174.15922350907147</v>
      </c>
      <c r="W15" s="350">
        <v>-100</v>
      </c>
      <c r="X15" s="351"/>
      <c r="Y15" s="352">
        <v>177.47666991150768</v>
      </c>
      <c r="Z15" s="350">
        <v>111.95984050257117</v>
      </c>
      <c r="AA15" s="351">
        <v>115.31777600419973</v>
      </c>
      <c r="AB15" s="352">
        <v>104.6572313239303</v>
      </c>
    </row>
    <row r="16" spans="1:28" ht="18" customHeight="1" x14ac:dyDescent="0.25">
      <c r="A16" s="345"/>
      <c r="B16" s="346"/>
      <c r="C16" s="347" t="s">
        <v>63</v>
      </c>
      <c r="D16" s="226">
        <v>187.54818059299191</v>
      </c>
      <c r="E16" s="227"/>
      <c r="F16" s="229">
        <v>165.75057460974332</v>
      </c>
      <c r="G16" s="226">
        <v>18.409029649595688</v>
      </c>
      <c r="H16" s="227"/>
      <c r="I16" s="229">
        <v>26.22491015145977</v>
      </c>
      <c r="J16" s="226">
        <v>0</v>
      </c>
      <c r="K16" s="227"/>
      <c r="L16" s="229">
        <v>15.912219750447882</v>
      </c>
      <c r="M16" s="226">
        <v>205.95721024258759</v>
      </c>
      <c r="N16" s="227">
        <v>194.25476333907056</v>
      </c>
      <c r="O16" s="229">
        <v>207.88770451165098</v>
      </c>
      <c r="P16" s="120"/>
      <c r="Q16" s="208"/>
      <c r="R16" s="209"/>
      <c r="S16" s="211">
        <v>75.861041185234413</v>
      </c>
      <c r="T16" s="208"/>
      <c r="U16" s="209"/>
      <c r="V16" s="211">
        <v>275.5183255925765</v>
      </c>
      <c r="W16" s="208"/>
      <c r="X16" s="209"/>
      <c r="Y16" s="211">
        <v>302.88875959255938</v>
      </c>
      <c r="Z16" s="208">
        <v>120.64162398429592</v>
      </c>
      <c r="AA16" s="209">
        <v>139.81033075763747</v>
      </c>
      <c r="AB16" s="211">
        <v>97.641822138627845</v>
      </c>
    </row>
    <row r="17" spans="1:29" ht="18" customHeight="1" x14ac:dyDescent="0.25">
      <c r="A17" s="345"/>
      <c r="B17" s="348"/>
      <c r="C17" s="349" t="s">
        <v>64</v>
      </c>
      <c r="D17" s="370">
        <v>163.86214242239805</v>
      </c>
      <c r="E17" s="371"/>
      <c r="F17" s="372">
        <v>159.97260061108045</v>
      </c>
      <c r="G17" s="370">
        <v>38.436092513694462</v>
      </c>
      <c r="H17" s="371"/>
      <c r="I17" s="372">
        <v>33.359590388006197</v>
      </c>
      <c r="J17" s="370">
        <v>0</v>
      </c>
      <c r="K17" s="371"/>
      <c r="L17" s="372">
        <v>17.277481622340904</v>
      </c>
      <c r="M17" s="370">
        <v>202.29823493609251</v>
      </c>
      <c r="N17" s="371">
        <v>186.45219588029536</v>
      </c>
      <c r="O17" s="372">
        <v>210.60967262142753</v>
      </c>
      <c r="P17" s="120"/>
      <c r="Q17" s="350"/>
      <c r="R17" s="351"/>
      <c r="S17" s="352">
        <v>32.47828208481814</v>
      </c>
      <c r="T17" s="350"/>
      <c r="U17" s="351"/>
      <c r="V17" s="352">
        <v>309.87877900922524</v>
      </c>
      <c r="W17" s="350"/>
      <c r="X17" s="351"/>
      <c r="Y17" s="352">
        <v>201.10389142316603</v>
      </c>
      <c r="Z17" s="350">
        <v>74.264734795891769</v>
      </c>
      <c r="AA17" s="351">
        <v>69.412592998178312</v>
      </c>
      <c r="AB17" s="352">
        <v>56.43502137343917</v>
      </c>
    </row>
    <row r="18" spans="1:29" ht="18" customHeight="1" x14ac:dyDescent="0.25">
      <c r="A18" s="345"/>
      <c r="B18" s="346"/>
      <c r="C18" s="347" t="s">
        <v>65</v>
      </c>
      <c r="D18" s="226">
        <v>112.57924528301886</v>
      </c>
      <c r="E18" s="227"/>
      <c r="F18" s="229">
        <v>108.09624609602605</v>
      </c>
      <c r="G18" s="226">
        <v>15.241509433962264</v>
      </c>
      <c r="H18" s="227"/>
      <c r="I18" s="229">
        <v>12.164266995948926</v>
      </c>
      <c r="J18" s="226">
        <v>0</v>
      </c>
      <c r="K18" s="227"/>
      <c r="L18" s="229">
        <v>14.617705384309941</v>
      </c>
      <c r="M18" s="226">
        <v>127.82075471698113</v>
      </c>
      <c r="N18" s="227">
        <v>111.86470281124498</v>
      </c>
      <c r="O18" s="229">
        <v>134.8782184762849</v>
      </c>
      <c r="P18" s="120"/>
      <c r="Q18" s="208">
        <v>19.869015371968324</v>
      </c>
      <c r="R18" s="209"/>
      <c r="S18" s="211">
        <v>17.697930197245608</v>
      </c>
      <c r="T18" s="208">
        <v>204.75352112890673</v>
      </c>
      <c r="U18" s="209"/>
      <c r="V18" s="211">
        <v>12.305666691051391</v>
      </c>
      <c r="W18" s="208">
        <v>0</v>
      </c>
      <c r="X18" s="209"/>
      <c r="Y18" s="211">
        <v>80.149585969205106</v>
      </c>
      <c r="Z18" s="208">
        <v>29.21653712263409</v>
      </c>
      <c r="AA18" s="209">
        <v>24.841644843292595</v>
      </c>
      <c r="AB18" s="211">
        <v>21.744767552045637</v>
      </c>
    </row>
    <row r="19" spans="1:29" ht="18" customHeight="1" x14ac:dyDescent="0.25">
      <c r="A19" s="345"/>
      <c r="B19" s="348"/>
      <c r="C19" s="349" t="s">
        <v>66</v>
      </c>
      <c r="D19" s="370">
        <v>67.701156421180769</v>
      </c>
      <c r="E19" s="371"/>
      <c r="F19" s="372">
        <v>77.091308395294746</v>
      </c>
      <c r="G19" s="370">
        <v>14.807973219720024</v>
      </c>
      <c r="H19" s="371"/>
      <c r="I19" s="372">
        <v>11.978481981100655</v>
      </c>
      <c r="J19" s="370">
        <v>0</v>
      </c>
      <c r="K19" s="371"/>
      <c r="L19" s="372">
        <v>5.8390649980828213</v>
      </c>
      <c r="M19" s="370">
        <v>82.509129640900795</v>
      </c>
      <c r="N19" s="371">
        <v>67.597398367664212</v>
      </c>
      <c r="O19" s="372">
        <v>94.908855374478222</v>
      </c>
      <c r="P19" s="120"/>
      <c r="Q19" s="350"/>
      <c r="R19" s="351"/>
      <c r="S19" s="352">
        <v>2.9142323065247426</v>
      </c>
      <c r="T19" s="350"/>
      <c r="U19" s="351"/>
      <c r="V19" s="352">
        <v>26.441432133854178</v>
      </c>
      <c r="W19" s="350"/>
      <c r="X19" s="351"/>
      <c r="Y19" s="352">
        <v>-7.6818077280975974</v>
      </c>
      <c r="Z19" s="350">
        <v>-2.1555550743219452</v>
      </c>
      <c r="AA19" s="351">
        <v>-4.7572562777406704</v>
      </c>
      <c r="AB19" s="352">
        <v>4.6325895324408588</v>
      </c>
    </row>
    <row r="20" spans="1:29" ht="18" customHeight="1" x14ac:dyDescent="0.25">
      <c r="A20" s="345"/>
      <c r="B20" s="346"/>
      <c r="C20" s="347" t="s">
        <v>67</v>
      </c>
      <c r="D20" s="226">
        <v>66.386477987421387</v>
      </c>
      <c r="E20" s="227"/>
      <c r="F20" s="229">
        <v>73.50954125524521</v>
      </c>
      <c r="G20" s="226">
        <v>10.323899371069182</v>
      </c>
      <c r="H20" s="227"/>
      <c r="I20" s="229">
        <v>9.128040591691482</v>
      </c>
      <c r="J20" s="226">
        <v>0</v>
      </c>
      <c r="K20" s="227"/>
      <c r="L20" s="229">
        <v>3.8825140049886153</v>
      </c>
      <c r="M20" s="226">
        <v>76.710377358490561</v>
      </c>
      <c r="N20" s="227">
        <v>64.671761445783133</v>
      </c>
      <c r="O20" s="229">
        <v>86.520095851925305</v>
      </c>
      <c r="P20" s="120"/>
      <c r="Q20" s="208">
        <v>-1.2119850817818605</v>
      </c>
      <c r="R20" s="209"/>
      <c r="S20" s="211">
        <v>-3.2524712797357438</v>
      </c>
      <c r="T20" s="208">
        <v>-35.851342373580927</v>
      </c>
      <c r="U20" s="209"/>
      <c r="V20" s="211">
        <v>33.291259172050538</v>
      </c>
      <c r="W20" s="208">
        <v>-100</v>
      </c>
      <c r="X20" s="209"/>
      <c r="Y20" s="211">
        <v>-29.785996509380631</v>
      </c>
      <c r="Z20" s="208">
        <v>-9.0411132572319293</v>
      </c>
      <c r="AA20" s="209">
        <v>-4.1507913668653664</v>
      </c>
      <c r="AB20" s="211">
        <v>-2.0806526142452308</v>
      </c>
    </row>
    <row r="21" spans="1:29" ht="18" customHeight="1" x14ac:dyDescent="0.25">
      <c r="A21" s="345"/>
      <c r="B21" s="348"/>
      <c r="C21" s="349" t="s">
        <v>56</v>
      </c>
      <c r="D21" s="370">
        <v>70.675289105295192</v>
      </c>
      <c r="E21" s="371"/>
      <c r="F21" s="372">
        <v>76.103545087682207</v>
      </c>
      <c r="G21" s="370">
        <v>17.1895922093731</v>
      </c>
      <c r="H21" s="371"/>
      <c r="I21" s="372">
        <v>12.910962334410542</v>
      </c>
      <c r="J21" s="370">
        <v>0</v>
      </c>
      <c r="K21" s="371"/>
      <c r="L21" s="372">
        <v>3.8103682316248393</v>
      </c>
      <c r="M21" s="370">
        <v>87.864881314668295</v>
      </c>
      <c r="N21" s="371">
        <v>70.936926544889232</v>
      </c>
      <c r="O21" s="372">
        <v>92.824875653717598</v>
      </c>
      <c r="P21" s="120"/>
      <c r="Q21" s="350">
        <v>-0.37620755337494038</v>
      </c>
      <c r="R21" s="351"/>
      <c r="S21" s="352">
        <v>-6.4391116960923753</v>
      </c>
      <c r="T21" s="350">
        <v>-6.8104202067753077</v>
      </c>
      <c r="U21" s="351"/>
      <c r="V21" s="352">
        <v>-0.19799845869107222</v>
      </c>
      <c r="W21" s="350">
        <v>0</v>
      </c>
      <c r="X21" s="351"/>
      <c r="Y21" s="352">
        <v>-24.214047346679461</v>
      </c>
      <c r="Z21" s="350">
        <v>-1.7039516016644196</v>
      </c>
      <c r="AA21" s="351">
        <v>-11.25380851785585</v>
      </c>
      <c r="AB21" s="352">
        <v>-6.5260175081062197</v>
      </c>
    </row>
    <row r="22" spans="1:29" ht="18" customHeight="1" x14ac:dyDescent="0.25">
      <c r="A22" s="345"/>
      <c r="B22" s="346"/>
      <c r="C22" s="347" t="s">
        <v>57</v>
      </c>
      <c r="D22" s="226">
        <v>56.900182592818012</v>
      </c>
      <c r="E22" s="227"/>
      <c r="F22" s="229">
        <v>62.664785141700641</v>
      </c>
      <c r="G22" s="226">
        <v>1.4254412659768716</v>
      </c>
      <c r="H22" s="227"/>
      <c r="I22" s="229">
        <v>5.867261655415418</v>
      </c>
      <c r="J22" s="226">
        <v>0</v>
      </c>
      <c r="K22" s="227"/>
      <c r="L22" s="229">
        <v>3.1955462549931246</v>
      </c>
      <c r="M22" s="226">
        <v>58.325623858794884</v>
      </c>
      <c r="N22" s="227">
        <v>48.057675864749321</v>
      </c>
      <c r="O22" s="229">
        <v>71.727593052109185</v>
      </c>
      <c r="P22" s="120"/>
      <c r="Q22" s="208">
        <v>38.731506076979329</v>
      </c>
      <c r="R22" s="209"/>
      <c r="S22" s="211">
        <v>5.3311627780692428</v>
      </c>
      <c r="T22" s="208">
        <v>123.0476190320482</v>
      </c>
      <c r="U22" s="209"/>
      <c r="V22" s="211">
        <v>235.84248871035243</v>
      </c>
      <c r="W22" s="208">
        <v>0</v>
      </c>
      <c r="X22" s="209"/>
      <c r="Y22" s="211">
        <v>-31.564918245861254</v>
      </c>
      <c r="Z22" s="208">
        <v>40.025132603697266</v>
      </c>
      <c r="AA22" s="209">
        <v>17.163898452981108</v>
      </c>
      <c r="AB22" s="211">
        <v>8.8272403610217278</v>
      </c>
    </row>
    <row r="23" spans="1:29" ht="18" customHeight="1" x14ac:dyDescent="0.25">
      <c r="A23" s="345"/>
      <c r="B23" s="348"/>
      <c r="C23" s="349" t="s">
        <v>58</v>
      </c>
      <c r="D23" s="370">
        <v>59.162578616352199</v>
      </c>
      <c r="E23" s="371"/>
      <c r="F23" s="372">
        <v>63.158284616149125</v>
      </c>
      <c r="G23" s="370">
        <v>10.304716981132076</v>
      </c>
      <c r="H23" s="371"/>
      <c r="I23" s="372">
        <v>8.4801065562523874</v>
      </c>
      <c r="J23" s="370">
        <v>0</v>
      </c>
      <c r="K23" s="371"/>
      <c r="L23" s="372">
        <v>2.597728485718144</v>
      </c>
      <c r="M23" s="370">
        <v>69.467295597484281</v>
      </c>
      <c r="N23" s="371">
        <v>59.944591164658632</v>
      </c>
      <c r="O23" s="372">
        <v>74.236119658119662</v>
      </c>
      <c r="P23" s="120"/>
      <c r="Q23" s="350">
        <v>23.140815017348533</v>
      </c>
      <c r="R23" s="351"/>
      <c r="S23" s="352">
        <v>3.7696437869901498</v>
      </c>
      <c r="T23" s="350">
        <v>39.235181644856418</v>
      </c>
      <c r="U23" s="351"/>
      <c r="V23" s="352">
        <v>68.71912879683471</v>
      </c>
      <c r="W23" s="350">
        <v>0</v>
      </c>
      <c r="X23" s="351"/>
      <c r="Y23" s="352">
        <v>-30.340227841617416</v>
      </c>
      <c r="Z23" s="350">
        <v>25.289109955311901</v>
      </c>
      <c r="AA23" s="351">
        <v>24.334045563537117</v>
      </c>
      <c r="AB23" s="352">
        <v>6.6315763368822429</v>
      </c>
    </row>
    <row r="24" spans="1:29" ht="18" customHeight="1" x14ac:dyDescent="0.25">
      <c r="A24" s="345"/>
      <c r="B24" s="346"/>
      <c r="C24" s="347" t="s">
        <v>59</v>
      </c>
      <c r="D24" s="226">
        <v>114.57425441265977</v>
      </c>
      <c r="E24" s="227"/>
      <c r="F24" s="229">
        <v>74.958948978236521</v>
      </c>
      <c r="G24" s="226">
        <v>49.521302495435179</v>
      </c>
      <c r="H24" s="227"/>
      <c r="I24" s="229">
        <v>94.36355206384205</v>
      </c>
      <c r="J24" s="226">
        <v>0</v>
      </c>
      <c r="K24" s="227"/>
      <c r="L24" s="229">
        <v>3.4898430203495554</v>
      </c>
      <c r="M24" s="226">
        <v>164.09555690809495</v>
      </c>
      <c r="N24" s="227">
        <v>165.49659541391372</v>
      </c>
      <c r="O24" s="229">
        <v>172.81234406242811</v>
      </c>
      <c r="P24" s="120"/>
      <c r="Q24" s="208">
        <v>108.63544171926763</v>
      </c>
      <c r="R24" s="209"/>
      <c r="S24" s="211">
        <v>13.227348688087943</v>
      </c>
      <c r="T24" s="208">
        <v>281.25439295309184</v>
      </c>
      <c r="U24" s="209"/>
      <c r="V24" s="211">
        <v>1400.7279204188003</v>
      </c>
      <c r="W24" s="208">
        <v>0</v>
      </c>
      <c r="X24" s="209"/>
      <c r="Y24" s="211">
        <v>-13.856846155030283</v>
      </c>
      <c r="Z24" s="208">
        <v>141.65441703725634</v>
      </c>
      <c r="AA24" s="209">
        <v>211.8010497452529</v>
      </c>
      <c r="AB24" s="211">
        <v>125.77682285142943</v>
      </c>
    </row>
    <row r="25" spans="1:29" ht="18" customHeight="1" x14ac:dyDescent="0.2">
      <c r="A25" s="353"/>
      <c r="B25" s="348"/>
      <c r="C25" s="349" t="s">
        <v>60</v>
      </c>
      <c r="D25" s="370">
        <v>118.3745283018868</v>
      </c>
      <c r="E25" s="371">
        <v>110.15758755680699</v>
      </c>
      <c r="F25" s="372">
        <v>105.10486460238278</v>
      </c>
      <c r="G25" s="370">
        <v>58.577987421383646</v>
      </c>
      <c r="H25" s="371">
        <v>68.060385133956061</v>
      </c>
      <c r="I25" s="372">
        <v>74.282071451827122</v>
      </c>
      <c r="J25" s="370">
        <v>0</v>
      </c>
      <c r="K25" s="371">
        <v>0</v>
      </c>
      <c r="L25" s="372">
        <v>7.4737697420965574</v>
      </c>
      <c r="M25" s="370">
        <v>176.95251572327044</v>
      </c>
      <c r="N25" s="371">
        <v>178.21797269076305</v>
      </c>
      <c r="O25" s="372">
        <v>186.86070579630646</v>
      </c>
      <c r="P25" s="120"/>
      <c r="Q25" s="350">
        <v>79.856661649958468</v>
      </c>
      <c r="R25" s="351"/>
      <c r="S25" s="352">
        <v>43.38792455614221</v>
      </c>
      <c r="T25" s="350">
        <v>203.73559001457133</v>
      </c>
      <c r="U25" s="351"/>
      <c r="V25" s="352">
        <v>374.9856359784049</v>
      </c>
      <c r="W25" s="350">
        <v>0</v>
      </c>
      <c r="X25" s="351"/>
      <c r="Y25" s="352">
        <v>15.048931489569368</v>
      </c>
      <c r="Z25" s="350">
        <v>107.93019096594837</v>
      </c>
      <c r="AA25" s="351">
        <v>162.08793179843647</v>
      </c>
      <c r="AB25" s="352">
        <v>95.796819574892538</v>
      </c>
    </row>
    <row r="26" spans="1:29" ht="18" customHeight="1" x14ac:dyDescent="0.2">
      <c r="A26" s="353"/>
      <c r="B26" s="354"/>
      <c r="C26" s="355" t="s">
        <v>61</v>
      </c>
      <c r="D26" s="375">
        <v>109.00791235544735</v>
      </c>
      <c r="E26" s="376">
        <v>99.230989347679952</v>
      </c>
      <c r="F26" s="377">
        <v>103.73549781229599</v>
      </c>
      <c r="G26" s="375">
        <v>45.817102860620814</v>
      </c>
      <c r="H26" s="376">
        <v>52.752872292428876</v>
      </c>
      <c r="I26" s="377">
        <v>48.934589782130772</v>
      </c>
      <c r="J26" s="375">
        <v>0</v>
      </c>
      <c r="K26" s="376">
        <v>0</v>
      </c>
      <c r="L26" s="377">
        <v>8.0675302715782014</v>
      </c>
      <c r="M26" s="375">
        <v>154.82501521606818</v>
      </c>
      <c r="N26" s="376">
        <v>151.98386164010881</v>
      </c>
      <c r="O26" s="377">
        <v>160.73761786600497</v>
      </c>
      <c r="P26" s="356"/>
      <c r="Q26" s="216">
        <v>52.196912722585481</v>
      </c>
      <c r="R26" s="217"/>
      <c r="S26" s="219">
        <v>18.594375165843172</v>
      </c>
      <c r="T26" s="216">
        <v>141.82822815086405</v>
      </c>
      <c r="U26" s="217"/>
      <c r="V26" s="219">
        <v>460.55987106119233</v>
      </c>
      <c r="W26" s="216">
        <v>0</v>
      </c>
      <c r="X26" s="217"/>
      <c r="Y26" s="219">
        <v>-5.2977821749368115</v>
      </c>
      <c r="Z26" s="216">
        <v>70.94687678502153</v>
      </c>
      <c r="AA26" s="217">
        <v>80.046701936230036</v>
      </c>
      <c r="AB26" s="219">
        <v>53.493824814449752</v>
      </c>
    </row>
    <row r="27" spans="1:29" ht="21" customHeight="1" x14ac:dyDescent="0.2">
      <c r="A27" s="357"/>
      <c r="B27" s="35"/>
      <c r="C27" s="35"/>
      <c r="D27" s="192"/>
      <c r="E27" s="192"/>
      <c r="F27" s="192"/>
      <c r="G27" s="192"/>
      <c r="H27" s="192"/>
      <c r="I27" s="192"/>
      <c r="J27" s="192"/>
      <c r="K27" s="192"/>
      <c r="L27" s="192"/>
      <c r="M27" s="192"/>
      <c r="N27" s="192"/>
      <c r="O27" s="192"/>
      <c r="P27" s="126"/>
      <c r="Q27" s="192"/>
      <c r="R27" s="192"/>
      <c r="S27" s="192"/>
      <c r="T27" s="192"/>
      <c r="U27" s="192"/>
      <c r="V27" s="192"/>
      <c r="W27" s="192"/>
      <c r="X27" s="192"/>
      <c r="Y27" s="192"/>
      <c r="Z27" s="192"/>
      <c r="AA27" s="192"/>
      <c r="AB27" s="192"/>
      <c r="AC27" s="1"/>
    </row>
    <row r="28" spans="1:29" ht="18" customHeight="1" x14ac:dyDescent="0.25">
      <c r="A28" s="357"/>
      <c r="B28" s="547" t="s">
        <v>173</v>
      </c>
      <c r="C28" s="547"/>
      <c r="D28" s="547"/>
      <c r="E28" s="547"/>
      <c r="F28" s="547"/>
      <c r="G28" s="547"/>
      <c r="H28" s="547"/>
      <c r="I28" s="547"/>
      <c r="J28" s="547"/>
      <c r="K28" s="547"/>
      <c r="L28" s="547"/>
      <c r="M28" s="547"/>
      <c r="N28" s="547"/>
      <c r="O28" s="547"/>
      <c r="P28" s="358"/>
      <c r="Q28" s="544"/>
      <c r="R28" s="544"/>
      <c r="S28" s="544"/>
      <c r="T28" s="544"/>
      <c r="U28" s="544"/>
      <c r="V28" s="544"/>
      <c r="W28" s="544"/>
      <c r="X28" s="544"/>
      <c r="Y28" s="544"/>
      <c r="Z28" s="544"/>
      <c r="AA28" s="544"/>
      <c r="AB28" s="544"/>
      <c r="AC28" s="1"/>
    </row>
    <row r="29" spans="1:29" ht="18" customHeight="1" x14ac:dyDescent="0.25">
      <c r="A29" s="345"/>
      <c r="B29" s="340">
        <v>2020</v>
      </c>
      <c r="C29" s="341"/>
      <c r="D29" s="378"/>
      <c r="E29" s="379"/>
      <c r="F29" s="380">
        <v>52.263505503866241</v>
      </c>
      <c r="G29" s="378"/>
      <c r="H29" s="379"/>
      <c r="I29" s="380">
        <v>8.5930983601047917</v>
      </c>
      <c r="J29" s="378"/>
      <c r="K29" s="379"/>
      <c r="L29" s="380">
        <v>7.2618408146380311</v>
      </c>
      <c r="M29" s="378">
        <v>50.982214661305292</v>
      </c>
      <c r="N29" s="379">
        <v>53.882227569133399</v>
      </c>
      <c r="O29" s="380">
        <v>68.118444678609066</v>
      </c>
      <c r="P29" s="120"/>
      <c r="Q29" s="359"/>
      <c r="R29" s="360"/>
      <c r="S29" s="361">
        <v>-27.775110145173333</v>
      </c>
      <c r="T29" s="359"/>
      <c r="U29" s="360"/>
      <c r="V29" s="361">
        <v>-41.925162271408048</v>
      </c>
      <c r="W29" s="359"/>
      <c r="X29" s="360"/>
      <c r="Y29" s="361">
        <v>14.006884917874094</v>
      </c>
      <c r="Z29" s="359">
        <v>-46.488992606493625</v>
      </c>
      <c r="AA29" s="360">
        <v>-27.319889628177418</v>
      </c>
      <c r="AB29" s="361">
        <v>-27.168191510219387</v>
      </c>
    </row>
    <row r="30" spans="1:29" ht="18" customHeight="1" x14ac:dyDescent="0.25">
      <c r="A30" s="345"/>
      <c r="B30" s="346">
        <v>2021</v>
      </c>
      <c r="C30" s="347"/>
      <c r="D30" s="226">
        <v>62.509571183533446</v>
      </c>
      <c r="E30" s="227"/>
      <c r="F30" s="229">
        <v>78.721174210373647</v>
      </c>
      <c r="G30" s="226">
        <v>12.173276157804459</v>
      </c>
      <c r="H30" s="227"/>
      <c r="I30" s="229">
        <v>8.1400839533794187</v>
      </c>
      <c r="J30" s="226">
        <v>0.25471698113207547</v>
      </c>
      <c r="K30" s="227"/>
      <c r="L30" s="229">
        <v>5.614809712034293</v>
      </c>
      <c r="M30" s="226">
        <v>80.641922977513573</v>
      </c>
      <c r="N30" s="227">
        <v>70.705281795675859</v>
      </c>
      <c r="O30" s="229">
        <v>92.476067875787365</v>
      </c>
      <c r="P30" s="120"/>
      <c r="Q30" s="208"/>
      <c r="R30" s="209"/>
      <c r="S30" s="211">
        <v>50.623601404806905</v>
      </c>
      <c r="T30" s="208"/>
      <c r="U30" s="209"/>
      <c r="V30" s="211">
        <v>-5.2718401179258736</v>
      </c>
      <c r="W30" s="208"/>
      <c r="X30" s="209"/>
      <c r="Y30" s="211">
        <v>-22.680628020024002</v>
      </c>
      <c r="Z30" s="208">
        <v>58.176578858446305</v>
      </c>
      <c r="AA30" s="209">
        <v>31.221898175983021</v>
      </c>
      <c r="AB30" s="211">
        <v>35.757750066245308</v>
      </c>
    </row>
    <row r="31" spans="1:29" ht="18" customHeight="1" x14ac:dyDescent="0.25">
      <c r="A31" s="345"/>
      <c r="B31" s="362">
        <v>2022</v>
      </c>
      <c r="C31" s="363"/>
      <c r="D31" s="381">
        <v>103.08552597570431</v>
      </c>
      <c r="E31" s="382"/>
      <c r="F31" s="383">
        <v>98.5913845075262</v>
      </c>
      <c r="G31" s="381">
        <v>24.612587231842852</v>
      </c>
      <c r="H31" s="382"/>
      <c r="I31" s="383">
        <v>28.468350639394515</v>
      </c>
      <c r="J31" s="381">
        <v>0</v>
      </c>
      <c r="K31" s="382"/>
      <c r="L31" s="383">
        <v>8.3614748941955721</v>
      </c>
      <c r="M31" s="381">
        <v>127.69811320754717</v>
      </c>
      <c r="N31" s="382">
        <v>117.76257956758541</v>
      </c>
      <c r="O31" s="383">
        <v>135.42121004111627</v>
      </c>
      <c r="P31" s="120"/>
      <c r="Q31" s="364">
        <v>64.911587176132684</v>
      </c>
      <c r="R31" s="365"/>
      <c r="S31" s="366">
        <v>25.241252428499859</v>
      </c>
      <c r="T31" s="364">
        <v>102.18540114258718</v>
      </c>
      <c r="U31" s="365"/>
      <c r="V31" s="366">
        <v>249.73043032932947</v>
      </c>
      <c r="W31" s="364">
        <v>-100</v>
      </c>
      <c r="X31" s="365"/>
      <c r="Y31" s="366">
        <v>48.918223823781325</v>
      </c>
      <c r="Z31" s="364">
        <v>58.352019015191857</v>
      </c>
      <c r="AA31" s="365">
        <v>66.554147832768038</v>
      </c>
      <c r="AB31" s="366">
        <v>46.439195731152587</v>
      </c>
    </row>
    <row r="32" spans="1:29" ht="21" customHeight="1" x14ac:dyDescent="0.2">
      <c r="B32" s="19"/>
      <c r="C32"/>
      <c r="D32" s="292"/>
      <c r="E32" s="292"/>
      <c r="F32" s="292"/>
      <c r="G32" s="292"/>
      <c r="H32" s="292"/>
      <c r="I32" s="292"/>
      <c r="J32" s="292"/>
      <c r="K32" s="292"/>
      <c r="L32" s="292"/>
      <c r="M32" s="292"/>
      <c r="N32" s="292"/>
      <c r="O32" s="292"/>
      <c r="P32" s="120"/>
      <c r="Q32" s="120"/>
      <c r="R32" s="120"/>
      <c r="S32" s="120"/>
      <c r="T32" s="120"/>
      <c r="U32" s="120"/>
      <c r="V32" s="120"/>
      <c r="W32" s="120"/>
      <c r="X32" s="120"/>
      <c r="Y32" s="120"/>
      <c r="Z32" s="120"/>
      <c r="AA32" s="120"/>
      <c r="AB32" s="120"/>
    </row>
    <row r="33" spans="1:29" ht="18" customHeight="1" x14ac:dyDescent="0.25">
      <c r="A33" s="357"/>
      <c r="B33" s="546" t="s">
        <v>27</v>
      </c>
      <c r="C33" s="546"/>
      <c r="D33" s="546"/>
      <c r="E33" s="546"/>
      <c r="F33" s="546"/>
      <c r="G33" s="546"/>
      <c r="H33" s="546"/>
      <c r="I33" s="546"/>
      <c r="J33" s="546"/>
      <c r="K33" s="546"/>
      <c r="L33" s="546"/>
      <c r="M33" s="546"/>
      <c r="N33" s="546"/>
      <c r="O33" s="546"/>
      <c r="P33" s="358"/>
      <c r="Q33" s="544"/>
      <c r="R33" s="544"/>
      <c r="S33" s="544"/>
      <c r="T33" s="544"/>
      <c r="U33" s="544"/>
      <c r="V33" s="544"/>
      <c r="W33" s="544"/>
      <c r="X33" s="544"/>
      <c r="Y33" s="544"/>
      <c r="Z33" s="544"/>
      <c r="AA33" s="544"/>
      <c r="AB33" s="544"/>
      <c r="AC33" s="1"/>
    </row>
    <row r="34" spans="1:29" ht="18" customHeight="1" x14ac:dyDescent="0.25">
      <c r="A34" s="345"/>
      <c r="B34" s="340">
        <v>2020</v>
      </c>
      <c r="C34" s="341"/>
      <c r="D34" s="378">
        <v>38.26773995077933</v>
      </c>
      <c r="E34" s="379"/>
      <c r="F34" s="380">
        <v>45.387656699744305</v>
      </c>
      <c r="G34" s="378">
        <v>9.8686423297785062</v>
      </c>
      <c r="H34" s="379"/>
      <c r="I34" s="380">
        <v>6.4555936293626317</v>
      </c>
      <c r="J34" s="378">
        <v>1.7234413453650532</v>
      </c>
      <c r="K34" s="379"/>
      <c r="L34" s="380">
        <v>5.5868277087971903</v>
      </c>
      <c r="M34" s="378">
        <v>49.859823625922886</v>
      </c>
      <c r="N34" s="379">
        <v>43.357606600314298</v>
      </c>
      <c r="O34" s="380">
        <v>57.430078037904124</v>
      </c>
      <c r="P34" s="120"/>
      <c r="Q34" s="359"/>
      <c r="R34" s="360"/>
      <c r="S34" s="361">
        <v>-17.254502458735111</v>
      </c>
      <c r="T34" s="359"/>
      <c r="U34" s="360"/>
      <c r="V34" s="361">
        <v>-54.200791574030397</v>
      </c>
      <c r="W34" s="359"/>
      <c r="X34" s="360"/>
      <c r="Y34" s="361">
        <v>-24.108428981974853</v>
      </c>
      <c r="Z34" s="359">
        <v>-40.709294059259101</v>
      </c>
      <c r="AA34" s="360">
        <v>-28.700853029388831</v>
      </c>
      <c r="AB34" s="361">
        <v>-24.740231461355041</v>
      </c>
    </row>
    <row r="35" spans="1:29" ht="18" customHeight="1" x14ac:dyDescent="0.25">
      <c r="A35" s="345"/>
      <c r="B35" s="346">
        <v>2021</v>
      </c>
      <c r="C35" s="347"/>
      <c r="D35" s="226">
        <v>64.099876948318297</v>
      </c>
      <c r="E35" s="227"/>
      <c r="F35" s="229">
        <v>75.790964810650621</v>
      </c>
      <c r="G35" s="226">
        <v>17.04963084495488</v>
      </c>
      <c r="H35" s="227"/>
      <c r="I35" s="229">
        <v>10.203664972089548</v>
      </c>
      <c r="J35" s="226">
        <v>0</v>
      </c>
      <c r="K35" s="227"/>
      <c r="L35" s="229">
        <v>6.3799417127881224</v>
      </c>
      <c r="M35" s="226">
        <v>81.149507793273173</v>
      </c>
      <c r="N35" s="227">
        <v>68.502244106862236</v>
      </c>
      <c r="O35" s="229">
        <v>92.374571495528301</v>
      </c>
      <c r="P35" s="120"/>
      <c r="Q35" s="208">
        <v>67.503691178862695</v>
      </c>
      <c r="R35" s="209"/>
      <c r="S35" s="211">
        <v>66.985851047806094</v>
      </c>
      <c r="T35" s="208">
        <v>72.765718679161139</v>
      </c>
      <c r="U35" s="209"/>
      <c r="V35" s="211">
        <v>58.059282505331787</v>
      </c>
      <c r="W35" s="208">
        <v>-100</v>
      </c>
      <c r="X35" s="209"/>
      <c r="Y35" s="211">
        <v>14.196142163805449</v>
      </c>
      <c r="Z35" s="208">
        <v>62.755304555709564</v>
      </c>
      <c r="AA35" s="209">
        <v>57.993601303602055</v>
      </c>
      <c r="AB35" s="211">
        <v>60.847024157911243</v>
      </c>
    </row>
    <row r="36" spans="1:29" ht="18" customHeight="1" x14ac:dyDescent="0.25">
      <c r="A36" s="345"/>
      <c r="B36" s="362">
        <v>2022</v>
      </c>
      <c r="C36" s="363"/>
      <c r="D36" s="381">
        <v>113.93785890073831</v>
      </c>
      <c r="E36" s="382">
        <v>102.36806751704054</v>
      </c>
      <c r="F36" s="383">
        <v>94.697738877064111</v>
      </c>
      <c r="G36" s="381">
        <v>51.226415094339622</v>
      </c>
      <c r="H36" s="382">
        <v>62.723599324237618</v>
      </c>
      <c r="I36" s="383">
        <v>71.966990718566734</v>
      </c>
      <c r="J36" s="381">
        <v>0</v>
      </c>
      <c r="K36" s="382">
        <v>0</v>
      </c>
      <c r="L36" s="383">
        <v>6.3712499677907024</v>
      </c>
      <c r="M36" s="381">
        <v>165.16427399507793</v>
      </c>
      <c r="N36" s="382">
        <v>165.09166684127817</v>
      </c>
      <c r="O36" s="383">
        <v>173.03597956342156</v>
      </c>
      <c r="P36" s="120"/>
      <c r="Q36" s="364">
        <v>77.750511116636503</v>
      </c>
      <c r="R36" s="365"/>
      <c r="S36" s="366">
        <v>24.945947203056189</v>
      </c>
      <c r="T36" s="364">
        <v>200.45468761197463</v>
      </c>
      <c r="U36" s="365"/>
      <c r="V36" s="366">
        <v>605.30530858614941</v>
      </c>
      <c r="W36" s="364">
        <v>0</v>
      </c>
      <c r="X36" s="365"/>
      <c r="Y36" s="366">
        <v>-0.13623549243183933</v>
      </c>
      <c r="Z36" s="364">
        <v>103.53083892483511</v>
      </c>
      <c r="AA36" s="365">
        <v>141.00183722980987</v>
      </c>
      <c r="AB36" s="366">
        <v>87.319926644369815</v>
      </c>
    </row>
    <row r="37" spans="1:29" ht="21" customHeight="1" x14ac:dyDescent="0.2">
      <c r="B37" s="19"/>
      <c r="C37"/>
      <c r="D37" s="292"/>
      <c r="E37" s="292"/>
      <c r="F37" s="292"/>
      <c r="G37" s="292"/>
      <c r="H37" s="292"/>
      <c r="I37" s="292"/>
      <c r="J37" s="292"/>
      <c r="K37" s="292"/>
      <c r="L37" s="292"/>
      <c r="M37" s="292"/>
      <c r="N37" s="292"/>
      <c r="O37" s="292"/>
      <c r="P37" s="120"/>
      <c r="Q37" s="120"/>
      <c r="R37" s="120"/>
      <c r="S37" s="120"/>
      <c r="T37" s="120"/>
      <c r="U37" s="120"/>
      <c r="V37" s="120"/>
      <c r="W37" s="120"/>
      <c r="X37" s="120"/>
      <c r="Y37" s="120"/>
      <c r="Z37" s="120"/>
      <c r="AA37" s="120"/>
      <c r="AB37" s="120"/>
    </row>
    <row r="38" spans="1:29" ht="18" customHeight="1" x14ac:dyDescent="0.25">
      <c r="A38" s="357"/>
      <c r="B38" s="546" t="s">
        <v>28</v>
      </c>
      <c r="C38" s="546"/>
      <c r="D38" s="546"/>
      <c r="E38" s="546"/>
      <c r="F38" s="546"/>
      <c r="G38" s="546"/>
      <c r="H38" s="546"/>
      <c r="I38" s="546"/>
      <c r="J38" s="546"/>
      <c r="K38" s="546"/>
      <c r="L38" s="546"/>
      <c r="M38" s="546"/>
      <c r="N38" s="546"/>
      <c r="O38" s="546"/>
      <c r="P38" s="384"/>
      <c r="Q38" s="544"/>
      <c r="R38" s="544"/>
      <c r="S38" s="544"/>
      <c r="T38" s="544"/>
      <c r="U38" s="544"/>
      <c r="V38" s="544"/>
      <c r="W38" s="544"/>
      <c r="X38" s="544"/>
      <c r="Y38" s="544"/>
      <c r="Z38" s="544"/>
      <c r="AA38" s="544"/>
      <c r="AB38" s="544"/>
      <c r="AC38" s="1"/>
    </row>
    <row r="39" spans="1:29" ht="18" customHeight="1" x14ac:dyDescent="0.25">
      <c r="A39" s="345"/>
      <c r="B39" s="340">
        <v>2020</v>
      </c>
      <c r="C39" s="341"/>
      <c r="D39" s="378"/>
      <c r="E39" s="379"/>
      <c r="F39" s="380">
        <v>52.263505503866241</v>
      </c>
      <c r="G39" s="378"/>
      <c r="H39" s="379"/>
      <c r="I39" s="380">
        <v>8.5930983601047917</v>
      </c>
      <c r="J39" s="378"/>
      <c r="K39" s="379"/>
      <c r="L39" s="380">
        <v>7.2618408146380311</v>
      </c>
      <c r="M39" s="378">
        <v>50.982214661305292</v>
      </c>
      <c r="N39" s="379">
        <v>53.882227569133399</v>
      </c>
      <c r="O39" s="380">
        <v>68.118444678609066</v>
      </c>
      <c r="P39" s="120"/>
      <c r="Q39" s="359"/>
      <c r="R39" s="360"/>
      <c r="S39" s="361">
        <v>-27.775110145173333</v>
      </c>
      <c r="T39" s="359"/>
      <c r="U39" s="360"/>
      <c r="V39" s="361">
        <v>-41.925162271408048</v>
      </c>
      <c r="W39" s="359"/>
      <c r="X39" s="360"/>
      <c r="Y39" s="361">
        <v>14.006884917874094</v>
      </c>
      <c r="Z39" s="359">
        <v>-46.488992606493625</v>
      </c>
      <c r="AA39" s="360">
        <v>-27.319889628177418</v>
      </c>
      <c r="AB39" s="361">
        <v>-27.168191510219387</v>
      </c>
    </row>
    <row r="40" spans="1:29" ht="18" customHeight="1" x14ac:dyDescent="0.25">
      <c r="A40" s="345"/>
      <c r="B40" s="346">
        <v>2021</v>
      </c>
      <c r="C40" s="347"/>
      <c r="D40" s="226">
        <v>62.509571183533446</v>
      </c>
      <c r="E40" s="227"/>
      <c r="F40" s="229">
        <v>78.721174210373647</v>
      </c>
      <c r="G40" s="226">
        <v>12.173276157804459</v>
      </c>
      <c r="H40" s="227"/>
      <c r="I40" s="229">
        <v>8.1400839533794187</v>
      </c>
      <c r="J40" s="226">
        <v>0.25471698113207547</v>
      </c>
      <c r="K40" s="227"/>
      <c r="L40" s="229">
        <v>5.614809712034293</v>
      </c>
      <c r="M40" s="226">
        <v>80.641922977513573</v>
      </c>
      <c r="N40" s="227">
        <v>70.705281795675859</v>
      </c>
      <c r="O40" s="229">
        <v>92.476067875787365</v>
      </c>
      <c r="P40" s="120"/>
      <c r="Q40" s="208"/>
      <c r="R40" s="209"/>
      <c r="S40" s="211">
        <v>50.623601404806905</v>
      </c>
      <c r="T40" s="208"/>
      <c r="U40" s="209"/>
      <c r="V40" s="211">
        <v>-5.2718401179258736</v>
      </c>
      <c r="W40" s="208"/>
      <c r="X40" s="209"/>
      <c r="Y40" s="211">
        <v>-22.680628020024002</v>
      </c>
      <c r="Z40" s="208">
        <v>58.176578858446305</v>
      </c>
      <c r="AA40" s="209">
        <v>31.221898175983021</v>
      </c>
      <c r="AB40" s="211">
        <v>35.757750066245308</v>
      </c>
    </row>
    <row r="41" spans="1:29" ht="18" customHeight="1" x14ac:dyDescent="0.25">
      <c r="A41" s="345"/>
      <c r="B41" s="362">
        <v>2022</v>
      </c>
      <c r="C41" s="363"/>
      <c r="D41" s="381">
        <v>103.08552597570431</v>
      </c>
      <c r="E41" s="382"/>
      <c r="F41" s="383">
        <v>98.5913845075262</v>
      </c>
      <c r="G41" s="381">
        <v>24.612587231842852</v>
      </c>
      <c r="H41" s="382"/>
      <c r="I41" s="383">
        <v>28.468350639394515</v>
      </c>
      <c r="J41" s="381">
        <v>0</v>
      </c>
      <c r="K41" s="382"/>
      <c r="L41" s="383">
        <v>8.3614748941955721</v>
      </c>
      <c r="M41" s="381">
        <v>127.69811320754717</v>
      </c>
      <c r="N41" s="382">
        <v>117.76257956758541</v>
      </c>
      <c r="O41" s="383">
        <v>135.42121004111627</v>
      </c>
      <c r="P41" s="120"/>
      <c r="Q41" s="364">
        <v>64.911587176132684</v>
      </c>
      <c r="R41" s="365"/>
      <c r="S41" s="366">
        <v>25.241252428499859</v>
      </c>
      <c r="T41" s="364">
        <v>102.18540114258718</v>
      </c>
      <c r="U41" s="365"/>
      <c r="V41" s="366">
        <v>249.73043032932947</v>
      </c>
      <c r="W41" s="364">
        <v>-100</v>
      </c>
      <c r="X41" s="365"/>
      <c r="Y41" s="366">
        <v>48.918223823781325</v>
      </c>
      <c r="Z41" s="364">
        <v>58.352019015191857</v>
      </c>
      <c r="AA41" s="365">
        <v>66.554147832768038</v>
      </c>
      <c r="AB41" s="366">
        <v>46.439195731152587</v>
      </c>
    </row>
    <row r="42" spans="1:29" ht="12" customHeight="1" x14ac:dyDescent="0.2">
      <c r="B42" s="19"/>
      <c r="C42"/>
      <c r="D42" s="292"/>
      <c r="E42" s="292"/>
      <c r="F42" s="292"/>
      <c r="G42" s="292"/>
      <c r="H42" s="292"/>
      <c r="I42" s="292"/>
      <c r="J42" s="292"/>
      <c r="K42" s="292"/>
      <c r="L42" s="292"/>
      <c r="M42" s="292"/>
      <c r="N42" s="292"/>
      <c r="O42" s="292"/>
      <c r="P42" s="120"/>
      <c r="Q42" s="120"/>
      <c r="R42" s="120"/>
      <c r="S42" s="120"/>
      <c r="T42" s="120"/>
      <c r="U42" s="120"/>
      <c r="V42" s="120"/>
      <c r="W42" s="120"/>
      <c r="X42" s="120"/>
      <c r="Y42" s="120"/>
      <c r="Z42" s="120"/>
      <c r="AA42" s="120"/>
      <c r="AB42" s="120"/>
    </row>
    <row r="43" spans="1:29" ht="39.950000000000003" customHeight="1" x14ac:dyDescent="0.2">
      <c r="B43" s="543" t="s">
        <v>11</v>
      </c>
      <c r="C43" s="543"/>
      <c r="D43" s="543"/>
      <c r="E43" s="543"/>
      <c r="F43" s="543"/>
      <c r="G43" s="543"/>
      <c r="H43" s="543"/>
      <c r="I43" s="543"/>
      <c r="J43" s="543"/>
      <c r="K43" s="543"/>
      <c r="L43" s="543"/>
      <c r="M43" s="543"/>
      <c r="N43" s="543"/>
      <c r="O43" s="543"/>
      <c r="P43" s="543"/>
      <c r="Q43" s="543"/>
      <c r="R43" s="543"/>
      <c r="S43" s="543"/>
      <c r="T43" s="543"/>
      <c r="U43" s="543"/>
      <c r="V43" s="543"/>
      <c r="W43" s="543"/>
      <c r="X43" s="543"/>
      <c r="Y43" s="543"/>
      <c r="Z43" s="543"/>
      <c r="AA43" s="543"/>
      <c r="AB43" s="543"/>
    </row>
    <row r="44" spans="1:29" ht="12" customHeight="1" x14ac:dyDescent="0.25">
      <c r="Z44" s="301"/>
      <c r="AA44" s="231"/>
      <c r="AB44" s="231"/>
    </row>
    <row r="45" spans="1:29" ht="12" customHeight="1" x14ac:dyDescent="0.2"/>
    <row r="46" spans="1:29" x14ac:dyDescent="0.2">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row>
    <row r="47" spans="1:29" x14ac:dyDescent="0.2">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row>
    <row r="48" spans="1:29" x14ac:dyDescent="0.2">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row>
    <row r="49" s="61" customFormat="1" x14ac:dyDescent="0.2"/>
    <row r="50" s="61" customFormat="1" x14ac:dyDescent="0.2"/>
    <row r="51" s="61" customFormat="1" x14ac:dyDescent="0.2"/>
    <row r="52" s="61" customFormat="1" x14ac:dyDescent="0.2"/>
    <row r="53" s="61" customFormat="1" x14ac:dyDescent="0.2"/>
    <row r="54" s="61" customFormat="1" x14ac:dyDescent="0.2"/>
    <row r="55" s="61" customFormat="1" x14ac:dyDescent="0.2"/>
    <row r="56" s="61" customFormat="1" x14ac:dyDescent="0.2"/>
    <row r="57" s="61" customFormat="1" x14ac:dyDescent="0.2"/>
    <row r="58" s="61" customFormat="1" x14ac:dyDescent="0.2"/>
    <row r="59" s="61" customFormat="1" x14ac:dyDescent="0.2"/>
    <row r="60" s="61" customFormat="1" x14ac:dyDescent="0.2"/>
    <row r="61" s="61" customFormat="1" x14ac:dyDescent="0.2"/>
    <row r="62" s="61" customFormat="1" x14ac:dyDescent="0.2"/>
    <row r="63" s="61" customFormat="1" x14ac:dyDescent="0.2"/>
    <row r="64" s="61" customFormat="1" x14ac:dyDescent="0.2"/>
    <row r="65" s="61" customFormat="1" x14ac:dyDescent="0.2"/>
    <row r="66" s="61" customFormat="1" x14ac:dyDescent="0.2"/>
    <row r="67" s="61" customFormat="1" x14ac:dyDescent="0.2"/>
    <row r="68" s="61" customFormat="1" x14ac:dyDescent="0.2"/>
    <row r="69" s="61" customFormat="1" x14ac:dyDescent="0.2"/>
    <row r="70" s="61" customFormat="1" x14ac:dyDescent="0.2"/>
    <row r="71" s="61" customFormat="1" x14ac:dyDescent="0.2"/>
    <row r="72" s="61" customFormat="1" x14ac:dyDescent="0.2"/>
    <row r="73" s="61" customFormat="1" x14ac:dyDescent="0.2"/>
    <row r="74" s="61" customFormat="1" x14ac:dyDescent="0.2"/>
    <row r="75" s="61" customFormat="1" x14ac:dyDescent="0.2"/>
    <row r="76" s="61" customFormat="1" x14ac:dyDescent="0.2"/>
    <row r="77" s="61" customFormat="1" x14ac:dyDescent="0.2"/>
    <row r="78" s="61" customFormat="1" x14ac:dyDescent="0.2"/>
    <row r="79" s="61" customFormat="1" x14ac:dyDescent="0.2"/>
    <row r="80" s="61" customFormat="1" x14ac:dyDescent="0.2"/>
    <row r="81" s="61" customFormat="1" x14ac:dyDescent="0.2"/>
    <row r="82" s="61" customFormat="1" x14ac:dyDescent="0.2"/>
    <row r="83" s="61" customFormat="1" x14ac:dyDescent="0.2"/>
    <row r="84" s="61" customFormat="1" x14ac:dyDescent="0.2"/>
  </sheetData>
  <mergeCells count="22">
    <mergeCell ref="B4:AB4"/>
    <mergeCell ref="B2:AB2"/>
    <mergeCell ref="Q6:AB6"/>
    <mergeCell ref="D6:O6"/>
    <mergeCell ref="B3:Q3"/>
    <mergeCell ref="R3:AB3"/>
    <mergeCell ref="Q7:S7"/>
    <mergeCell ref="T7:V7"/>
    <mergeCell ref="W7:Y7"/>
    <mergeCell ref="Z7:AB7"/>
    <mergeCell ref="D7:F7"/>
    <mergeCell ref="M7:O7"/>
    <mergeCell ref="J7:L7"/>
    <mergeCell ref="G7:I7"/>
    <mergeCell ref="B43:AB43"/>
    <mergeCell ref="B33:O33"/>
    <mergeCell ref="B38:O38"/>
    <mergeCell ref="B8:C8"/>
    <mergeCell ref="Q28:AB28"/>
    <mergeCell ref="Q33:AB33"/>
    <mergeCell ref="Q38:AB38"/>
    <mergeCell ref="B28:O28"/>
  </mergeCells>
  <phoneticPr fontId="0" type="noConversion"/>
  <printOptions horizontalCentered="1" verticalCentered="1"/>
  <pageMargins left="0.25" right="0.25" top="0.25" bottom="0.25" header="0" footer="0"/>
  <pageSetup scale="70" orientation="landscape" r:id="rId1"/>
  <headerFooter alignWithMargins="0"/>
  <rowBreaks count="1" manualBreakCount="1">
    <brk id="46" max="16383" man="1"/>
  </rowBreaks>
  <colBreaks count="1" manualBreakCount="1">
    <brk id="3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P81"/>
  <sheetViews>
    <sheetView showGridLines="0" zoomScale="85" workbookViewId="0"/>
  </sheetViews>
  <sheetFormatPr defaultRowHeight="12.75" x14ac:dyDescent="0.2"/>
  <cols>
    <col min="1" max="1" width="2.7109375" customWidth="1"/>
    <col min="2" max="2" width="6.7109375" customWidth="1"/>
    <col min="3" max="3" width="6.140625" style="11" customWidth="1"/>
    <col min="4" max="5" width="7.42578125" customWidth="1"/>
    <col min="6" max="6" width="8.7109375" customWidth="1"/>
    <col min="7" max="8" width="7.42578125" customWidth="1"/>
    <col min="9" max="9" width="8.7109375" customWidth="1"/>
    <col min="10" max="11" width="7.42578125" customWidth="1"/>
    <col min="12" max="12" width="8.7109375" customWidth="1"/>
    <col min="13" max="14" width="7.42578125" customWidth="1"/>
    <col min="15" max="15" width="8.7109375" bestFit="1" customWidth="1"/>
    <col min="16" max="16" width="1.42578125" customWidth="1"/>
    <col min="17" max="18" width="7.42578125" customWidth="1"/>
    <col min="19" max="19" width="8.7109375" bestFit="1" customWidth="1"/>
    <col min="20" max="21" width="7.42578125" customWidth="1"/>
    <col min="22" max="22" width="8.7109375" bestFit="1" customWidth="1"/>
    <col min="23" max="24" width="7.42578125" customWidth="1"/>
    <col min="25" max="25" width="8.7109375" bestFit="1" customWidth="1"/>
    <col min="26" max="27" width="7.42578125" customWidth="1"/>
    <col min="28" max="28" width="8.7109375" bestFit="1" customWidth="1"/>
    <col min="29" max="29" width="2.7109375" customWidth="1"/>
    <col min="30" max="41" width="9.140625" style="61" customWidth="1"/>
  </cols>
  <sheetData>
    <row r="1" spans="1:28" ht="30" x14ac:dyDescent="0.2">
      <c r="A1" s="31"/>
      <c r="B1" s="197" t="s">
        <v>176</v>
      </c>
      <c r="Y1" s="8"/>
      <c r="Z1" s="120"/>
      <c r="AB1" s="302"/>
    </row>
    <row r="2" spans="1:28" ht="15" customHeight="1" x14ac:dyDescent="0.2">
      <c r="A2" s="250"/>
      <c r="B2" s="496" t="s">
        <v>13</v>
      </c>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row>
    <row r="3" spans="1:28" ht="17.100000000000001" customHeight="1" x14ac:dyDescent="0.2">
      <c r="A3" s="250"/>
      <c r="B3" s="496" t="s">
        <v>14</v>
      </c>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row>
    <row r="4" spans="1:28" ht="19.5" customHeight="1" x14ac:dyDescent="0.2">
      <c r="B4" s="496" t="s">
        <v>15</v>
      </c>
      <c r="C4" s="496"/>
      <c r="D4" s="496"/>
      <c r="E4" s="496"/>
      <c r="F4" s="496"/>
      <c r="G4" s="496"/>
      <c r="H4" s="496"/>
      <c r="I4" s="496"/>
      <c r="J4" s="496"/>
      <c r="K4" s="496"/>
      <c r="L4" s="496"/>
      <c r="M4" s="496"/>
      <c r="N4" s="496"/>
      <c r="O4" s="496"/>
      <c r="P4" s="496"/>
      <c r="Q4" s="496"/>
      <c r="R4" s="496"/>
      <c r="S4" s="496"/>
      <c r="T4" s="496"/>
      <c r="U4" s="496"/>
      <c r="V4" s="496"/>
      <c r="W4" s="496"/>
      <c r="X4" s="496"/>
      <c r="Y4" s="496"/>
      <c r="Z4" s="496"/>
      <c r="AA4" s="496"/>
      <c r="AB4" s="496"/>
    </row>
    <row r="5" spans="1:28" ht="15" customHeight="1" x14ac:dyDescent="0.2"/>
    <row r="6" spans="1:28" ht="15.75" customHeight="1" x14ac:dyDescent="0.25">
      <c r="D6" s="548" t="s">
        <v>177</v>
      </c>
      <c r="E6" s="548"/>
      <c r="F6" s="548"/>
      <c r="G6" s="548"/>
      <c r="H6" s="548"/>
      <c r="I6" s="548"/>
      <c r="J6" s="548"/>
      <c r="K6" s="548"/>
      <c r="L6" s="548"/>
      <c r="M6" s="548"/>
      <c r="N6" s="548"/>
      <c r="O6" s="548"/>
      <c r="Q6" s="548" t="s">
        <v>171</v>
      </c>
      <c r="R6" s="548"/>
      <c r="S6" s="548"/>
      <c r="T6" s="548"/>
      <c r="U6" s="548"/>
      <c r="V6" s="548"/>
      <c r="W6" s="548"/>
      <c r="X6" s="548"/>
      <c r="Y6" s="548"/>
      <c r="Z6" s="548"/>
      <c r="AA6" s="548"/>
      <c r="AB6" s="548"/>
    </row>
    <row r="7" spans="1:28" ht="15.75" customHeight="1" x14ac:dyDescent="0.25">
      <c r="D7" s="545" t="s">
        <v>165</v>
      </c>
      <c r="E7" s="545"/>
      <c r="F7" s="545"/>
      <c r="G7" s="545" t="s">
        <v>166</v>
      </c>
      <c r="H7" s="545"/>
      <c r="I7" s="545"/>
      <c r="J7" s="545" t="s">
        <v>167</v>
      </c>
      <c r="K7" s="545"/>
      <c r="L7" s="545"/>
      <c r="M7" s="545" t="s">
        <v>152</v>
      </c>
      <c r="N7" s="545"/>
      <c r="O7" s="545"/>
      <c r="Q7" s="545" t="s">
        <v>165</v>
      </c>
      <c r="R7" s="545"/>
      <c r="S7" s="545"/>
      <c r="T7" s="545" t="s">
        <v>166</v>
      </c>
      <c r="U7" s="545"/>
      <c r="V7" s="545"/>
      <c r="W7" s="545" t="s">
        <v>167</v>
      </c>
      <c r="X7" s="545"/>
      <c r="Y7" s="545"/>
      <c r="Z7" s="545" t="s">
        <v>152</v>
      </c>
      <c r="AA7" s="545"/>
      <c r="AB7" s="545"/>
    </row>
    <row r="8" spans="1:28" ht="27" customHeight="1" x14ac:dyDescent="0.25">
      <c r="A8" s="336"/>
      <c r="B8" s="462" t="s">
        <v>25</v>
      </c>
      <c r="C8" s="462"/>
      <c r="D8" s="337" t="s">
        <v>178</v>
      </c>
      <c r="E8" s="338" t="s">
        <v>18</v>
      </c>
      <c r="F8" s="65" t="s">
        <v>19</v>
      </c>
      <c r="G8" s="337" t="s">
        <v>178</v>
      </c>
      <c r="H8" s="338" t="s">
        <v>18</v>
      </c>
      <c r="I8" s="65" t="s">
        <v>19</v>
      </c>
      <c r="J8" s="337" t="s">
        <v>178</v>
      </c>
      <c r="K8" s="338" t="s">
        <v>18</v>
      </c>
      <c r="L8" s="65" t="s">
        <v>19</v>
      </c>
      <c r="M8" s="337" t="s">
        <v>178</v>
      </c>
      <c r="N8" s="338" t="s">
        <v>18</v>
      </c>
      <c r="O8" s="65" t="s">
        <v>19</v>
      </c>
      <c r="P8" s="339"/>
      <c r="Q8" s="337" t="s">
        <v>178</v>
      </c>
      <c r="R8" s="338" t="s">
        <v>18</v>
      </c>
      <c r="S8" s="65" t="s">
        <v>19</v>
      </c>
      <c r="T8" s="337" t="s">
        <v>178</v>
      </c>
      <c r="U8" s="338" t="s">
        <v>18</v>
      </c>
      <c r="V8" s="65" t="s">
        <v>19</v>
      </c>
      <c r="W8" s="337" t="s">
        <v>178</v>
      </c>
      <c r="X8" s="338" t="s">
        <v>18</v>
      </c>
      <c r="Y8" s="65" t="s">
        <v>19</v>
      </c>
      <c r="Z8" s="337" t="s">
        <v>178</v>
      </c>
      <c r="AA8" s="338" t="s">
        <v>18</v>
      </c>
      <c r="AB8" s="65" t="s">
        <v>19</v>
      </c>
    </row>
    <row r="9" spans="1:28" ht="18.95" customHeight="1" x14ac:dyDescent="0.25">
      <c r="A9" s="336"/>
      <c r="B9" s="340">
        <v>2021</v>
      </c>
      <c r="C9" s="341" t="s">
        <v>56</v>
      </c>
      <c r="D9" s="342"/>
      <c r="E9" s="343"/>
      <c r="F9" s="344"/>
      <c r="G9" s="342"/>
      <c r="H9" s="343"/>
      <c r="I9" s="344"/>
      <c r="J9" s="342"/>
      <c r="K9" s="343"/>
      <c r="L9" s="344"/>
      <c r="M9" s="342">
        <v>103.98949600043984</v>
      </c>
      <c r="N9" s="343">
        <v>107.53928651230841</v>
      </c>
      <c r="O9" s="344">
        <v>111.82956204652511</v>
      </c>
      <c r="P9" s="120"/>
      <c r="Q9" s="342"/>
      <c r="R9" s="343"/>
      <c r="S9" s="344"/>
      <c r="T9" s="342"/>
      <c r="U9" s="343"/>
      <c r="V9" s="344"/>
      <c r="W9" s="342"/>
      <c r="X9" s="343"/>
      <c r="Y9" s="344"/>
      <c r="Z9" s="342">
        <v>394.84269200053717</v>
      </c>
      <c r="AA9" s="343">
        <v>18.08915141838089</v>
      </c>
      <c r="AB9" s="344">
        <v>484.35553583874372</v>
      </c>
    </row>
    <row r="10" spans="1:28" ht="18.95" customHeight="1" x14ac:dyDescent="0.25">
      <c r="A10" s="345"/>
      <c r="B10" s="346"/>
      <c r="C10" s="347" t="s">
        <v>57</v>
      </c>
      <c r="D10" s="208"/>
      <c r="E10" s="209"/>
      <c r="F10" s="211"/>
      <c r="G10" s="208"/>
      <c r="H10" s="209"/>
      <c r="I10" s="211"/>
      <c r="J10" s="208"/>
      <c r="K10" s="209"/>
      <c r="L10" s="211"/>
      <c r="M10" s="208">
        <v>89.846231657914856</v>
      </c>
      <c r="N10" s="209">
        <v>113.02762014515882</v>
      </c>
      <c r="O10" s="211">
        <v>101.5510574330937</v>
      </c>
      <c r="P10" s="120"/>
      <c r="Q10" s="208"/>
      <c r="R10" s="209"/>
      <c r="S10" s="211"/>
      <c r="T10" s="208"/>
      <c r="U10" s="209"/>
      <c r="V10" s="211"/>
      <c r="W10" s="208"/>
      <c r="X10" s="209"/>
      <c r="Y10" s="211"/>
      <c r="Z10" s="208">
        <v>250.7206752064055</v>
      </c>
      <c r="AA10" s="209">
        <v>13.388842021732074</v>
      </c>
      <c r="AB10" s="211">
        <v>297.67811234636815</v>
      </c>
    </row>
    <row r="11" spans="1:28" ht="18.95" customHeight="1" x14ac:dyDescent="0.25">
      <c r="A11" s="345"/>
      <c r="B11" s="348"/>
      <c r="C11" s="349" t="s">
        <v>58</v>
      </c>
      <c r="D11" s="350"/>
      <c r="E11" s="351"/>
      <c r="F11" s="352"/>
      <c r="G11" s="350"/>
      <c r="H11" s="351"/>
      <c r="I11" s="352"/>
      <c r="J11" s="350"/>
      <c r="K11" s="351"/>
      <c r="L11" s="352"/>
      <c r="M11" s="350">
        <v>103.14521513257115</v>
      </c>
      <c r="N11" s="351">
        <v>111.49568090982163</v>
      </c>
      <c r="O11" s="352">
        <v>115.00245993790256</v>
      </c>
      <c r="P11" s="120"/>
      <c r="Q11" s="350"/>
      <c r="R11" s="351"/>
      <c r="S11" s="352"/>
      <c r="T11" s="350"/>
      <c r="U11" s="351"/>
      <c r="V11" s="352"/>
      <c r="W11" s="350"/>
      <c r="X11" s="351"/>
      <c r="Y11" s="352"/>
      <c r="Z11" s="350">
        <v>495.95731815900291</v>
      </c>
      <c r="AA11" s="351">
        <v>5.9365360677688708</v>
      </c>
      <c r="AB11" s="352">
        <v>531.33653930121704</v>
      </c>
    </row>
    <row r="12" spans="1:28" ht="18.95" customHeight="1" x14ac:dyDescent="0.25">
      <c r="A12" s="345"/>
      <c r="B12" s="346"/>
      <c r="C12" s="347" t="s">
        <v>59</v>
      </c>
      <c r="D12" s="208"/>
      <c r="E12" s="209"/>
      <c r="F12" s="211"/>
      <c r="G12" s="208"/>
      <c r="H12" s="209"/>
      <c r="I12" s="211"/>
      <c r="J12" s="208"/>
      <c r="K12" s="209"/>
      <c r="L12" s="211"/>
      <c r="M12" s="208">
        <v>125.39585854651654</v>
      </c>
      <c r="N12" s="209">
        <v>102.02518718210446</v>
      </c>
      <c r="O12" s="211">
        <v>127.9353594006553</v>
      </c>
      <c r="P12" s="120"/>
      <c r="Q12" s="208"/>
      <c r="R12" s="209"/>
      <c r="S12" s="211"/>
      <c r="T12" s="208"/>
      <c r="U12" s="209"/>
      <c r="V12" s="211"/>
      <c r="W12" s="208"/>
      <c r="X12" s="209"/>
      <c r="Y12" s="211"/>
      <c r="Z12" s="208">
        <v>44.850900914540503</v>
      </c>
      <c r="AA12" s="209">
        <v>-4.4915560127271084</v>
      </c>
      <c r="AB12" s="211">
        <v>38.344841565331222</v>
      </c>
    </row>
    <row r="13" spans="1:28" ht="18.95" customHeight="1" x14ac:dyDescent="0.25">
      <c r="A13" s="345"/>
      <c r="B13" s="348"/>
      <c r="C13" s="349" t="s">
        <v>60</v>
      </c>
      <c r="D13" s="350"/>
      <c r="E13" s="351"/>
      <c r="F13" s="352"/>
      <c r="G13" s="350"/>
      <c r="H13" s="351"/>
      <c r="I13" s="352"/>
      <c r="J13" s="350"/>
      <c r="K13" s="351"/>
      <c r="L13" s="352"/>
      <c r="M13" s="350">
        <v>125.82795495725158</v>
      </c>
      <c r="N13" s="351">
        <v>99.462088748249116</v>
      </c>
      <c r="O13" s="352">
        <v>125.1511122297412</v>
      </c>
      <c r="P13" s="120"/>
      <c r="Q13" s="350"/>
      <c r="R13" s="351"/>
      <c r="S13" s="352"/>
      <c r="T13" s="350"/>
      <c r="U13" s="351"/>
      <c r="V13" s="352"/>
      <c r="W13" s="350"/>
      <c r="X13" s="351"/>
      <c r="Y13" s="352"/>
      <c r="Z13" s="350">
        <v>4.42388484710228</v>
      </c>
      <c r="AA13" s="351">
        <v>0.45603372564652922</v>
      </c>
      <c r="AB13" s="352">
        <v>4.9000929797968258</v>
      </c>
    </row>
    <row r="14" spans="1:28" ht="18.95" customHeight="1" x14ac:dyDescent="0.25">
      <c r="A14" s="345"/>
      <c r="B14" s="346"/>
      <c r="C14" s="347" t="s">
        <v>61</v>
      </c>
      <c r="D14" s="208"/>
      <c r="E14" s="209"/>
      <c r="F14" s="211"/>
      <c r="G14" s="208"/>
      <c r="H14" s="209"/>
      <c r="I14" s="211"/>
      <c r="J14" s="208"/>
      <c r="K14" s="209"/>
      <c r="L14" s="211"/>
      <c r="M14" s="208">
        <v>96.543824017104043</v>
      </c>
      <c r="N14" s="209">
        <v>111.13303102549617</v>
      </c>
      <c r="O14" s="211">
        <v>107.29207789813411</v>
      </c>
      <c r="P14" s="120"/>
      <c r="Q14" s="208"/>
      <c r="R14" s="209"/>
      <c r="S14" s="211"/>
      <c r="T14" s="208"/>
      <c r="U14" s="209"/>
      <c r="V14" s="211"/>
      <c r="W14" s="208"/>
      <c r="X14" s="209"/>
      <c r="Y14" s="211"/>
      <c r="Z14" s="208">
        <v>-29.131315460498744</v>
      </c>
      <c r="AA14" s="209">
        <v>8.1510993770899027</v>
      </c>
      <c r="AB14" s="211">
        <v>-23.354738556366964</v>
      </c>
    </row>
    <row r="15" spans="1:28" ht="18.95" customHeight="1" x14ac:dyDescent="0.25">
      <c r="A15" s="345"/>
      <c r="B15" s="348">
        <v>2022</v>
      </c>
      <c r="C15" s="349" t="s">
        <v>62</v>
      </c>
      <c r="D15" s="350"/>
      <c r="E15" s="351"/>
      <c r="F15" s="352"/>
      <c r="G15" s="350"/>
      <c r="H15" s="351"/>
      <c r="I15" s="352"/>
      <c r="J15" s="350"/>
      <c r="K15" s="351"/>
      <c r="L15" s="352"/>
      <c r="M15" s="350">
        <v>104.30793920952375</v>
      </c>
      <c r="N15" s="351">
        <v>105.46577022665832</v>
      </c>
      <c r="O15" s="352">
        <v>110.00917149498196</v>
      </c>
      <c r="P15" s="120"/>
      <c r="Q15" s="350"/>
      <c r="R15" s="351"/>
      <c r="S15" s="352"/>
      <c r="T15" s="350"/>
      <c r="U15" s="351"/>
      <c r="V15" s="352"/>
      <c r="W15" s="350"/>
      <c r="X15" s="351"/>
      <c r="Y15" s="352"/>
      <c r="Z15" s="350">
        <v>6.069295407622981</v>
      </c>
      <c r="AA15" s="351">
        <v>-7.1922989795457672</v>
      </c>
      <c r="AB15" s="352">
        <v>-1.55952544362628</v>
      </c>
    </row>
    <row r="16" spans="1:28" ht="18.95" customHeight="1" x14ac:dyDescent="0.25">
      <c r="A16" s="345"/>
      <c r="B16" s="346"/>
      <c r="C16" s="347" t="s">
        <v>63</v>
      </c>
      <c r="D16" s="208"/>
      <c r="E16" s="209"/>
      <c r="F16" s="211"/>
      <c r="G16" s="208"/>
      <c r="H16" s="209"/>
      <c r="I16" s="211"/>
      <c r="J16" s="208"/>
      <c r="K16" s="209"/>
      <c r="L16" s="211"/>
      <c r="M16" s="208">
        <v>101.44270098080371</v>
      </c>
      <c r="N16" s="209">
        <v>104.51641856911959</v>
      </c>
      <c r="O16" s="211">
        <v>106.02427796483903</v>
      </c>
      <c r="P16" s="120"/>
      <c r="Q16" s="208"/>
      <c r="R16" s="209"/>
      <c r="S16" s="211"/>
      <c r="T16" s="208"/>
      <c r="U16" s="209"/>
      <c r="V16" s="211"/>
      <c r="W16" s="208"/>
      <c r="X16" s="209"/>
      <c r="Y16" s="211"/>
      <c r="Z16" s="208">
        <v>-6.5987067077624912</v>
      </c>
      <c r="AA16" s="209">
        <v>-1.493096502720374</v>
      </c>
      <c r="AB16" s="211">
        <v>-7.9932781513944713</v>
      </c>
    </row>
    <row r="17" spans="1:29" ht="18.95" customHeight="1" x14ac:dyDescent="0.25">
      <c r="A17" s="345"/>
      <c r="B17" s="348"/>
      <c r="C17" s="349" t="s">
        <v>64</v>
      </c>
      <c r="D17" s="350"/>
      <c r="E17" s="351"/>
      <c r="F17" s="352"/>
      <c r="G17" s="350"/>
      <c r="H17" s="351"/>
      <c r="I17" s="352"/>
      <c r="J17" s="350"/>
      <c r="K17" s="351"/>
      <c r="L17" s="352"/>
      <c r="M17" s="350">
        <v>113.30902157035548</v>
      </c>
      <c r="N17" s="351">
        <v>95.754700370340956</v>
      </c>
      <c r="O17" s="352">
        <v>108.49871409718632</v>
      </c>
      <c r="P17" s="120"/>
      <c r="Q17" s="350"/>
      <c r="R17" s="351"/>
      <c r="S17" s="352"/>
      <c r="T17" s="350"/>
      <c r="U17" s="351"/>
      <c r="V17" s="352"/>
      <c r="W17" s="350"/>
      <c r="X17" s="351"/>
      <c r="Y17" s="352"/>
      <c r="Z17" s="350">
        <v>6.7034211235495098</v>
      </c>
      <c r="AA17" s="351">
        <v>-3.5981261036124415</v>
      </c>
      <c r="AB17" s="352">
        <v>2.8640974746601735</v>
      </c>
    </row>
    <row r="18" spans="1:29" ht="18.95" customHeight="1" x14ac:dyDescent="0.25">
      <c r="A18" s="345"/>
      <c r="B18" s="346"/>
      <c r="C18" s="347" t="s">
        <v>65</v>
      </c>
      <c r="D18" s="208"/>
      <c r="E18" s="209"/>
      <c r="F18" s="211"/>
      <c r="G18" s="208"/>
      <c r="H18" s="209"/>
      <c r="I18" s="211"/>
      <c r="J18" s="208"/>
      <c r="K18" s="209"/>
      <c r="L18" s="211"/>
      <c r="M18" s="208">
        <v>114.76948724736761</v>
      </c>
      <c r="N18" s="209">
        <v>99.559306540515095</v>
      </c>
      <c r="O18" s="211">
        <v>114.26370562366844</v>
      </c>
      <c r="P18" s="120"/>
      <c r="Q18" s="208"/>
      <c r="R18" s="209"/>
      <c r="S18" s="211"/>
      <c r="T18" s="208"/>
      <c r="U18" s="209"/>
      <c r="V18" s="211"/>
      <c r="W18" s="208"/>
      <c r="X18" s="209"/>
      <c r="Y18" s="211"/>
      <c r="Z18" s="208">
        <v>8.4525751428748226</v>
      </c>
      <c r="AA18" s="209">
        <v>-4.5625674204247009</v>
      </c>
      <c r="AB18" s="211">
        <v>3.5043532828313984</v>
      </c>
    </row>
    <row r="19" spans="1:29" ht="18.95" customHeight="1" x14ac:dyDescent="0.25">
      <c r="A19" s="345"/>
      <c r="B19" s="348"/>
      <c r="C19" s="349" t="s">
        <v>66</v>
      </c>
      <c r="D19" s="350"/>
      <c r="E19" s="351"/>
      <c r="F19" s="352"/>
      <c r="G19" s="350"/>
      <c r="H19" s="351"/>
      <c r="I19" s="352"/>
      <c r="J19" s="350"/>
      <c r="K19" s="351"/>
      <c r="L19" s="352"/>
      <c r="M19" s="350">
        <v>112.40046139485287</v>
      </c>
      <c r="N19" s="351">
        <v>108.59352491772108</v>
      </c>
      <c r="O19" s="352">
        <v>122.0596230524843</v>
      </c>
      <c r="P19" s="120"/>
      <c r="Q19" s="350"/>
      <c r="R19" s="351"/>
      <c r="S19" s="352"/>
      <c r="T19" s="350"/>
      <c r="U19" s="351"/>
      <c r="V19" s="352"/>
      <c r="W19" s="350"/>
      <c r="X19" s="351"/>
      <c r="Y19" s="352"/>
      <c r="Z19" s="350">
        <v>-6.0172549398040962</v>
      </c>
      <c r="AA19" s="351">
        <v>9.309057602319136</v>
      </c>
      <c r="AB19" s="352">
        <v>2.7316529339658526</v>
      </c>
    </row>
    <row r="20" spans="1:29" ht="18.95" customHeight="1" x14ac:dyDescent="0.25">
      <c r="A20" s="345"/>
      <c r="B20" s="346"/>
      <c r="C20" s="347" t="s">
        <v>67</v>
      </c>
      <c r="D20" s="208"/>
      <c r="E20" s="209"/>
      <c r="F20" s="211"/>
      <c r="G20" s="208"/>
      <c r="H20" s="209"/>
      <c r="I20" s="211"/>
      <c r="J20" s="208"/>
      <c r="K20" s="209"/>
      <c r="L20" s="211"/>
      <c r="M20" s="208">
        <v>107.69723210779904</v>
      </c>
      <c r="N20" s="209">
        <v>110.13741714159148</v>
      </c>
      <c r="O20" s="211">
        <v>118.61494977646444</v>
      </c>
      <c r="P20" s="120"/>
      <c r="Q20" s="208"/>
      <c r="R20" s="209"/>
      <c r="S20" s="211"/>
      <c r="T20" s="208"/>
      <c r="U20" s="209"/>
      <c r="V20" s="211"/>
      <c r="W20" s="208"/>
      <c r="X20" s="209"/>
      <c r="Y20" s="211"/>
      <c r="Z20" s="208">
        <v>-10.668575434865019</v>
      </c>
      <c r="AA20" s="209">
        <v>6.231263041495497</v>
      </c>
      <c r="AB20" s="211">
        <v>-5.1020993914627049</v>
      </c>
    </row>
    <row r="21" spans="1:29" ht="18.95" customHeight="1" x14ac:dyDescent="0.25">
      <c r="A21" s="345"/>
      <c r="B21" s="348"/>
      <c r="C21" s="349" t="s">
        <v>56</v>
      </c>
      <c r="D21" s="350"/>
      <c r="E21" s="351"/>
      <c r="F21" s="352"/>
      <c r="G21" s="350"/>
      <c r="H21" s="351"/>
      <c r="I21" s="352"/>
      <c r="J21" s="350"/>
      <c r="K21" s="351"/>
      <c r="L21" s="352"/>
      <c r="M21" s="350">
        <v>110.92191377036336</v>
      </c>
      <c r="N21" s="351">
        <v>111.66719438148407</v>
      </c>
      <c r="O21" s="352">
        <v>123.86338906162452</v>
      </c>
      <c r="P21" s="120"/>
      <c r="Q21" s="350"/>
      <c r="R21" s="351"/>
      <c r="S21" s="352"/>
      <c r="T21" s="350"/>
      <c r="U21" s="351"/>
      <c r="V21" s="352"/>
      <c r="W21" s="350"/>
      <c r="X21" s="351"/>
      <c r="Y21" s="352"/>
      <c r="Z21" s="350">
        <v>6.6664596296694247</v>
      </c>
      <c r="AA21" s="351">
        <v>3.8385114901352133</v>
      </c>
      <c r="AB21" s="352">
        <v>10.76086393875058</v>
      </c>
    </row>
    <row r="22" spans="1:29" ht="18.95" customHeight="1" x14ac:dyDescent="0.25">
      <c r="A22" s="345"/>
      <c r="B22" s="346"/>
      <c r="C22" s="347" t="s">
        <v>57</v>
      </c>
      <c r="D22" s="208"/>
      <c r="E22" s="209"/>
      <c r="F22" s="211"/>
      <c r="G22" s="208"/>
      <c r="H22" s="209"/>
      <c r="I22" s="211"/>
      <c r="J22" s="208"/>
      <c r="K22" s="209"/>
      <c r="L22" s="211"/>
      <c r="M22" s="208">
        <v>111.89907632681451</v>
      </c>
      <c r="N22" s="209">
        <v>108.46013164106111</v>
      </c>
      <c r="O22" s="211">
        <v>121.36588548935019</v>
      </c>
      <c r="P22" s="120"/>
      <c r="Q22" s="208"/>
      <c r="R22" s="209"/>
      <c r="S22" s="211"/>
      <c r="T22" s="208"/>
      <c r="U22" s="209"/>
      <c r="V22" s="211"/>
      <c r="W22" s="208"/>
      <c r="X22" s="209"/>
      <c r="Y22" s="211"/>
      <c r="Z22" s="208">
        <v>24.545096952850834</v>
      </c>
      <c r="AA22" s="209">
        <v>-4.0410374900146566</v>
      </c>
      <c r="AB22" s="211">
        <v>19.51218289312629</v>
      </c>
    </row>
    <row r="23" spans="1:29" ht="18.95" customHeight="1" x14ac:dyDescent="0.25">
      <c r="A23" s="345"/>
      <c r="B23" s="348"/>
      <c r="C23" s="349" t="s">
        <v>58</v>
      </c>
      <c r="D23" s="350"/>
      <c r="E23" s="351"/>
      <c r="F23" s="352"/>
      <c r="G23" s="350"/>
      <c r="H23" s="351"/>
      <c r="I23" s="352"/>
      <c r="J23" s="350"/>
      <c r="K23" s="351"/>
      <c r="L23" s="352"/>
      <c r="M23" s="350">
        <v>107.55573416261782</v>
      </c>
      <c r="N23" s="351">
        <v>107.7449242719982</v>
      </c>
      <c r="O23" s="352">
        <v>115.8858443235025</v>
      </c>
      <c r="P23" s="120"/>
      <c r="Q23" s="350"/>
      <c r="R23" s="351"/>
      <c r="S23" s="352"/>
      <c r="T23" s="350"/>
      <c r="U23" s="351"/>
      <c r="V23" s="352"/>
      <c r="W23" s="350"/>
      <c r="X23" s="351"/>
      <c r="Y23" s="352"/>
      <c r="Z23" s="350">
        <v>4.2760287274090336</v>
      </c>
      <c r="AA23" s="351">
        <v>-3.3640376086282302</v>
      </c>
      <c r="AB23" s="352">
        <v>0.76814390412128442</v>
      </c>
    </row>
    <row r="24" spans="1:29" ht="18.95" customHeight="1" x14ac:dyDescent="0.25">
      <c r="A24" s="345"/>
      <c r="B24" s="346"/>
      <c r="C24" s="347" t="s">
        <v>59</v>
      </c>
      <c r="D24" s="208"/>
      <c r="E24" s="209"/>
      <c r="F24" s="211"/>
      <c r="G24" s="208"/>
      <c r="H24" s="209"/>
      <c r="I24" s="211"/>
      <c r="J24" s="208"/>
      <c r="K24" s="209"/>
      <c r="L24" s="211"/>
      <c r="M24" s="208">
        <v>90.438711000432448</v>
      </c>
      <c r="N24" s="209">
        <v>109.63605356809924</v>
      </c>
      <c r="O24" s="211">
        <v>99.153433638739756</v>
      </c>
      <c r="P24" s="120"/>
      <c r="Q24" s="208"/>
      <c r="R24" s="209"/>
      <c r="S24" s="211"/>
      <c r="T24" s="208"/>
      <c r="U24" s="209"/>
      <c r="V24" s="211"/>
      <c r="W24" s="208"/>
      <c r="X24" s="209"/>
      <c r="Y24" s="211"/>
      <c r="Z24" s="208">
        <v>-27.877433873228398</v>
      </c>
      <c r="AA24" s="209">
        <v>7.4597916418569836</v>
      </c>
      <c r="AB24" s="211">
        <v>-22.49724071342451</v>
      </c>
    </row>
    <row r="25" spans="1:29" ht="18.95" customHeight="1" x14ac:dyDescent="0.2">
      <c r="A25" s="353"/>
      <c r="B25" s="348"/>
      <c r="C25" s="349" t="s">
        <v>60</v>
      </c>
      <c r="D25" s="350">
        <v>108.40248922601883</v>
      </c>
      <c r="E25" s="351">
        <v>99.129882217536277</v>
      </c>
      <c r="F25" s="352">
        <v>107.45925989060893</v>
      </c>
      <c r="G25" s="350">
        <v>73.949399822602302</v>
      </c>
      <c r="H25" s="351">
        <v>116.38724564314572</v>
      </c>
      <c r="I25" s="352">
        <v>86.067669623163269</v>
      </c>
      <c r="J25" s="350">
        <v>0</v>
      </c>
      <c r="K25" s="351">
        <v>0</v>
      </c>
      <c r="L25" s="352">
        <v>0</v>
      </c>
      <c r="M25" s="350">
        <v>94.242298409075232</v>
      </c>
      <c r="N25" s="351">
        <v>105.35602411265934</v>
      </c>
      <c r="O25" s="352">
        <v>99.289938636141329</v>
      </c>
      <c r="P25" s="120"/>
      <c r="Q25" s="350"/>
      <c r="R25" s="351"/>
      <c r="S25" s="352"/>
      <c r="T25" s="350"/>
      <c r="U25" s="351"/>
      <c r="V25" s="352"/>
      <c r="W25" s="350"/>
      <c r="X25" s="351"/>
      <c r="Y25" s="352"/>
      <c r="Z25" s="350">
        <v>-25.102256934036181</v>
      </c>
      <c r="AA25" s="351">
        <v>5.9258109684188698</v>
      </c>
      <c r="AB25" s="352">
        <v>-20.663958260389691</v>
      </c>
    </row>
    <row r="26" spans="1:29" ht="18.95" customHeight="1" x14ac:dyDescent="0.2">
      <c r="A26" s="353"/>
      <c r="B26" s="354"/>
      <c r="C26" s="355" t="s">
        <v>61</v>
      </c>
      <c r="D26" s="216">
        <v>108.68826085741662</v>
      </c>
      <c r="E26" s="217">
        <v>101.0713488158286</v>
      </c>
      <c r="F26" s="219">
        <v>109.85269125302132</v>
      </c>
      <c r="G26" s="216">
        <v>89.803337987401264</v>
      </c>
      <c r="H26" s="217">
        <v>96.713930440054625</v>
      </c>
      <c r="I26" s="219">
        <v>86.852337834164899</v>
      </c>
      <c r="J26" s="216">
        <v>0</v>
      </c>
      <c r="K26" s="217">
        <v>0</v>
      </c>
      <c r="L26" s="219">
        <v>0</v>
      </c>
      <c r="M26" s="216">
        <v>101.6499528961816</v>
      </c>
      <c r="N26" s="217">
        <v>100.21586391335912</v>
      </c>
      <c r="O26" s="219">
        <v>101.86937846249496</v>
      </c>
      <c r="P26" s="356"/>
      <c r="Q26" s="216"/>
      <c r="R26" s="217"/>
      <c r="S26" s="219"/>
      <c r="T26" s="216"/>
      <c r="U26" s="217"/>
      <c r="V26" s="219"/>
      <c r="W26" s="216"/>
      <c r="X26" s="217"/>
      <c r="Y26" s="219"/>
      <c r="Z26" s="216">
        <v>5.2889233786484295</v>
      </c>
      <c r="AA26" s="217">
        <v>-9.8235124259644238</v>
      </c>
      <c r="AB26" s="219">
        <v>-5.054147092532979</v>
      </c>
    </row>
    <row r="27" spans="1:29" ht="21.95" customHeight="1" x14ac:dyDescent="0.2">
      <c r="A27" s="357"/>
      <c r="B27" s="35"/>
      <c r="C27" s="35"/>
      <c r="D27" s="192"/>
      <c r="E27" s="192"/>
      <c r="F27" s="192"/>
      <c r="G27" s="192"/>
      <c r="H27" s="192"/>
      <c r="I27" s="192"/>
      <c r="J27" s="192"/>
      <c r="K27" s="192"/>
      <c r="L27" s="192"/>
      <c r="M27" s="192"/>
      <c r="N27" s="192"/>
      <c r="O27" s="192"/>
      <c r="P27" s="126"/>
      <c r="Q27" s="192"/>
      <c r="R27" s="192"/>
      <c r="S27" s="192"/>
      <c r="T27" s="192"/>
      <c r="U27" s="192"/>
      <c r="V27" s="192"/>
      <c r="W27" s="192"/>
      <c r="X27" s="192"/>
      <c r="Y27" s="192"/>
      <c r="Z27" s="192"/>
      <c r="AA27" s="192"/>
      <c r="AB27" s="192"/>
      <c r="AC27" s="1"/>
    </row>
    <row r="28" spans="1:29" ht="18.95" customHeight="1" x14ac:dyDescent="0.25">
      <c r="A28" s="357"/>
      <c r="B28" s="547" t="s">
        <v>173</v>
      </c>
      <c r="C28" s="547"/>
      <c r="D28" s="547"/>
      <c r="E28" s="547"/>
      <c r="F28" s="547"/>
      <c r="G28" s="547"/>
      <c r="H28" s="547"/>
      <c r="I28" s="547"/>
      <c r="J28" s="547"/>
      <c r="K28" s="547"/>
      <c r="L28" s="547"/>
      <c r="M28" s="547"/>
      <c r="N28" s="547"/>
      <c r="O28" s="547"/>
      <c r="P28" s="358"/>
      <c r="Q28" s="544"/>
      <c r="R28" s="544"/>
      <c r="S28" s="544"/>
      <c r="T28" s="544"/>
      <c r="U28" s="544"/>
      <c r="V28" s="544"/>
      <c r="W28" s="544"/>
      <c r="X28" s="544"/>
      <c r="Y28" s="544"/>
      <c r="Z28" s="544"/>
      <c r="AA28" s="544"/>
      <c r="AB28" s="544"/>
      <c r="AC28" s="1"/>
    </row>
    <row r="29" spans="1:29" ht="18.95" customHeight="1" x14ac:dyDescent="0.25">
      <c r="A29" s="345"/>
      <c r="B29" s="340">
        <v>2020</v>
      </c>
      <c r="C29" s="341"/>
      <c r="D29" s="359"/>
      <c r="E29" s="360"/>
      <c r="F29" s="361"/>
      <c r="G29" s="359"/>
      <c r="H29" s="360"/>
      <c r="I29" s="361"/>
      <c r="J29" s="359"/>
      <c r="K29" s="360"/>
      <c r="L29" s="361"/>
      <c r="M29" s="359">
        <v>79.601997833127854</v>
      </c>
      <c r="N29" s="360">
        <v>118.86368436357083</v>
      </c>
      <c r="O29" s="361">
        <v>94.617867451608873</v>
      </c>
      <c r="P29" s="120"/>
      <c r="Q29" s="359"/>
      <c r="R29" s="360"/>
      <c r="S29" s="361"/>
      <c r="T29" s="359"/>
      <c r="U29" s="360"/>
      <c r="V29" s="361"/>
      <c r="W29" s="359"/>
      <c r="X29" s="360"/>
      <c r="Y29" s="361"/>
      <c r="Z29" s="359">
        <v>-33.575636954779959</v>
      </c>
      <c r="AA29" s="360">
        <v>10.840927263221493</v>
      </c>
      <c r="AB29" s="361">
        <v>-26.374620071775354</v>
      </c>
    </row>
    <row r="30" spans="1:29" ht="18.95" customHeight="1" x14ac:dyDescent="0.25">
      <c r="A30" s="345"/>
      <c r="B30" s="346">
        <v>2021</v>
      </c>
      <c r="C30" s="347"/>
      <c r="D30" s="208"/>
      <c r="E30" s="209"/>
      <c r="F30" s="211"/>
      <c r="G30" s="208"/>
      <c r="H30" s="209"/>
      <c r="I30" s="211"/>
      <c r="J30" s="208"/>
      <c r="K30" s="209"/>
      <c r="L30" s="211"/>
      <c r="M30" s="208">
        <v>108.75841707802326</v>
      </c>
      <c r="N30" s="209">
        <v>104.86876169798501</v>
      </c>
      <c r="O30" s="211">
        <v>114.05360523210287</v>
      </c>
      <c r="P30" s="120"/>
      <c r="Q30" s="208"/>
      <c r="R30" s="209"/>
      <c r="S30" s="211"/>
      <c r="T30" s="208"/>
      <c r="U30" s="209"/>
      <c r="V30" s="211"/>
      <c r="W30" s="208"/>
      <c r="X30" s="209"/>
      <c r="Y30" s="211"/>
      <c r="Z30" s="208">
        <v>36.627748095035209</v>
      </c>
      <c r="AA30" s="209">
        <v>-11.773926359883808</v>
      </c>
      <c r="AB30" s="211">
        <v>20.541297647027243</v>
      </c>
    </row>
    <row r="31" spans="1:29" ht="18.95" customHeight="1" x14ac:dyDescent="0.25">
      <c r="A31" s="345"/>
      <c r="B31" s="362">
        <v>2022</v>
      </c>
      <c r="C31" s="363"/>
      <c r="D31" s="364"/>
      <c r="E31" s="365"/>
      <c r="F31" s="366"/>
      <c r="G31" s="364"/>
      <c r="H31" s="365"/>
      <c r="I31" s="366"/>
      <c r="J31" s="364"/>
      <c r="K31" s="365"/>
      <c r="L31" s="366"/>
      <c r="M31" s="364">
        <v>104.98291125794734</v>
      </c>
      <c r="N31" s="365">
        <v>103.29006679430968</v>
      </c>
      <c r="O31" s="366">
        <v>108.43691916093245</v>
      </c>
      <c r="P31" s="356"/>
      <c r="Q31" s="364"/>
      <c r="R31" s="365"/>
      <c r="S31" s="366"/>
      <c r="T31" s="364"/>
      <c r="U31" s="365"/>
      <c r="V31" s="366"/>
      <c r="W31" s="364"/>
      <c r="X31" s="365"/>
      <c r="Y31" s="366"/>
      <c r="Z31" s="364">
        <v>-3.4714608041278492</v>
      </c>
      <c r="AA31" s="365">
        <v>-1.5054005388531542</v>
      </c>
      <c r="AB31" s="366">
        <v>-4.924601953386345</v>
      </c>
    </row>
    <row r="32" spans="1:29" ht="21.95" customHeight="1" x14ac:dyDescent="0.2">
      <c r="B32" s="19"/>
      <c r="C32"/>
      <c r="D32" s="292"/>
      <c r="E32" s="292"/>
      <c r="F32" s="292"/>
      <c r="G32" s="292"/>
      <c r="H32" s="292"/>
      <c r="I32" s="292"/>
      <c r="J32" s="292"/>
      <c r="K32" s="292"/>
      <c r="L32" s="292"/>
      <c r="M32" s="292"/>
      <c r="N32" s="292"/>
      <c r="O32" s="292"/>
      <c r="P32" s="120"/>
      <c r="Q32" s="120"/>
      <c r="R32" s="120"/>
      <c r="S32" s="120"/>
      <c r="T32" s="120"/>
      <c r="U32" s="120"/>
      <c r="V32" s="120"/>
      <c r="W32" s="120"/>
      <c r="X32" s="120"/>
      <c r="Y32" s="120"/>
      <c r="Z32" s="120"/>
      <c r="AA32" s="120"/>
      <c r="AB32" s="120"/>
    </row>
    <row r="33" spans="1:42" ht="18.95" customHeight="1" x14ac:dyDescent="0.25">
      <c r="A33" s="357"/>
      <c r="B33" s="546" t="s">
        <v>27</v>
      </c>
      <c r="C33" s="546"/>
      <c r="D33" s="546"/>
      <c r="E33" s="546"/>
      <c r="F33" s="546"/>
      <c r="G33" s="546"/>
      <c r="H33" s="546"/>
      <c r="I33" s="546"/>
      <c r="J33" s="546"/>
      <c r="K33" s="546"/>
      <c r="L33" s="546"/>
      <c r="M33" s="546"/>
      <c r="N33" s="546"/>
      <c r="O33" s="546"/>
      <c r="P33" s="358"/>
      <c r="Q33" s="544"/>
      <c r="R33" s="544"/>
      <c r="S33" s="544"/>
      <c r="T33" s="544"/>
      <c r="U33" s="544"/>
      <c r="V33" s="544"/>
      <c r="W33" s="544"/>
      <c r="X33" s="544"/>
      <c r="Y33" s="544"/>
      <c r="Z33" s="544"/>
      <c r="AA33" s="544"/>
      <c r="AB33" s="544"/>
      <c r="AC33" s="1"/>
    </row>
    <row r="34" spans="1:42" ht="18.95" customHeight="1" x14ac:dyDescent="0.25">
      <c r="A34" s="345"/>
      <c r="B34" s="340">
        <v>2020</v>
      </c>
      <c r="C34" s="341"/>
      <c r="D34" s="359"/>
      <c r="E34" s="360"/>
      <c r="F34" s="361"/>
      <c r="G34" s="359"/>
      <c r="H34" s="360"/>
      <c r="I34" s="361"/>
      <c r="J34" s="359"/>
      <c r="K34" s="360"/>
      <c r="L34" s="361"/>
      <c r="M34" s="359">
        <v>112.29696151947901</v>
      </c>
      <c r="N34" s="360">
        <v>102.40412047827978</v>
      </c>
      <c r="O34" s="361">
        <v>114.99671576792686</v>
      </c>
      <c r="P34" s="120"/>
      <c r="Q34" s="359"/>
      <c r="R34" s="360"/>
      <c r="S34" s="361"/>
      <c r="T34" s="359"/>
      <c r="U34" s="360"/>
      <c r="V34" s="361"/>
      <c r="W34" s="359"/>
      <c r="X34" s="360"/>
      <c r="Y34" s="361"/>
      <c r="Z34" s="359">
        <v>-9.4016776050816855</v>
      </c>
      <c r="AA34" s="360">
        <v>-8.2127979644498232</v>
      </c>
      <c r="AB34" s="361">
        <v>-16.842334782492632</v>
      </c>
    </row>
    <row r="35" spans="1:42" ht="18.95" customHeight="1" x14ac:dyDescent="0.25">
      <c r="A35" s="345"/>
      <c r="B35" s="346">
        <v>2021</v>
      </c>
      <c r="C35" s="347"/>
      <c r="D35" s="208"/>
      <c r="E35" s="209"/>
      <c r="F35" s="211"/>
      <c r="G35" s="208"/>
      <c r="H35" s="209"/>
      <c r="I35" s="211"/>
      <c r="J35" s="208"/>
      <c r="K35" s="209"/>
      <c r="L35" s="211"/>
      <c r="M35" s="208">
        <v>114.2015795076338</v>
      </c>
      <c r="N35" s="209">
        <v>103.73109928183212</v>
      </c>
      <c r="O35" s="211">
        <v>118.46255382033428</v>
      </c>
      <c r="P35" s="120"/>
      <c r="Q35" s="208"/>
      <c r="R35" s="209"/>
      <c r="S35" s="211"/>
      <c r="T35" s="208"/>
      <c r="U35" s="209"/>
      <c r="V35" s="211"/>
      <c r="W35" s="208"/>
      <c r="X35" s="209"/>
      <c r="Y35" s="211"/>
      <c r="Z35" s="208">
        <v>1.6960547839961497</v>
      </c>
      <c r="AA35" s="209">
        <v>1.2958255950387385</v>
      </c>
      <c r="AB35" s="211">
        <v>3.0138582909006177</v>
      </c>
    </row>
    <row r="36" spans="1:42" ht="18.95" customHeight="1" x14ac:dyDescent="0.25">
      <c r="A36" s="345"/>
      <c r="B36" s="362">
        <v>2022</v>
      </c>
      <c r="C36" s="363"/>
      <c r="D36" s="364">
        <v>110.01776670984989</v>
      </c>
      <c r="E36" s="365">
        <v>101.16743158519552</v>
      </c>
      <c r="F36" s="366">
        <v>111.3021488676798</v>
      </c>
      <c r="G36" s="364">
        <v>73.246764734546176</v>
      </c>
      <c r="H36" s="365">
        <v>111.49991736021835</v>
      </c>
      <c r="I36" s="366">
        <v>81.670082148132508</v>
      </c>
      <c r="J36" s="364">
        <v>0</v>
      </c>
      <c r="K36" s="365">
        <v>0</v>
      </c>
      <c r="L36" s="366">
        <v>0</v>
      </c>
      <c r="M36" s="364">
        <v>95.1789286048988</v>
      </c>
      <c r="N36" s="365">
        <v>105.11147936709715</v>
      </c>
      <c r="O36" s="366">
        <v>100.04397990229739</v>
      </c>
      <c r="P36" s="356"/>
      <c r="Q36" s="364"/>
      <c r="R36" s="365"/>
      <c r="S36" s="366"/>
      <c r="T36" s="364"/>
      <c r="U36" s="365"/>
      <c r="V36" s="366"/>
      <c r="W36" s="364"/>
      <c r="X36" s="365"/>
      <c r="Y36" s="366"/>
      <c r="Z36" s="364">
        <v>-16.657082139074326</v>
      </c>
      <c r="AA36" s="365">
        <v>1.3307292555987933</v>
      </c>
      <c r="AB36" s="366">
        <v>-15.548013548604054</v>
      </c>
    </row>
    <row r="37" spans="1:42" ht="21.95" customHeight="1" x14ac:dyDescent="0.2">
      <c r="B37" s="19"/>
      <c r="C37"/>
      <c r="D37" s="292"/>
      <c r="E37" s="292"/>
      <c r="F37" s="292"/>
      <c r="G37" s="292"/>
      <c r="H37" s="292"/>
      <c r="I37" s="292"/>
      <c r="J37" s="292"/>
      <c r="K37" s="292"/>
      <c r="L37" s="292"/>
      <c r="M37" s="292"/>
      <c r="N37" s="292"/>
      <c r="O37" s="292"/>
      <c r="P37" s="120"/>
      <c r="Q37" s="120"/>
      <c r="R37" s="120"/>
      <c r="S37" s="120"/>
      <c r="T37" s="120"/>
      <c r="U37" s="120"/>
      <c r="V37" s="120"/>
      <c r="W37" s="120"/>
      <c r="X37" s="120"/>
      <c r="Y37" s="120"/>
      <c r="Z37" s="120"/>
      <c r="AA37" s="120"/>
      <c r="AB37" s="120"/>
    </row>
    <row r="38" spans="1:42" ht="18.95" customHeight="1" x14ac:dyDescent="0.25">
      <c r="A38" s="357"/>
      <c r="B38" s="546" t="s">
        <v>28</v>
      </c>
      <c r="C38" s="546"/>
      <c r="D38" s="546"/>
      <c r="E38" s="546"/>
      <c r="F38" s="546"/>
      <c r="G38" s="546"/>
      <c r="H38" s="546"/>
      <c r="I38" s="546"/>
      <c r="J38" s="546"/>
      <c r="K38" s="546"/>
      <c r="L38" s="546"/>
      <c r="M38" s="546"/>
      <c r="N38" s="546"/>
      <c r="O38" s="546"/>
      <c r="P38" s="358"/>
      <c r="Q38" s="544"/>
      <c r="R38" s="544"/>
      <c r="S38" s="544"/>
      <c r="T38" s="544"/>
      <c r="U38" s="544"/>
      <c r="V38" s="544"/>
      <c r="W38" s="544"/>
      <c r="X38" s="544"/>
      <c r="Y38" s="544"/>
      <c r="Z38" s="544"/>
      <c r="AA38" s="544"/>
      <c r="AB38" s="544"/>
      <c r="AC38" s="1"/>
    </row>
    <row r="39" spans="1:42" ht="18.95" customHeight="1" x14ac:dyDescent="0.25">
      <c r="A39" s="345"/>
      <c r="B39" s="340">
        <v>2020</v>
      </c>
      <c r="C39" s="341"/>
      <c r="D39" s="359"/>
      <c r="E39" s="360"/>
      <c r="F39" s="361"/>
      <c r="G39" s="359"/>
      <c r="H39" s="360"/>
      <c r="I39" s="361"/>
      <c r="J39" s="359"/>
      <c r="K39" s="360"/>
      <c r="L39" s="361"/>
      <c r="M39" s="359">
        <v>79.601997833127854</v>
      </c>
      <c r="N39" s="360">
        <v>118.86368436357083</v>
      </c>
      <c r="O39" s="361">
        <v>94.617867451608873</v>
      </c>
      <c r="P39" s="120"/>
      <c r="Q39" s="359"/>
      <c r="R39" s="360"/>
      <c r="S39" s="361"/>
      <c r="T39" s="359"/>
      <c r="U39" s="360"/>
      <c r="V39" s="361"/>
      <c r="W39" s="359"/>
      <c r="X39" s="360"/>
      <c r="Y39" s="361"/>
      <c r="Z39" s="359">
        <v>-33.575636954779959</v>
      </c>
      <c r="AA39" s="360">
        <v>10.840927263221493</v>
      </c>
      <c r="AB39" s="361">
        <v>-26.374620071775354</v>
      </c>
    </row>
    <row r="40" spans="1:42" ht="18.95" customHeight="1" x14ac:dyDescent="0.25">
      <c r="A40" s="345"/>
      <c r="B40" s="346">
        <v>2021</v>
      </c>
      <c r="C40" s="347"/>
      <c r="D40" s="208"/>
      <c r="E40" s="209"/>
      <c r="F40" s="211"/>
      <c r="G40" s="208"/>
      <c r="H40" s="209"/>
      <c r="I40" s="211"/>
      <c r="J40" s="208"/>
      <c r="K40" s="209"/>
      <c r="L40" s="211"/>
      <c r="M40" s="208">
        <v>108.75841707802326</v>
      </c>
      <c r="N40" s="209">
        <v>104.86876169798501</v>
      </c>
      <c r="O40" s="211">
        <v>114.05360523210287</v>
      </c>
      <c r="P40" s="120"/>
      <c r="Q40" s="208"/>
      <c r="R40" s="209"/>
      <c r="S40" s="211"/>
      <c r="T40" s="208"/>
      <c r="U40" s="209"/>
      <c r="V40" s="211"/>
      <c r="W40" s="208"/>
      <c r="X40" s="209"/>
      <c r="Y40" s="211"/>
      <c r="Z40" s="208">
        <v>36.627748095035209</v>
      </c>
      <c r="AA40" s="209">
        <v>-11.773926359883808</v>
      </c>
      <c r="AB40" s="211">
        <v>20.541297647027243</v>
      </c>
    </row>
    <row r="41" spans="1:42" ht="18.95" customHeight="1" x14ac:dyDescent="0.25">
      <c r="A41" s="345"/>
      <c r="B41" s="362">
        <v>2022</v>
      </c>
      <c r="C41" s="363"/>
      <c r="D41" s="364"/>
      <c r="E41" s="365"/>
      <c r="F41" s="366"/>
      <c r="G41" s="364"/>
      <c r="H41" s="365"/>
      <c r="I41" s="366"/>
      <c r="J41" s="364"/>
      <c r="K41" s="365"/>
      <c r="L41" s="366"/>
      <c r="M41" s="364">
        <v>104.98291125794734</v>
      </c>
      <c r="N41" s="365">
        <v>103.29006679430968</v>
      </c>
      <c r="O41" s="366">
        <v>108.43691916093245</v>
      </c>
      <c r="P41" s="356"/>
      <c r="Q41" s="364"/>
      <c r="R41" s="365"/>
      <c r="S41" s="366"/>
      <c r="T41" s="364"/>
      <c r="U41" s="365"/>
      <c r="V41" s="366"/>
      <c r="W41" s="364"/>
      <c r="X41" s="365"/>
      <c r="Y41" s="366"/>
      <c r="Z41" s="364">
        <v>-3.4714608041278492</v>
      </c>
      <c r="AA41" s="365">
        <v>-1.5054005388531542</v>
      </c>
      <c r="AB41" s="366">
        <v>-4.924601953386345</v>
      </c>
    </row>
    <row r="42" spans="1:42" ht="12" customHeight="1" x14ac:dyDescent="0.2">
      <c r="B42" s="19"/>
      <c r="C42"/>
      <c r="D42" s="292"/>
      <c r="E42" s="292"/>
      <c r="F42" s="292"/>
      <c r="G42" s="292"/>
      <c r="H42" s="292"/>
      <c r="I42" s="292"/>
      <c r="J42" s="292"/>
      <c r="K42" s="292"/>
      <c r="L42" s="292"/>
      <c r="M42" s="292"/>
      <c r="N42" s="292"/>
      <c r="O42" s="292"/>
      <c r="P42" s="120"/>
      <c r="Q42" s="120"/>
      <c r="R42" s="120"/>
      <c r="S42" s="120"/>
      <c r="T42" s="120"/>
      <c r="U42" s="120"/>
      <c r="V42" s="120"/>
      <c r="W42" s="120"/>
      <c r="X42" s="120"/>
      <c r="Y42" s="120"/>
      <c r="Z42" s="120"/>
      <c r="AA42" s="120"/>
      <c r="AB42" s="120"/>
      <c r="AP42" s="61"/>
    </row>
    <row r="43" spans="1:42" ht="39.950000000000003" customHeight="1" x14ac:dyDescent="0.2">
      <c r="B43" s="543" t="s">
        <v>11</v>
      </c>
      <c r="C43" s="543"/>
      <c r="D43" s="543"/>
      <c r="E43" s="543"/>
      <c r="F43" s="543"/>
      <c r="G43" s="543"/>
      <c r="H43" s="543"/>
      <c r="I43" s="543"/>
      <c r="J43" s="543"/>
      <c r="K43" s="543"/>
      <c r="L43" s="543"/>
      <c r="M43" s="543"/>
      <c r="N43" s="543"/>
      <c r="O43" s="543"/>
      <c r="P43" s="543"/>
      <c r="Q43" s="543"/>
      <c r="R43" s="543"/>
      <c r="S43" s="543"/>
      <c r="T43" s="543"/>
      <c r="U43" s="543"/>
      <c r="V43" s="543"/>
      <c r="W43" s="543"/>
      <c r="X43" s="543"/>
      <c r="Y43" s="543"/>
      <c r="Z43" s="543"/>
      <c r="AA43" s="543"/>
      <c r="AB43" s="543"/>
      <c r="AP43" s="61"/>
    </row>
    <row r="44" spans="1:42" ht="12" customHeight="1" x14ac:dyDescent="0.25">
      <c r="Z44" s="301"/>
      <c r="AA44" s="231"/>
      <c r="AB44" s="231"/>
      <c r="AP44" s="61"/>
    </row>
    <row r="45" spans="1:42" ht="12" customHeight="1" x14ac:dyDescent="0.2">
      <c r="AP45" s="61"/>
    </row>
    <row r="46" spans="1:42" s="66" customFormat="1" x14ac:dyDescent="0.2">
      <c r="A46"/>
    </row>
    <row r="47" spans="1:42" s="66" customFormat="1" x14ac:dyDescent="0.2"/>
    <row r="48" spans="1:42" s="66" customFormat="1" x14ac:dyDescent="0.2"/>
    <row r="49" s="66" customFormat="1" x14ac:dyDescent="0.2"/>
    <row r="50" s="66" customFormat="1" x14ac:dyDescent="0.2"/>
    <row r="51" s="66" customFormat="1" x14ac:dyDescent="0.2"/>
    <row r="52" s="66" customFormat="1" x14ac:dyDescent="0.2"/>
    <row r="53" s="66" customFormat="1" x14ac:dyDescent="0.2"/>
    <row r="54" s="66" customFormat="1" x14ac:dyDescent="0.2"/>
    <row r="55" s="66" customFormat="1" x14ac:dyDescent="0.2"/>
    <row r="56" s="66" customFormat="1" x14ac:dyDescent="0.2"/>
    <row r="57" s="66" customFormat="1" x14ac:dyDescent="0.2"/>
    <row r="58" s="66" customFormat="1" x14ac:dyDescent="0.2"/>
    <row r="59" s="66" customFormat="1" x14ac:dyDescent="0.2"/>
    <row r="60" s="66" customFormat="1" x14ac:dyDescent="0.2"/>
    <row r="61" s="66" customFormat="1" x14ac:dyDescent="0.2"/>
    <row r="62" s="66" customFormat="1" x14ac:dyDescent="0.2"/>
    <row r="63" s="66" customFormat="1" x14ac:dyDescent="0.2"/>
    <row r="64" s="66" customFormat="1" x14ac:dyDescent="0.2"/>
    <row r="65" s="66" customFormat="1" x14ac:dyDescent="0.2"/>
    <row r="66" s="66" customFormat="1" x14ac:dyDescent="0.2"/>
    <row r="67" s="66" customFormat="1" x14ac:dyDescent="0.2"/>
    <row r="68" s="66" customFormat="1" x14ac:dyDescent="0.2"/>
    <row r="69" s="66" customFormat="1" x14ac:dyDescent="0.2"/>
    <row r="70" s="66" customFormat="1" x14ac:dyDescent="0.2"/>
    <row r="71" s="66" customFormat="1" x14ac:dyDescent="0.2"/>
    <row r="72" s="66" customFormat="1" x14ac:dyDescent="0.2"/>
    <row r="73" s="66" customFormat="1" x14ac:dyDescent="0.2"/>
    <row r="74" s="66" customFormat="1" x14ac:dyDescent="0.2"/>
    <row r="75" s="66" customFormat="1" x14ac:dyDescent="0.2"/>
    <row r="76" s="66" customFormat="1" x14ac:dyDescent="0.2"/>
    <row r="77" s="66" customFormat="1" x14ac:dyDescent="0.2"/>
    <row r="78" s="66" customFormat="1" x14ac:dyDescent="0.2"/>
    <row r="79" s="66" customFormat="1" x14ac:dyDescent="0.2"/>
    <row r="80" s="66" customFormat="1" x14ac:dyDescent="0.2"/>
    <row r="81" s="66" customFormat="1" x14ac:dyDescent="0.2"/>
  </sheetData>
  <mergeCells count="21">
    <mergeCell ref="B43:AB43"/>
    <mergeCell ref="B33:O33"/>
    <mergeCell ref="W7:Y7"/>
    <mergeCell ref="Q38:AB38"/>
    <mergeCell ref="B28:O28"/>
    <mergeCell ref="Z7:AB7"/>
    <mergeCell ref="B38:O38"/>
    <mergeCell ref="Q28:AB28"/>
    <mergeCell ref="B3:AB3"/>
    <mergeCell ref="Q33:AB33"/>
    <mergeCell ref="B8:C8"/>
    <mergeCell ref="B2:AB2"/>
    <mergeCell ref="Q6:AB6"/>
    <mergeCell ref="D6:O6"/>
    <mergeCell ref="B4:AB4"/>
    <mergeCell ref="T7:V7"/>
    <mergeCell ref="M7:O7"/>
    <mergeCell ref="G7:I7"/>
    <mergeCell ref="D7:F7"/>
    <mergeCell ref="Q7:S7"/>
    <mergeCell ref="J7:L7"/>
  </mergeCells>
  <phoneticPr fontId="0" type="noConversion"/>
  <printOptions horizontalCentered="1" verticalCentered="1"/>
  <pageMargins left="0.25" right="0.25" top="0.25" bottom="0.25" header="0" footer="0"/>
  <pageSetup scale="66" orientation="landscape" r:id="rId1"/>
  <headerFooter alignWithMargins="0"/>
  <rowBreaks count="1" manualBreakCount="1">
    <brk id="46" max="16383" man="1"/>
  </rowBreaks>
  <colBreaks count="1" manualBreakCount="1">
    <brk id="3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AP78"/>
  <sheetViews>
    <sheetView showGridLines="0" zoomScale="85" workbookViewId="0"/>
  </sheetViews>
  <sheetFormatPr defaultRowHeight="12.75" x14ac:dyDescent="0.2"/>
  <cols>
    <col min="1" max="1" width="2.7109375" customWidth="1"/>
    <col min="2" max="2" width="6.7109375" customWidth="1"/>
    <col min="3" max="3" width="6.140625" style="11" customWidth="1"/>
    <col min="4" max="5" width="7.42578125" customWidth="1"/>
    <col min="6" max="6" width="8.7109375" customWidth="1"/>
    <col min="7" max="8" width="7.42578125" customWidth="1"/>
    <col min="9" max="9" width="8.7109375" customWidth="1"/>
    <col min="10" max="11" width="7.42578125" customWidth="1"/>
    <col min="12" max="12" width="8.7109375" customWidth="1"/>
    <col min="13" max="14" width="7.42578125" customWidth="1"/>
    <col min="15" max="15" width="8.7109375" bestFit="1" customWidth="1"/>
    <col min="16" max="16" width="1.42578125" customWidth="1"/>
    <col min="17" max="18" width="7.42578125" customWidth="1"/>
    <col min="19" max="19" width="8.7109375" bestFit="1" customWidth="1"/>
    <col min="20" max="21" width="7.42578125" customWidth="1"/>
    <col min="22" max="22" width="8.7109375" bestFit="1" customWidth="1"/>
    <col min="23" max="24" width="7.42578125" customWidth="1"/>
    <col min="25" max="25" width="8.7109375" bestFit="1" customWidth="1"/>
    <col min="26" max="27" width="7.42578125" customWidth="1"/>
    <col min="28" max="28" width="8.7109375" bestFit="1" customWidth="1"/>
    <col min="29" max="29" width="2.7109375" customWidth="1"/>
    <col min="30" max="41" width="9.140625" style="61" customWidth="1"/>
  </cols>
  <sheetData>
    <row r="1" spans="1:28" ht="30" x14ac:dyDescent="0.2">
      <c r="A1" s="31"/>
      <c r="B1" s="197" t="s">
        <v>179</v>
      </c>
      <c r="Z1" s="120"/>
      <c r="AB1" s="302"/>
    </row>
    <row r="2" spans="1:28" ht="15" customHeight="1" x14ac:dyDescent="0.2">
      <c r="A2" s="250"/>
      <c r="B2" s="496" t="s">
        <v>13</v>
      </c>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row>
    <row r="3" spans="1:28" ht="17.100000000000001" customHeight="1" x14ac:dyDescent="0.2">
      <c r="A3" s="250"/>
      <c r="B3" s="496" t="s">
        <v>14</v>
      </c>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row>
    <row r="4" spans="1:28" ht="19.5" customHeight="1" x14ac:dyDescent="0.2">
      <c r="B4" s="496" t="s">
        <v>15</v>
      </c>
      <c r="C4" s="496"/>
      <c r="D4" s="496"/>
      <c r="E4" s="496"/>
      <c r="F4" s="496"/>
      <c r="G4" s="496"/>
      <c r="H4" s="496"/>
      <c r="I4" s="496"/>
      <c r="J4" s="496"/>
      <c r="K4" s="496"/>
      <c r="L4" s="496"/>
      <c r="M4" s="496"/>
      <c r="N4" s="496"/>
      <c r="O4" s="496"/>
      <c r="P4" s="496"/>
      <c r="Q4" s="496"/>
      <c r="R4" s="496"/>
      <c r="S4" s="496"/>
      <c r="T4" s="496"/>
      <c r="U4" s="496"/>
      <c r="V4" s="496"/>
      <c r="W4" s="496"/>
      <c r="X4" s="496"/>
      <c r="Y4" s="496"/>
      <c r="Z4" s="496"/>
      <c r="AA4" s="496"/>
      <c r="AB4" s="496"/>
    </row>
    <row r="5" spans="1:28" ht="15" customHeight="1" x14ac:dyDescent="0.2"/>
    <row r="6" spans="1:28" ht="15.75" customHeight="1" x14ac:dyDescent="0.25">
      <c r="D6" s="548" t="s">
        <v>180</v>
      </c>
      <c r="E6" s="548"/>
      <c r="F6" s="548"/>
      <c r="G6" s="548"/>
      <c r="H6" s="548"/>
      <c r="I6" s="548"/>
      <c r="J6" s="548"/>
      <c r="K6" s="548"/>
      <c r="L6" s="548"/>
      <c r="M6" s="548"/>
      <c r="N6" s="548"/>
      <c r="O6" s="548"/>
      <c r="Q6" s="548" t="s">
        <v>171</v>
      </c>
      <c r="R6" s="548"/>
      <c r="S6" s="548"/>
      <c r="T6" s="548"/>
      <c r="U6" s="548"/>
      <c r="V6" s="548"/>
      <c r="W6" s="548"/>
      <c r="X6" s="548"/>
      <c r="Y6" s="548"/>
      <c r="Z6" s="548"/>
      <c r="AA6" s="548"/>
      <c r="AB6" s="548"/>
    </row>
    <row r="7" spans="1:28" ht="15.75" customHeight="1" x14ac:dyDescent="0.25">
      <c r="D7" s="545" t="s">
        <v>165</v>
      </c>
      <c r="E7" s="545"/>
      <c r="F7" s="545"/>
      <c r="G7" s="545" t="s">
        <v>166</v>
      </c>
      <c r="H7" s="545"/>
      <c r="I7" s="545"/>
      <c r="J7" s="545" t="s">
        <v>167</v>
      </c>
      <c r="K7" s="545"/>
      <c r="L7" s="545"/>
      <c r="M7" s="545" t="s">
        <v>152</v>
      </c>
      <c r="N7" s="545"/>
      <c r="O7" s="545"/>
      <c r="Q7" s="545" t="s">
        <v>165</v>
      </c>
      <c r="R7" s="545"/>
      <c r="S7" s="545"/>
      <c r="T7" s="545" t="s">
        <v>166</v>
      </c>
      <c r="U7" s="545"/>
      <c r="V7" s="545"/>
      <c r="W7" s="545" t="s">
        <v>167</v>
      </c>
      <c r="X7" s="545"/>
      <c r="Y7" s="545"/>
      <c r="Z7" s="545" t="s">
        <v>152</v>
      </c>
      <c r="AA7" s="545"/>
      <c r="AB7" s="545"/>
    </row>
    <row r="8" spans="1:28" ht="27" customHeight="1" x14ac:dyDescent="0.25">
      <c r="A8" s="336"/>
      <c r="B8" s="462" t="s">
        <v>25</v>
      </c>
      <c r="C8" s="462"/>
      <c r="D8" s="337" t="s">
        <v>178</v>
      </c>
      <c r="E8" s="338" t="s">
        <v>18</v>
      </c>
      <c r="F8" s="65" t="s">
        <v>19</v>
      </c>
      <c r="G8" s="337" t="s">
        <v>178</v>
      </c>
      <c r="H8" s="338" t="s">
        <v>18</v>
      </c>
      <c r="I8" s="65" t="s">
        <v>19</v>
      </c>
      <c r="J8" s="337" t="s">
        <v>178</v>
      </c>
      <c r="K8" s="338" t="s">
        <v>18</v>
      </c>
      <c r="L8" s="65" t="s">
        <v>19</v>
      </c>
      <c r="M8" s="337" t="s">
        <v>178</v>
      </c>
      <c r="N8" s="338" t="s">
        <v>18</v>
      </c>
      <c r="O8" s="65" t="s">
        <v>19</v>
      </c>
      <c r="P8" s="339"/>
      <c r="Q8" s="337" t="s">
        <v>178</v>
      </c>
      <c r="R8" s="338" t="s">
        <v>18</v>
      </c>
      <c r="S8" s="65" t="s">
        <v>19</v>
      </c>
      <c r="T8" s="337" t="s">
        <v>178</v>
      </c>
      <c r="U8" s="338" t="s">
        <v>18</v>
      </c>
      <c r="V8" s="65" t="s">
        <v>19</v>
      </c>
      <c r="W8" s="337" t="s">
        <v>178</v>
      </c>
      <c r="X8" s="338" t="s">
        <v>18</v>
      </c>
      <c r="Y8" s="65" t="s">
        <v>19</v>
      </c>
      <c r="Z8" s="337" t="s">
        <v>178</v>
      </c>
      <c r="AA8" s="338" t="s">
        <v>18</v>
      </c>
      <c r="AB8" s="65" t="s">
        <v>19</v>
      </c>
    </row>
    <row r="9" spans="1:28" ht="18.95" customHeight="1" x14ac:dyDescent="0.25">
      <c r="A9" s="336"/>
      <c r="B9" s="340">
        <v>2021</v>
      </c>
      <c r="C9" s="341" t="s">
        <v>56</v>
      </c>
      <c r="D9" s="342"/>
      <c r="E9" s="343"/>
      <c r="F9" s="344"/>
      <c r="G9" s="342"/>
      <c r="H9" s="343"/>
      <c r="I9" s="344"/>
      <c r="J9" s="342"/>
      <c r="K9" s="343"/>
      <c r="L9" s="344"/>
      <c r="M9" s="342" t="s">
        <v>71</v>
      </c>
      <c r="N9" s="343" t="s">
        <v>73</v>
      </c>
      <c r="O9" s="344" t="s">
        <v>73</v>
      </c>
      <c r="P9" s="120"/>
      <c r="Q9" s="342"/>
      <c r="R9" s="343"/>
      <c r="S9" s="344"/>
      <c r="T9" s="342"/>
      <c r="U9" s="343"/>
      <c r="V9" s="344"/>
      <c r="W9" s="342"/>
      <c r="X9" s="343"/>
      <c r="Y9" s="344"/>
      <c r="Z9" s="342" t="s">
        <v>74</v>
      </c>
      <c r="AA9" s="343" t="s">
        <v>74</v>
      </c>
      <c r="AB9" s="344" t="s">
        <v>74</v>
      </c>
    </row>
    <row r="10" spans="1:28" ht="18.95" customHeight="1" x14ac:dyDescent="0.25">
      <c r="A10" s="345"/>
      <c r="B10" s="346"/>
      <c r="C10" s="347" t="s">
        <v>57</v>
      </c>
      <c r="D10" s="208"/>
      <c r="E10" s="209"/>
      <c r="F10" s="211"/>
      <c r="G10" s="208"/>
      <c r="H10" s="209"/>
      <c r="I10" s="211"/>
      <c r="J10" s="208"/>
      <c r="K10" s="209"/>
      <c r="L10" s="211"/>
      <c r="M10" s="208" t="s">
        <v>72</v>
      </c>
      <c r="N10" s="209" t="s">
        <v>73</v>
      </c>
      <c r="O10" s="211" t="s">
        <v>71</v>
      </c>
      <c r="P10" s="120"/>
      <c r="Q10" s="208"/>
      <c r="R10" s="209"/>
      <c r="S10" s="211"/>
      <c r="T10" s="208"/>
      <c r="U10" s="209"/>
      <c r="V10" s="211"/>
      <c r="W10" s="208"/>
      <c r="X10" s="209"/>
      <c r="Y10" s="211"/>
      <c r="Z10" s="208" t="s">
        <v>74</v>
      </c>
      <c r="AA10" s="209" t="s">
        <v>75</v>
      </c>
      <c r="AB10" s="211" t="s">
        <v>74</v>
      </c>
    </row>
    <row r="11" spans="1:28" ht="18.95" customHeight="1" x14ac:dyDescent="0.25">
      <c r="A11" s="345"/>
      <c r="B11" s="348"/>
      <c r="C11" s="349" t="s">
        <v>58</v>
      </c>
      <c r="D11" s="350"/>
      <c r="E11" s="351"/>
      <c r="F11" s="352"/>
      <c r="G11" s="350"/>
      <c r="H11" s="351"/>
      <c r="I11" s="352"/>
      <c r="J11" s="350"/>
      <c r="K11" s="351"/>
      <c r="L11" s="352"/>
      <c r="M11" s="350" t="s">
        <v>73</v>
      </c>
      <c r="N11" s="351" t="s">
        <v>73</v>
      </c>
      <c r="O11" s="352" t="s">
        <v>75</v>
      </c>
      <c r="P11" s="120"/>
      <c r="Q11" s="350"/>
      <c r="R11" s="351"/>
      <c r="S11" s="352"/>
      <c r="T11" s="350"/>
      <c r="U11" s="351"/>
      <c r="V11" s="352"/>
      <c r="W11" s="350"/>
      <c r="X11" s="351"/>
      <c r="Y11" s="352"/>
      <c r="Z11" s="350" t="s">
        <v>74</v>
      </c>
      <c r="AA11" s="351" t="s">
        <v>74</v>
      </c>
      <c r="AB11" s="352" t="s">
        <v>74</v>
      </c>
    </row>
    <row r="12" spans="1:28" ht="18.95" customHeight="1" x14ac:dyDescent="0.25">
      <c r="A12" s="345"/>
      <c r="B12" s="346"/>
      <c r="C12" s="347" t="s">
        <v>59</v>
      </c>
      <c r="D12" s="208"/>
      <c r="E12" s="209"/>
      <c r="F12" s="211"/>
      <c r="G12" s="208"/>
      <c r="H12" s="209"/>
      <c r="I12" s="211"/>
      <c r="J12" s="208"/>
      <c r="K12" s="209"/>
      <c r="L12" s="211"/>
      <c r="M12" s="208" t="s">
        <v>73</v>
      </c>
      <c r="N12" s="209" t="s">
        <v>73</v>
      </c>
      <c r="O12" s="211" t="s">
        <v>73</v>
      </c>
      <c r="P12" s="120"/>
      <c r="Q12" s="208"/>
      <c r="R12" s="209"/>
      <c r="S12" s="211"/>
      <c r="T12" s="208"/>
      <c r="U12" s="209"/>
      <c r="V12" s="211"/>
      <c r="W12" s="208"/>
      <c r="X12" s="209"/>
      <c r="Y12" s="211"/>
      <c r="Z12" s="208" t="s">
        <v>74</v>
      </c>
      <c r="AA12" s="209" t="s">
        <v>73</v>
      </c>
      <c r="AB12" s="211" t="s">
        <v>74</v>
      </c>
    </row>
    <row r="13" spans="1:28" ht="18.95" customHeight="1" x14ac:dyDescent="0.25">
      <c r="A13" s="345"/>
      <c r="B13" s="348"/>
      <c r="C13" s="349" t="s">
        <v>60</v>
      </c>
      <c r="D13" s="350"/>
      <c r="E13" s="351"/>
      <c r="F13" s="352"/>
      <c r="G13" s="350"/>
      <c r="H13" s="351"/>
      <c r="I13" s="352"/>
      <c r="J13" s="350"/>
      <c r="K13" s="351"/>
      <c r="L13" s="352"/>
      <c r="M13" s="350" t="s">
        <v>74</v>
      </c>
      <c r="N13" s="351" t="s">
        <v>73</v>
      </c>
      <c r="O13" s="352" t="s">
        <v>73</v>
      </c>
      <c r="P13" s="120"/>
      <c r="Q13" s="350"/>
      <c r="R13" s="351"/>
      <c r="S13" s="352"/>
      <c r="T13" s="350"/>
      <c r="U13" s="351"/>
      <c r="V13" s="352"/>
      <c r="W13" s="350"/>
      <c r="X13" s="351"/>
      <c r="Y13" s="352"/>
      <c r="Z13" s="350" t="s">
        <v>73</v>
      </c>
      <c r="AA13" s="351" t="s">
        <v>74</v>
      </c>
      <c r="AB13" s="352" t="s">
        <v>73</v>
      </c>
    </row>
    <row r="14" spans="1:28" ht="18.95" customHeight="1" x14ac:dyDescent="0.25">
      <c r="A14" s="345"/>
      <c r="B14" s="346"/>
      <c r="C14" s="347" t="s">
        <v>61</v>
      </c>
      <c r="D14" s="208"/>
      <c r="E14" s="209"/>
      <c r="F14" s="211"/>
      <c r="G14" s="208"/>
      <c r="H14" s="209"/>
      <c r="I14" s="211"/>
      <c r="J14" s="208"/>
      <c r="K14" s="209"/>
      <c r="L14" s="211"/>
      <c r="M14" s="208" t="s">
        <v>71</v>
      </c>
      <c r="N14" s="209" t="s">
        <v>75</v>
      </c>
      <c r="O14" s="211" t="s">
        <v>73</v>
      </c>
      <c r="P14" s="120"/>
      <c r="Q14" s="208"/>
      <c r="R14" s="209"/>
      <c r="S14" s="211"/>
      <c r="T14" s="208"/>
      <c r="U14" s="209"/>
      <c r="V14" s="211"/>
      <c r="W14" s="208"/>
      <c r="X14" s="209"/>
      <c r="Y14" s="211"/>
      <c r="Z14" s="208" t="s">
        <v>72</v>
      </c>
      <c r="AA14" s="209" t="s">
        <v>74</v>
      </c>
      <c r="AB14" s="211" t="s">
        <v>71</v>
      </c>
    </row>
    <row r="15" spans="1:28" ht="18.95" customHeight="1" x14ac:dyDescent="0.25">
      <c r="A15" s="345"/>
      <c r="B15" s="348">
        <v>2022</v>
      </c>
      <c r="C15" s="349" t="s">
        <v>62</v>
      </c>
      <c r="D15" s="350"/>
      <c r="E15" s="351"/>
      <c r="F15" s="352"/>
      <c r="G15" s="350"/>
      <c r="H15" s="351"/>
      <c r="I15" s="352"/>
      <c r="J15" s="350"/>
      <c r="K15" s="351"/>
      <c r="L15" s="352"/>
      <c r="M15" s="350" t="s">
        <v>73</v>
      </c>
      <c r="N15" s="351" t="s">
        <v>73</v>
      </c>
      <c r="O15" s="352" t="s">
        <v>73</v>
      </c>
      <c r="P15" s="120"/>
      <c r="Q15" s="350"/>
      <c r="R15" s="351"/>
      <c r="S15" s="352"/>
      <c r="T15" s="350"/>
      <c r="U15" s="351"/>
      <c r="V15" s="352"/>
      <c r="W15" s="350"/>
      <c r="X15" s="351"/>
      <c r="Y15" s="352"/>
      <c r="Z15" s="350" t="s">
        <v>75</v>
      </c>
      <c r="AA15" s="351" t="s">
        <v>71</v>
      </c>
      <c r="AB15" s="352" t="s">
        <v>71</v>
      </c>
    </row>
    <row r="16" spans="1:28" ht="18.95" customHeight="1" x14ac:dyDescent="0.25">
      <c r="A16" s="345"/>
      <c r="B16" s="346"/>
      <c r="C16" s="347" t="s">
        <v>63</v>
      </c>
      <c r="D16" s="208"/>
      <c r="E16" s="209"/>
      <c r="F16" s="211"/>
      <c r="G16" s="208"/>
      <c r="H16" s="209"/>
      <c r="I16" s="211"/>
      <c r="J16" s="208"/>
      <c r="K16" s="209"/>
      <c r="L16" s="211"/>
      <c r="M16" s="208" t="s">
        <v>71</v>
      </c>
      <c r="N16" s="209" t="s">
        <v>75</v>
      </c>
      <c r="O16" s="211" t="s">
        <v>75</v>
      </c>
      <c r="P16" s="120"/>
      <c r="Q16" s="208"/>
      <c r="R16" s="209"/>
      <c r="S16" s="211"/>
      <c r="T16" s="208"/>
      <c r="U16" s="209"/>
      <c r="V16" s="211"/>
      <c r="W16" s="208"/>
      <c r="X16" s="209"/>
      <c r="Y16" s="211"/>
      <c r="Z16" s="208" t="s">
        <v>71</v>
      </c>
      <c r="AA16" s="209" t="s">
        <v>73</v>
      </c>
      <c r="AB16" s="211" t="s">
        <v>72</v>
      </c>
    </row>
    <row r="17" spans="1:29" ht="18.95" customHeight="1" x14ac:dyDescent="0.25">
      <c r="A17" s="345"/>
      <c r="B17" s="348"/>
      <c r="C17" s="349" t="s">
        <v>64</v>
      </c>
      <c r="D17" s="350"/>
      <c r="E17" s="351"/>
      <c r="F17" s="352"/>
      <c r="G17" s="350"/>
      <c r="H17" s="351"/>
      <c r="I17" s="352"/>
      <c r="J17" s="350"/>
      <c r="K17" s="351"/>
      <c r="L17" s="352"/>
      <c r="M17" s="350" t="s">
        <v>74</v>
      </c>
      <c r="N17" s="351" t="s">
        <v>73</v>
      </c>
      <c r="O17" s="352" t="s">
        <v>75</v>
      </c>
      <c r="P17" s="120"/>
      <c r="Q17" s="350"/>
      <c r="R17" s="351"/>
      <c r="S17" s="352"/>
      <c r="T17" s="350"/>
      <c r="U17" s="351"/>
      <c r="V17" s="352"/>
      <c r="W17" s="350"/>
      <c r="X17" s="351"/>
      <c r="Y17" s="352"/>
      <c r="Z17" s="350" t="s">
        <v>74</v>
      </c>
      <c r="AA17" s="351" t="s">
        <v>73</v>
      </c>
      <c r="AB17" s="352" t="s">
        <v>73</v>
      </c>
    </row>
    <row r="18" spans="1:29" ht="18.95" customHeight="1" x14ac:dyDescent="0.25">
      <c r="A18" s="345"/>
      <c r="B18" s="346"/>
      <c r="C18" s="347" t="s">
        <v>65</v>
      </c>
      <c r="D18" s="208"/>
      <c r="E18" s="209"/>
      <c r="F18" s="211"/>
      <c r="G18" s="208"/>
      <c r="H18" s="209"/>
      <c r="I18" s="211"/>
      <c r="J18" s="208"/>
      <c r="K18" s="209"/>
      <c r="L18" s="211"/>
      <c r="M18" s="208" t="s">
        <v>74</v>
      </c>
      <c r="N18" s="209" t="s">
        <v>73</v>
      </c>
      <c r="O18" s="211" t="s">
        <v>75</v>
      </c>
      <c r="P18" s="120"/>
      <c r="Q18" s="208"/>
      <c r="R18" s="209"/>
      <c r="S18" s="211"/>
      <c r="T18" s="208"/>
      <c r="U18" s="209"/>
      <c r="V18" s="211"/>
      <c r="W18" s="208"/>
      <c r="X18" s="209"/>
      <c r="Y18" s="211"/>
      <c r="Z18" s="208" t="s">
        <v>75</v>
      </c>
      <c r="AA18" s="209" t="s">
        <v>71</v>
      </c>
      <c r="AB18" s="211" t="s">
        <v>75</v>
      </c>
    </row>
    <row r="19" spans="1:29" ht="18.95" customHeight="1" x14ac:dyDescent="0.25">
      <c r="A19" s="345"/>
      <c r="B19" s="348"/>
      <c r="C19" s="349" t="s">
        <v>66</v>
      </c>
      <c r="D19" s="350"/>
      <c r="E19" s="351"/>
      <c r="F19" s="352"/>
      <c r="G19" s="350"/>
      <c r="H19" s="351"/>
      <c r="I19" s="352"/>
      <c r="J19" s="350"/>
      <c r="K19" s="351"/>
      <c r="L19" s="352"/>
      <c r="M19" s="350" t="s">
        <v>75</v>
      </c>
      <c r="N19" s="351" t="s">
        <v>73</v>
      </c>
      <c r="O19" s="352" t="s">
        <v>75</v>
      </c>
      <c r="P19" s="120"/>
      <c r="Q19" s="350"/>
      <c r="R19" s="351"/>
      <c r="S19" s="352"/>
      <c r="T19" s="350"/>
      <c r="U19" s="351"/>
      <c r="V19" s="352"/>
      <c r="W19" s="350"/>
      <c r="X19" s="351"/>
      <c r="Y19" s="352"/>
      <c r="Z19" s="350" t="s">
        <v>71</v>
      </c>
      <c r="AA19" s="351" t="s">
        <v>75</v>
      </c>
      <c r="AB19" s="352" t="s">
        <v>71</v>
      </c>
    </row>
    <row r="20" spans="1:29" ht="18.95" customHeight="1" x14ac:dyDescent="0.25">
      <c r="A20" s="345"/>
      <c r="B20" s="346"/>
      <c r="C20" s="347" t="s">
        <v>67</v>
      </c>
      <c r="D20" s="208"/>
      <c r="E20" s="209"/>
      <c r="F20" s="211"/>
      <c r="G20" s="208"/>
      <c r="H20" s="209"/>
      <c r="I20" s="211"/>
      <c r="J20" s="208"/>
      <c r="K20" s="209"/>
      <c r="L20" s="211"/>
      <c r="M20" s="208" t="s">
        <v>75</v>
      </c>
      <c r="N20" s="209" t="s">
        <v>73</v>
      </c>
      <c r="O20" s="211" t="s">
        <v>75</v>
      </c>
      <c r="P20" s="120"/>
      <c r="Q20" s="208"/>
      <c r="R20" s="209"/>
      <c r="S20" s="211"/>
      <c r="T20" s="208"/>
      <c r="U20" s="209"/>
      <c r="V20" s="211"/>
      <c r="W20" s="208"/>
      <c r="X20" s="209"/>
      <c r="Y20" s="211"/>
      <c r="Z20" s="208" t="s">
        <v>71</v>
      </c>
      <c r="AA20" s="209" t="s">
        <v>74</v>
      </c>
      <c r="AB20" s="211" t="s">
        <v>71</v>
      </c>
    </row>
    <row r="21" spans="1:29" ht="18.95" customHeight="1" x14ac:dyDescent="0.25">
      <c r="A21" s="345"/>
      <c r="B21" s="348"/>
      <c r="C21" s="349" t="s">
        <v>56</v>
      </c>
      <c r="D21" s="350"/>
      <c r="E21" s="351"/>
      <c r="F21" s="352"/>
      <c r="G21" s="350"/>
      <c r="H21" s="351"/>
      <c r="I21" s="352"/>
      <c r="J21" s="350"/>
      <c r="K21" s="351"/>
      <c r="L21" s="352"/>
      <c r="M21" s="350" t="s">
        <v>75</v>
      </c>
      <c r="N21" s="351" t="s">
        <v>75</v>
      </c>
      <c r="O21" s="352" t="s">
        <v>74</v>
      </c>
      <c r="P21" s="120"/>
      <c r="Q21" s="350"/>
      <c r="R21" s="351"/>
      <c r="S21" s="352"/>
      <c r="T21" s="350"/>
      <c r="U21" s="351"/>
      <c r="V21" s="352"/>
      <c r="W21" s="350"/>
      <c r="X21" s="351"/>
      <c r="Y21" s="352"/>
      <c r="Z21" s="350" t="s">
        <v>73</v>
      </c>
      <c r="AA21" s="351" t="s">
        <v>74</v>
      </c>
      <c r="AB21" s="352" t="s">
        <v>74</v>
      </c>
    </row>
    <row r="22" spans="1:29" ht="18.95" customHeight="1" x14ac:dyDescent="0.25">
      <c r="A22" s="345"/>
      <c r="B22" s="346"/>
      <c r="C22" s="347" t="s">
        <v>57</v>
      </c>
      <c r="D22" s="208"/>
      <c r="E22" s="209"/>
      <c r="F22" s="211"/>
      <c r="G22" s="208"/>
      <c r="H22" s="209"/>
      <c r="I22" s="211"/>
      <c r="J22" s="208"/>
      <c r="K22" s="209"/>
      <c r="L22" s="211"/>
      <c r="M22" s="208" t="s">
        <v>75</v>
      </c>
      <c r="N22" s="209" t="s">
        <v>73</v>
      </c>
      <c r="O22" s="211" t="s">
        <v>75</v>
      </c>
      <c r="P22" s="120"/>
      <c r="Q22" s="208"/>
      <c r="R22" s="209"/>
      <c r="S22" s="211"/>
      <c r="T22" s="208"/>
      <c r="U22" s="209"/>
      <c r="V22" s="211"/>
      <c r="W22" s="208"/>
      <c r="X22" s="209"/>
      <c r="Y22" s="211"/>
      <c r="Z22" s="208" t="s">
        <v>74</v>
      </c>
      <c r="AA22" s="209" t="s">
        <v>71</v>
      </c>
      <c r="AB22" s="211" t="s">
        <v>74</v>
      </c>
    </row>
    <row r="23" spans="1:29" ht="18.95" customHeight="1" x14ac:dyDescent="0.25">
      <c r="A23" s="345"/>
      <c r="B23" s="348"/>
      <c r="C23" s="349" t="s">
        <v>58</v>
      </c>
      <c r="D23" s="350"/>
      <c r="E23" s="351"/>
      <c r="F23" s="352"/>
      <c r="G23" s="350"/>
      <c r="H23" s="351"/>
      <c r="I23" s="352"/>
      <c r="J23" s="350"/>
      <c r="K23" s="351"/>
      <c r="L23" s="352"/>
      <c r="M23" s="350" t="s">
        <v>73</v>
      </c>
      <c r="N23" s="351" t="s">
        <v>73</v>
      </c>
      <c r="O23" s="352" t="s">
        <v>75</v>
      </c>
      <c r="P23" s="120"/>
      <c r="Q23" s="350"/>
      <c r="R23" s="351"/>
      <c r="S23" s="352"/>
      <c r="T23" s="350"/>
      <c r="U23" s="351"/>
      <c r="V23" s="352"/>
      <c r="W23" s="350"/>
      <c r="X23" s="351"/>
      <c r="Y23" s="352"/>
      <c r="Z23" s="350" t="s">
        <v>75</v>
      </c>
      <c r="AA23" s="351" t="s">
        <v>71</v>
      </c>
      <c r="AB23" s="352" t="s">
        <v>75</v>
      </c>
    </row>
    <row r="24" spans="1:29" ht="18.95" customHeight="1" x14ac:dyDescent="0.25">
      <c r="A24" s="345"/>
      <c r="B24" s="346"/>
      <c r="C24" s="347" t="s">
        <v>59</v>
      </c>
      <c r="D24" s="208"/>
      <c r="E24" s="209"/>
      <c r="F24" s="211"/>
      <c r="G24" s="208"/>
      <c r="H24" s="209"/>
      <c r="I24" s="211"/>
      <c r="J24" s="208"/>
      <c r="K24" s="209"/>
      <c r="L24" s="211"/>
      <c r="M24" s="208" t="s">
        <v>72</v>
      </c>
      <c r="N24" s="209" t="s">
        <v>75</v>
      </c>
      <c r="O24" s="211" t="s">
        <v>71</v>
      </c>
      <c r="P24" s="120"/>
      <c r="Q24" s="208"/>
      <c r="R24" s="209"/>
      <c r="S24" s="211"/>
      <c r="T24" s="208"/>
      <c r="U24" s="209"/>
      <c r="V24" s="211"/>
      <c r="W24" s="208"/>
      <c r="X24" s="209"/>
      <c r="Y24" s="211"/>
      <c r="Z24" s="208" t="s">
        <v>71</v>
      </c>
      <c r="AA24" s="209" t="s">
        <v>73</v>
      </c>
      <c r="AB24" s="211" t="s">
        <v>73</v>
      </c>
    </row>
    <row r="25" spans="1:29" ht="18.95" customHeight="1" x14ac:dyDescent="0.2">
      <c r="A25" s="353"/>
      <c r="B25" s="348"/>
      <c r="C25" s="349" t="s">
        <v>60</v>
      </c>
      <c r="D25" s="350" t="s">
        <v>181</v>
      </c>
      <c r="E25" s="351" t="s">
        <v>182</v>
      </c>
      <c r="F25" s="352" t="s">
        <v>182</v>
      </c>
      <c r="G25" s="350" t="s">
        <v>182</v>
      </c>
      <c r="H25" s="351" t="s">
        <v>183</v>
      </c>
      <c r="I25" s="352" t="s">
        <v>182</v>
      </c>
      <c r="J25" s="350" t="s">
        <v>131</v>
      </c>
      <c r="K25" s="351" t="s">
        <v>131</v>
      </c>
      <c r="L25" s="352" t="s">
        <v>131</v>
      </c>
      <c r="M25" s="350" t="s">
        <v>71</v>
      </c>
      <c r="N25" s="351" t="s">
        <v>75</v>
      </c>
      <c r="O25" s="352" t="s">
        <v>75</v>
      </c>
      <c r="P25" s="120"/>
      <c r="Q25" s="350"/>
      <c r="R25" s="351"/>
      <c r="S25" s="352"/>
      <c r="T25" s="350"/>
      <c r="U25" s="351"/>
      <c r="V25" s="352"/>
      <c r="W25" s="350"/>
      <c r="X25" s="351"/>
      <c r="Y25" s="352"/>
      <c r="Z25" s="350" t="s">
        <v>72</v>
      </c>
      <c r="AA25" s="351" t="s">
        <v>73</v>
      </c>
      <c r="AB25" s="352" t="s">
        <v>71</v>
      </c>
    </row>
    <row r="26" spans="1:29" ht="18.95" customHeight="1" x14ac:dyDescent="0.2">
      <c r="A26" s="353"/>
      <c r="B26" s="354"/>
      <c r="C26" s="355" t="s">
        <v>61</v>
      </c>
      <c r="D26" s="216" t="s">
        <v>182</v>
      </c>
      <c r="E26" s="217" t="s">
        <v>182</v>
      </c>
      <c r="F26" s="219" t="s">
        <v>182</v>
      </c>
      <c r="G26" s="216" t="s">
        <v>181</v>
      </c>
      <c r="H26" s="217" t="s">
        <v>181</v>
      </c>
      <c r="I26" s="219" t="s">
        <v>181</v>
      </c>
      <c r="J26" s="216" t="s">
        <v>131</v>
      </c>
      <c r="K26" s="217" t="s">
        <v>131</v>
      </c>
      <c r="L26" s="219" t="s">
        <v>131</v>
      </c>
      <c r="M26" s="216" t="s">
        <v>75</v>
      </c>
      <c r="N26" s="217" t="s">
        <v>75</v>
      </c>
      <c r="O26" s="219" t="s">
        <v>75</v>
      </c>
      <c r="P26" s="356"/>
      <c r="Q26" s="216"/>
      <c r="R26" s="217"/>
      <c r="S26" s="219"/>
      <c r="T26" s="216"/>
      <c r="U26" s="217"/>
      <c r="V26" s="219"/>
      <c r="W26" s="216"/>
      <c r="X26" s="217"/>
      <c r="Y26" s="219"/>
      <c r="Z26" s="216" t="s">
        <v>75</v>
      </c>
      <c r="AA26" s="217" t="s">
        <v>72</v>
      </c>
      <c r="AB26" s="219" t="s">
        <v>73</v>
      </c>
    </row>
    <row r="27" spans="1:29" ht="21.95" customHeight="1" x14ac:dyDescent="0.2">
      <c r="A27" s="357"/>
      <c r="B27" s="35"/>
      <c r="C27" s="35"/>
      <c r="D27" s="192"/>
      <c r="E27" s="192"/>
      <c r="F27" s="192"/>
      <c r="G27" s="192"/>
      <c r="H27" s="192"/>
      <c r="I27" s="192"/>
      <c r="J27" s="192"/>
      <c r="K27" s="192"/>
      <c r="L27" s="192"/>
      <c r="M27" s="192"/>
      <c r="N27" s="192"/>
      <c r="O27" s="192"/>
      <c r="P27" s="126"/>
      <c r="Q27" s="192"/>
      <c r="R27" s="192"/>
      <c r="S27" s="192"/>
      <c r="T27" s="192"/>
      <c r="U27" s="192"/>
      <c r="V27" s="192"/>
      <c r="W27" s="192"/>
      <c r="X27" s="192"/>
      <c r="Y27" s="192"/>
      <c r="Z27" s="192"/>
      <c r="AA27" s="192"/>
      <c r="AB27" s="192"/>
      <c r="AC27" s="1"/>
    </row>
    <row r="28" spans="1:29" ht="18.95" customHeight="1" x14ac:dyDescent="0.25">
      <c r="A28" s="357"/>
      <c r="B28" s="547" t="s">
        <v>173</v>
      </c>
      <c r="C28" s="547"/>
      <c r="D28" s="547"/>
      <c r="E28" s="547"/>
      <c r="F28" s="547"/>
      <c r="G28" s="547"/>
      <c r="H28" s="547"/>
      <c r="I28" s="547"/>
      <c r="J28" s="547"/>
      <c r="K28" s="547"/>
      <c r="L28" s="547"/>
      <c r="M28" s="547"/>
      <c r="N28" s="547"/>
      <c r="O28" s="547"/>
      <c r="P28" s="358"/>
      <c r="Q28" s="544"/>
      <c r="R28" s="544"/>
      <c r="S28" s="544"/>
      <c r="T28" s="544"/>
      <c r="U28" s="544"/>
      <c r="V28" s="544"/>
      <c r="W28" s="544"/>
      <c r="X28" s="544"/>
      <c r="Y28" s="544"/>
      <c r="Z28" s="544"/>
      <c r="AA28" s="544"/>
      <c r="AB28" s="544"/>
      <c r="AC28" s="1"/>
    </row>
    <row r="29" spans="1:29" ht="18.95" customHeight="1" x14ac:dyDescent="0.25">
      <c r="A29" s="345"/>
      <c r="B29" s="340">
        <v>2020</v>
      </c>
      <c r="C29" s="341"/>
      <c r="D29" s="359"/>
      <c r="E29" s="360"/>
      <c r="F29" s="361"/>
      <c r="G29" s="359"/>
      <c r="H29" s="360"/>
      <c r="I29" s="361"/>
      <c r="J29" s="359"/>
      <c r="K29" s="360"/>
      <c r="L29" s="361"/>
      <c r="M29" s="359" t="s">
        <v>72</v>
      </c>
      <c r="N29" s="360" t="s">
        <v>74</v>
      </c>
      <c r="O29" s="361" t="s">
        <v>71</v>
      </c>
      <c r="P29" s="120"/>
      <c r="Q29" s="359"/>
      <c r="R29" s="360"/>
      <c r="S29" s="361"/>
      <c r="T29" s="359"/>
      <c r="U29" s="360"/>
      <c r="V29" s="361"/>
      <c r="W29" s="359"/>
      <c r="X29" s="360"/>
      <c r="Y29" s="361"/>
      <c r="Z29" s="359" t="s">
        <v>72</v>
      </c>
      <c r="AA29" s="360" t="s">
        <v>74</v>
      </c>
      <c r="AB29" s="361" t="s">
        <v>72</v>
      </c>
    </row>
    <row r="30" spans="1:29" ht="18.95" customHeight="1" x14ac:dyDescent="0.25">
      <c r="A30" s="345"/>
      <c r="B30" s="346">
        <v>2021</v>
      </c>
      <c r="C30" s="347"/>
      <c r="D30" s="208"/>
      <c r="E30" s="209"/>
      <c r="F30" s="211"/>
      <c r="G30" s="208"/>
      <c r="H30" s="209"/>
      <c r="I30" s="211"/>
      <c r="J30" s="208"/>
      <c r="K30" s="209"/>
      <c r="L30" s="211"/>
      <c r="M30" s="208" t="s">
        <v>73</v>
      </c>
      <c r="N30" s="209" t="s">
        <v>73</v>
      </c>
      <c r="O30" s="211" t="s">
        <v>73</v>
      </c>
      <c r="P30" s="120"/>
      <c r="Q30" s="208"/>
      <c r="R30" s="209"/>
      <c r="S30" s="211"/>
      <c r="T30" s="208"/>
      <c r="U30" s="209"/>
      <c r="V30" s="211"/>
      <c r="W30" s="208"/>
      <c r="X30" s="209"/>
      <c r="Y30" s="211"/>
      <c r="Z30" s="208" t="s">
        <v>74</v>
      </c>
      <c r="AA30" s="209" t="s">
        <v>72</v>
      </c>
      <c r="AB30" s="211" t="s">
        <v>74</v>
      </c>
    </row>
    <row r="31" spans="1:29" ht="18.95" customHeight="1" x14ac:dyDescent="0.25">
      <c r="A31" s="345"/>
      <c r="B31" s="362">
        <v>2022</v>
      </c>
      <c r="C31" s="363"/>
      <c r="D31" s="364"/>
      <c r="E31" s="365"/>
      <c r="F31" s="366"/>
      <c r="G31" s="364"/>
      <c r="H31" s="365"/>
      <c r="I31" s="366"/>
      <c r="J31" s="364"/>
      <c r="K31" s="365"/>
      <c r="L31" s="366"/>
      <c r="M31" s="364" t="s">
        <v>75</v>
      </c>
      <c r="N31" s="365" t="s">
        <v>73</v>
      </c>
      <c r="O31" s="366" t="s">
        <v>75</v>
      </c>
      <c r="P31" s="356"/>
      <c r="Q31" s="364"/>
      <c r="R31" s="365"/>
      <c r="S31" s="366"/>
      <c r="T31" s="364"/>
      <c r="U31" s="365"/>
      <c r="V31" s="366"/>
      <c r="W31" s="364"/>
      <c r="X31" s="365"/>
      <c r="Y31" s="366"/>
      <c r="Z31" s="364" t="s">
        <v>73</v>
      </c>
      <c r="AA31" s="365" t="s">
        <v>73</v>
      </c>
      <c r="AB31" s="366" t="s">
        <v>73</v>
      </c>
    </row>
    <row r="32" spans="1:29" ht="21.95" customHeight="1" x14ac:dyDescent="0.2">
      <c r="B32" s="19"/>
      <c r="C32"/>
      <c r="D32" s="292"/>
      <c r="E32" s="292"/>
      <c r="F32" s="292"/>
      <c r="G32" s="292"/>
      <c r="H32" s="292"/>
      <c r="I32" s="292"/>
      <c r="J32" s="292"/>
      <c r="K32" s="292"/>
      <c r="L32" s="292"/>
      <c r="M32" s="292"/>
      <c r="N32" s="292"/>
      <c r="O32" s="292"/>
      <c r="P32" s="120"/>
      <c r="Q32" s="120"/>
      <c r="R32" s="120"/>
      <c r="S32" s="120"/>
      <c r="T32" s="120"/>
      <c r="U32" s="120"/>
      <c r="V32" s="120"/>
      <c r="W32" s="120"/>
      <c r="X32" s="120"/>
      <c r="Y32" s="120"/>
      <c r="Z32" s="120"/>
      <c r="AA32" s="120"/>
      <c r="AB32" s="120"/>
    </row>
    <row r="33" spans="1:42" ht="18.95" customHeight="1" x14ac:dyDescent="0.25">
      <c r="A33" s="357"/>
      <c r="B33" s="546" t="s">
        <v>27</v>
      </c>
      <c r="C33" s="546"/>
      <c r="D33" s="546"/>
      <c r="E33" s="546"/>
      <c r="F33" s="546"/>
      <c r="G33" s="546"/>
      <c r="H33" s="546"/>
      <c r="I33" s="546"/>
      <c r="J33" s="546"/>
      <c r="K33" s="546"/>
      <c r="L33" s="546"/>
      <c r="M33" s="546"/>
      <c r="N33" s="546"/>
      <c r="O33" s="546"/>
      <c r="P33" s="358"/>
      <c r="Q33" s="544"/>
      <c r="R33" s="544"/>
      <c r="S33" s="544"/>
      <c r="T33" s="544"/>
      <c r="U33" s="544"/>
      <c r="V33" s="544"/>
      <c r="W33" s="544"/>
      <c r="X33" s="544"/>
      <c r="Y33" s="544"/>
      <c r="Z33" s="544"/>
      <c r="AA33" s="544"/>
      <c r="AB33" s="544"/>
      <c r="AC33" s="1"/>
    </row>
    <row r="34" spans="1:42" ht="18.95" customHeight="1" x14ac:dyDescent="0.25">
      <c r="A34" s="345"/>
      <c r="B34" s="340">
        <v>2020</v>
      </c>
      <c r="C34" s="341"/>
      <c r="D34" s="359"/>
      <c r="E34" s="360"/>
      <c r="F34" s="361"/>
      <c r="G34" s="359"/>
      <c r="H34" s="360"/>
      <c r="I34" s="361"/>
      <c r="J34" s="359"/>
      <c r="K34" s="360"/>
      <c r="L34" s="361"/>
      <c r="M34" s="359" t="s">
        <v>75</v>
      </c>
      <c r="N34" s="360" t="s">
        <v>73</v>
      </c>
      <c r="O34" s="361" t="s">
        <v>75</v>
      </c>
      <c r="P34" s="120"/>
      <c r="Q34" s="359"/>
      <c r="R34" s="360"/>
      <c r="S34" s="361"/>
      <c r="T34" s="359"/>
      <c r="U34" s="360"/>
      <c r="V34" s="361"/>
      <c r="W34" s="359"/>
      <c r="X34" s="360"/>
      <c r="Y34" s="361"/>
      <c r="Z34" s="359" t="s">
        <v>71</v>
      </c>
      <c r="AA34" s="360" t="s">
        <v>72</v>
      </c>
      <c r="AB34" s="361" t="s">
        <v>72</v>
      </c>
    </row>
    <row r="35" spans="1:42" ht="18.95" customHeight="1" x14ac:dyDescent="0.25">
      <c r="A35" s="345"/>
      <c r="B35" s="346">
        <v>2021</v>
      </c>
      <c r="C35" s="347"/>
      <c r="D35" s="208"/>
      <c r="E35" s="209"/>
      <c r="F35" s="211"/>
      <c r="G35" s="208"/>
      <c r="H35" s="209"/>
      <c r="I35" s="211"/>
      <c r="J35" s="208"/>
      <c r="K35" s="209"/>
      <c r="L35" s="211"/>
      <c r="M35" s="208" t="s">
        <v>71</v>
      </c>
      <c r="N35" s="209" t="s">
        <v>73</v>
      </c>
      <c r="O35" s="211" t="s">
        <v>73</v>
      </c>
      <c r="P35" s="120"/>
      <c r="Q35" s="208"/>
      <c r="R35" s="209"/>
      <c r="S35" s="211"/>
      <c r="T35" s="208"/>
      <c r="U35" s="209"/>
      <c r="V35" s="211"/>
      <c r="W35" s="208"/>
      <c r="X35" s="209"/>
      <c r="Y35" s="211"/>
      <c r="Z35" s="208" t="s">
        <v>73</v>
      </c>
      <c r="AA35" s="209" t="s">
        <v>75</v>
      </c>
      <c r="AB35" s="211" t="s">
        <v>73</v>
      </c>
    </row>
    <row r="36" spans="1:42" ht="18.95" customHeight="1" x14ac:dyDescent="0.25">
      <c r="A36" s="345"/>
      <c r="B36" s="362">
        <v>2022</v>
      </c>
      <c r="C36" s="363"/>
      <c r="D36" s="364" t="s">
        <v>182</v>
      </c>
      <c r="E36" s="365" t="s">
        <v>182</v>
      </c>
      <c r="F36" s="366" t="s">
        <v>182</v>
      </c>
      <c r="G36" s="364" t="s">
        <v>182</v>
      </c>
      <c r="H36" s="365" t="s">
        <v>183</v>
      </c>
      <c r="I36" s="366" t="s">
        <v>182</v>
      </c>
      <c r="J36" s="364" t="s">
        <v>131</v>
      </c>
      <c r="K36" s="365" t="s">
        <v>131</v>
      </c>
      <c r="L36" s="366" t="s">
        <v>131</v>
      </c>
      <c r="M36" s="364" t="s">
        <v>72</v>
      </c>
      <c r="N36" s="365" t="s">
        <v>75</v>
      </c>
      <c r="O36" s="366" t="s">
        <v>75</v>
      </c>
      <c r="P36" s="356"/>
      <c r="Q36" s="364"/>
      <c r="R36" s="365"/>
      <c r="S36" s="366"/>
      <c r="T36" s="364"/>
      <c r="U36" s="365"/>
      <c r="V36" s="366"/>
      <c r="W36" s="364"/>
      <c r="X36" s="365"/>
      <c r="Y36" s="366"/>
      <c r="Z36" s="364" t="s">
        <v>72</v>
      </c>
      <c r="AA36" s="365" t="s">
        <v>73</v>
      </c>
      <c r="AB36" s="366" t="s">
        <v>73</v>
      </c>
    </row>
    <row r="37" spans="1:42" ht="21.95" customHeight="1" x14ac:dyDescent="0.2">
      <c r="B37" s="19"/>
      <c r="C37"/>
      <c r="D37" s="292"/>
      <c r="E37" s="292"/>
      <c r="F37" s="292"/>
      <c r="G37" s="292"/>
      <c r="H37" s="292"/>
      <c r="I37" s="292"/>
      <c r="J37" s="292"/>
      <c r="K37" s="292"/>
      <c r="L37" s="292"/>
      <c r="M37" s="292"/>
      <c r="N37" s="292"/>
      <c r="O37" s="292"/>
      <c r="P37" s="120"/>
      <c r="Q37" s="120"/>
      <c r="R37" s="120"/>
      <c r="S37" s="120"/>
      <c r="T37" s="120"/>
      <c r="U37" s="120"/>
      <c r="V37" s="120"/>
      <c r="W37" s="120"/>
      <c r="X37" s="120"/>
      <c r="Y37" s="120"/>
      <c r="Z37" s="120"/>
      <c r="AA37" s="120"/>
      <c r="AB37" s="120"/>
    </row>
    <row r="38" spans="1:42" ht="18.95" customHeight="1" x14ac:dyDescent="0.25">
      <c r="A38" s="357"/>
      <c r="B38" s="546" t="s">
        <v>28</v>
      </c>
      <c r="C38" s="546"/>
      <c r="D38" s="546"/>
      <c r="E38" s="546"/>
      <c r="F38" s="546"/>
      <c r="G38" s="546"/>
      <c r="H38" s="546"/>
      <c r="I38" s="546"/>
      <c r="J38" s="546"/>
      <c r="K38" s="546"/>
      <c r="L38" s="546"/>
      <c r="M38" s="546"/>
      <c r="N38" s="546"/>
      <c r="O38" s="546"/>
      <c r="P38" s="358"/>
      <c r="Q38" s="544"/>
      <c r="R38" s="544"/>
      <c r="S38" s="544"/>
      <c r="T38" s="544"/>
      <c r="U38" s="544"/>
      <c r="V38" s="544"/>
      <c r="W38" s="544"/>
      <c r="X38" s="544"/>
      <c r="Y38" s="544"/>
      <c r="Z38" s="544"/>
      <c r="AA38" s="544"/>
      <c r="AB38" s="544"/>
      <c r="AC38" s="1"/>
    </row>
    <row r="39" spans="1:42" ht="18.95" customHeight="1" x14ac:dyDescent="0.25">
      <c r="A39" s="345"/>
      <c r="B39" s="340">
        <v>2020</v>
      </c>
      <c r="C39" s="341"/>
      <c r="D39" s="359"/>
      <c r="E39" s="360"/>
      <c r="F39" s="361"/>
      <c r="G39" s="359"/>
      <c r="H39" s="360"/>
      <c r="I39" s="361"/>
      <c r="J39" s="359"/>
      <c r="K39" s="360"/>
      <c r="L39" s="361"/>
      <c r="M39" s="359" t="s">
        <v>72</v>
      </c>
      <c r="N39" s="360" t="s">
        <v>74</v>
      </c>
      <c r="O39" s="361" t="s">
        <v>71</v>
      </c>
      <c r="P39" s="120"/>
      <c r="Q39" s="359"/>
      <c r="R39" s="360"/>
      <c r="S39" s="361"/>
      <c r="T39" s="359"/>
      <c r="U39" s="360"/>
      <c r="V39" s="361"/>
      <c r="W39" s="359"/>
      <c r="X39" s="360"/>
      <c r="Y39" s="361"/>
      <c r="Z39" s="359" t="s">
        <v>72</v>
      </c>
      <c r="AA39" s="360" t="s">
        <v>74</v>
      </c>
      <c r="AB39" s="361" t="s">
        <v>72</v>
      </c>
    </row>
    <row r="40" spans="1:42" ht="18.95" customHeight="1" x14ac:dyDescent="0.25">
      <c r="A40" s="345"/>
      <c r="B40" s="346">
        <v>2021</v>
      </c>
      <c r="C40" s="347"/>
      <c r="D40" s="208"/>
      <c r="E40" s="209"/>
      <c r="F40" s="211"/>
      <c r="G40" s="208"/>
      <c r="H40" s="209"/>
      <c r="I40" s="211"/>
      <c r="J40" s="208"/>
      <c r="K40" s="209"/>
      <c r="L40" s="211"/>
      <c r="M40" s="208" t="s">
        <v>73</v>
      </c>
      <c r="N40" s="209" t="s">
        <v>73</v>
      </c>
      <c r="O40" s="211" t="s">
        <v>73</v>
      </c>
      <c r="P40" s="120"/>
      <c r="Q40" s="208"/>
      <c r="R40" s="209"/>
      <c r="S40" s="211"/>
      <c r="T40" s="208"/>
      <c r="U40" s="209"/>
      <c r="V40" s="211"/>
      <c r="W40" s="208"/>
      <c r="X40" s="209"/>
      <c r="Y40" s="211"/>
      <c r="Z40" s="208" t="s">
        <v>74</v>
      </c>
      <c r="AA40" s="209" t="s">
        <v>72</v>
      </c>
      <c r="AB40" s="211" t="s">
        <v>74</v>
      </c>
    </row>
    <row r="41" spans="1:42" ht="18.95" customHeight="1" x14ac:dyDescent="0.25">
      <c r="A41" s="345"/>
      <c r="B41" s="362">
        <v>2022</v>
      </c>
      <c r="C41" s="363"/>
      <c r="D41" s="364"/>
      <c r="E41" s="365"/>
      <c r="F41" s="366"/>
      <c r="G41" s="364"/>
      <c r="H41" s="365"/>
      <c r="I41" s="366"/>
      <c r="J41" s="364"/>
      <c r="K41" s="365"/>
      <c r="L41" s="366"/>
      <c r="M41" s="364" t="s">
        <v>75</v>
      </c>
      <c r="N41" s="365" t="s">
        <v>73</v>
      </c>
      <c r="O41" s="366" t="s">
        <v>75</v>
      </c>
      <c r="P41" s="356"/>
      <c r="Q41" s="364"/>
      <c r="R41" s="365"/>
      <c r="S41" s="366"/>
      <c r="T41" s="364"/>
      <c r="U41" s="365"/>
      <c r="V41" s="366"/>
      <c r="W41" s="364"/>
      <c r="X41" s="365"/>
      <c r="Y41" s="366"/>
      <c r="Z41" s="364" t="s">
        <v>73</v>
      </c>
      <c r="AA41" s="365" t="s">
        <v>73</v>
      </c>
      <c r="AB41" s="366" t="s">
        <v>73</v>
      </c>
    </row>
    <row r="42" spans="1:42" ht="12" customHeight="1" x14ac:dyDescent="0.2">
      <c r="B42" s="19"/>
      <c r="C42"/>
      <c r="D42" s="292"/>
      <c r="E42" s="292"/>
      <c r="F42" s="292"/>
      <c r="G42" s="292"/>
      <c r="H42" s="292"/>
      <c r="I42" s="292"/>
      <c r="J42" s="292"/>
      <c r="K42" s="292"/>
      <c r="L42" s="292"/>
      <c r="M42" s="292"/>
      <c r="N42" s="292"/>
      <c r="O42" s="292"/>
      <c r="P42" s="120"/>
      <c r="Q42" s="120"/>
      <c r="R42" s="120"/>
      <c r="S42" s="120"/>
      <c r="T42" s="120"/>
      <c r="U42" s="120"/>
      <c r="V42" s="120"/>
      <c r="W42" s="120"/>
      <c r="X42" s="120"/>
      <c r="Y42" s="120"/>
      <c r="Z42" s="120"/>
      <c r="AA42" s="120"/>
      <c r="AB42" s="120"/>
      <c r="AP42" s="61"/>
    </row>
    <row r="43" spans="1:42" ht="39.950000000000003" customHeight="1" x14ac:dyDescent="0.2">
      <c r="B43" s="543" t="s">
        <v>11</v>
      </c>
      <c r="C43" s="543"/>
      <c r="D43" s="543"/>
      <c r="E43" s="543"/>
      <c r="F43" s="543"/>
      <c r="G43" s="543"/>
      <c r="H43" s="543"/>
      <c r="I43" s="543"/>
      <c r="J43" s="543"/>
      <c r="K43" s="543"/>
      <c r="L43" s="543"/>
      <c r="M43" s="543"/>
      <c r="N43" s="543"/>
      <c r="O43" s="543"/>
      <c r="P43" s="543"/>
      <c r="Q43" s="543"/>
      <c r="R43" s="543"/>
      <c r="S43" s="543"/>
      <c r="T43" s="543"/>
      <c r="U43" s="543"/>
      <c r="V43" s="543"/>
      <c r="W43" s="543"/>
      <c r="X43" s="543"/>
      <c r="Y43" s="543"/>
      <c r="Z43" s="543"/>
      <c r="AA43" s="543"/>
      <c r="AB43" s="543"/>
      <c r="AP43" s="61"/>
    </row>
    <row r="44" spans="1:42" ht="12" customHeight="1" x14ac:dyDescent="0.25">
      <c r="Z44" s="301"/>
      <c r="AA44" s="231"/>
      <c r="AB44" s="231"/>
      <c r="AP44" s="61"/>
    </row>
    <row r="45" spans="1:42" ht="12" customHeight="1" x14ac:dyDescent="0.2">
      <c r="AP45" s="61"/>
    </row>
    <row r="46" spans="1:42" s="61" customFormat="1" x14ac:dyDescent="0.2">
      <c r="A46"/>
    </row>
    <row r="47" spans="1:42" s="61" customFormat="1" x14ac:dyDescent="0.2"/>
    <row r="48" spans="1:42" s="61" customFormat="1" x14ac:dyDescent="0.2"/>
    <row r="49" s="61" customFormat="1" x14ac:dyDescent="0.2"/>
    <row r="50" s="61" customFormat="1" x14ac:dyDescent="0.2"/>
    <row r="51" s="61" customFormat="1" x14ac:dyDescent="0.2"/>
    <row r="52" s="61" customFormat="1" x14ac:dyDescent="0.2"/>
    <row r="53" s="61" customFormat="1" x14ac:dyDescent="0.2"/>
    <row r="54" s="61" customFormat="1" x14ac:dyDescent="0.2"/>
    <row r="55" s="61" customFormat="1" x14ac:dyDescent="0.2"/>
    <row r="56" s="61" customFormat="1" x14ac:dyDescent="0.2"/>
    <row r="57" s="61" customFormat="1" x14ac:dyDescent="0.2"/>
    <row r="58" s="61" customFormat="1" x14ac:dyDescent="0.2"/>
    <row r="59" s="61" customFormat="1" x14ac:dyDescent="0.2"/>
    <row r="60" s="61" customFormat="1" x14ac:dyDescent="0.2"/>
    <row r="61" s="61" customFormat="1" x14ac:dyDescent="0.2"/>
    <row r="62" s="61" customFormat="1" x14ac:dyDescent="0.2"/>
    <row r="63" s="61" customFormat="1" x14ac:dyDescent="0.2"/>
    <row r="64" s="61" customFormat="1" x14ac:dyDescent="0.2"/>
    <row r="65" s="61" customFormat="1" x14ac:dyDescent="0.2"/>
    <row r="66" s="61" customFormat="1" x14ac:dyDescent="0.2"/>
    <row r="67" s="61" customFormat="1" x14ac:dyDescent="0.2"/>
    <row r="68" s="61" customFormat="1" x14ac:dyDescent="0.2"/>
    <row r="69" s="61" customFormat="1" x14ac:dyDescent="0.2"/>
    <row r="70" s="61" customFormat="1" x14ac:dyDescent="0.2"/>
    <row r="71" s="61" customFormat="1" x14ac:dyDescent="0.2"/>
    <row r="72" s="61" customFormat="1" x14ac:dyDescent="0.2"/>
    <row r="73" s="61" customFormat="1" x14ac:dyDescent="0.2"/>
    <row r="74" s="61" customFormat="1" x14ac:dyDescent="0.2"/>
    <row r="75" s="61" customFormat="1" x14ac:dyDescent="0.2"/>
    <row r="76" s="61" customFormat="1" x14ac:dyDescent="0.2"/>
    <row r="77" s="61" customFormat="1" x14ac:dyDescent="0.2"/>
    <row r="78" s="61" customFormat="1" x14ac:dyDescent="0.2"/>
  </sheetData>
  <mergeCells count="21">
    <mergeCell ref="B2:AB2"/>
    <mergeCell ref="Q6:AB6"/>
    <mergeCell ref="D6:O6"/>
    <mergeCell ref="B4:AB4"/>
    <mergeCell ref="B3:AB3"/>
    <mergeCell ref="B43:AB43"/>
    <mergeCell ref="T7:V7"/>
    <mergeCell ref="W7:Y7"/>
    <mergeCell ref="Z7:AB7"/>
    <mergeCell ref="B38:O38"/>
    <mergeCell ref="Q28:AB28"/>
    <mergeCell ref="Q7:S7"/>
    <mergeCell ref="Q33:AB33"/>
    <mergeCell ref="G7:I7"/>
    <mergeCell ref="B33:O33"/>
    <mergeCell ref="B8:C8"/>
    <mergeCell ref="Q38:AB38"/>
    <mergeCell ref="M7:O7"/>
    <mergeCell ref="B28:O28"/>
    <mergeCell ref="J7:L7"/>
    <mergeCell ref="D7:F7"/>
  </mergeCells>
  <phoneticPr fontId="0" type="noConversion"/>
  <printOptions horizontalCentered="1" verticalCentered="1"/>
  <pageMargins left="0.25" right="0.25" top="0.25" bottom="0.25" header="0" footer="0"/>
  <pageSetup scale="66" orientation="landscape" r:id="rId1"/>
  <headerFooter alignWithMargins="0"/>
  <rowBreaks count="1" manualBreakCount="1">
    <brk id="46" max="16383" man="1"/>
  </rowBreaks>
  <colBreaks count="1" manualBreakCount="1">
    <brk id="3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pageSetUpPr fitToPage="1"/>
  </sheetPr>
  <dimension ref="A1:AP94"/>
  <sheetViews>
    <sheetView showGridLines="0" zoomScale="85" workbookViewId="0"/>
  </sheetViews>
  <sheetFormatPr defaultRowHeight="12.75" x14ac:dyDescent="0.2"/>
  <cols>
    <col min="1" max="1" width="2.7109375" customWidth="1"/>
    <col min="2" max="2" width="6.7109375" customWidth="1"/>
    <col min="3" max="3" width="6.140625" style="11" customWidth="1"/>
    <col min="4" max="15" width="7.42578125" customWidth="1"/>
    <col min="16" max="16" width="1.42578125" customWidth="1"/>
    <col min="17" max="28" width="7.42578125" customWidth="1"/>
    <col min="29" max="29" width="3.5703125" customWidth="1"/>
    <col min="30" max="42" width="9.140625" style="61" customWidth="1"/>
  </cols>
  <sheetData>
    <row r="1" spans="1:29" ht="30" x14ac:dyDescent="0.2">
      <c r="A1" s="31"/>
      <c r="B1" s="197" t="s">
        <v>184</v>
      </c>
      <c r="Y1" s="120"/>
      <c r="AB1" s="302"/>
    </row>
    <row r="2" spans="1:29" ht="15" customHeight="1" x14ac:dyDescent="0.2">
      <c r="A2" s="250"/>
      <c r="B2" s="250" t="s">
        <v>13</v>
      </c>
    </row>
    <row r="3" spans="1:29" ht="17.100000000000001" customHeight="1" x14ac:dyDescent="0.2">
      <c r="A3" s="250"/>
      <c r="B3" s="250" t="s">
        <v>14</v>
      </c>
      <c r="R3" s="554" t="s">
        <v>170</v>
      </c>
      <c r="S3" s="554"/>
      <c r="T3" s="554"/>
      <c r="U3" s="554"/>
      <c r="V3" s="554"/>
      <c r="W3" s="554"/>
      <c r="X3" s="554"/>
      <c r="Y3" s="554"/>
      <c r="Z3" s="554"/>
      <c r="AA3" s="554"/>
      <c r="AB3" s="554"/>
    </row>
    <row r="4" spans="1:29" ht="19.5" customHeight="1" x14ac:dyDescent="0.2">
      <c r="B4" s="125" t="s">
        <v>15</v>
      </c>
      <c r="C4" s="120"/>
      <c r="D4" s="120"/>
      <c r="E4" s="120"/>
      <c r="F4" s="120"/>
      <c r="G4" s="120"/>
      <c r="H4" s="385"/>
      <c r="I4" s="385"/>
      <c r="J4" s="385"/>
      <c r="K4" s="385"/>
      <c r="L4" s="385"/>
      <c r="M4" s="385"/>
      <c r="N4" s="385"/>
      <c r="O4" s="385"/>
      <c r="P4" s="385"/>
      <c r="Q4" s="385"/>
      <c r="R4" s="385"/>
      <c r="S4" s="385"/>
      <c r="T4" s="385"/>
    </row>
    <row r="5" spans="1:29" ht="12.75" customHeight="1" x14ac:dyDescent="0.2"/>
    <row r="6" spans="1:29" ht="15.75" x14ac:dyDescent="0.25">
      <c r="D6" s="555" t="s">
        <v>25</v>
      </c>
      <c r="E6" s="555"/>
      <c r="F6" s="555"/>
      <c r="G6" s="555"/>
      <c r="H6" s="555"/>
      <c r="I6" s="555"/>
      <c r="J6" s="555"/>
      <c r="K6" s="555"/>
      <c r="L6" s="555"/>
      <c r="M6" s="555"/>
      <c r="N6" s="555"/>
      <c r="O6" s="555"/>
      <c r="Q6" s="548" t="s">
        <v>171</v>
      </c>
      <c r="R6" s="548"/>
      <c r="S6" s="548"/>
      <c r="T6" s="548"/>
      <c r="U6" s="548"/>
      <c r="V6" s="548"/>
      <c r="W6" s="548"/>
      <c r="X6" s="548"/>
      <c r="Y6" s="548"/>
      <c r="Z6" s="548"/>
      <c r="AA6" s="548"/>
      <c r="AB6" s="548"/>
    </row>
    <row r="7" spans="1:29" ht="15.75" x14ac:dyDescent="0.25">
      <c r="D7" s="545" t="s">
        <v>165</v>
      </c>
      <c r="E7" s="545"/>
      <c r="F7" s="545"/>
      <c r="G7" s="545" t="s">
        <v>166</v>
      </c>
      <c r="H7" s="545"/>
      <c r="I7" s="545"/>
      <c r="J7" s="545" t="s">
        <v>167</v>
      </c>
      <c r="K7" s="545"/>
      <c r="L7" s="545"/>
      <c r="M7" s="545" t="s">
        <v>152</v>
      </c>
      <c r="N7" s="545"/>
      <c r="O7" s="545"/>
      <c r="Q7" s="545" t="s">
        <v>165</v>
      </c>
      <c r="R7" s="545"/>
      <c r="S7" s="545"/>
      <c r="T7" s="545" t="s">
        <v>166</v>
      </c>
      <c r="U7" s="545"/>
      <c r="V7" s="545"/>
      <c r="W7" s="545" t="s">
        <v>167</v>
      </c>
      <c r="X7" s="545"/>
      <c r="Y7" s="545"/>
      <c r="Z7" s="545" t="s">
        <v>152</v>
      </c>
      <c r="AA7" s="545"/>
      <c r="AB7" s="545"/>
    </row>
    <row r="8" spans="1:29" ht="27" customHeight="1" x14ac:dyDescent="0.25">
      <c r="A8" s="336"/>
      <c r="B8" s="556"/>
      <c r="C8" s="556"/>
      <c r="D8" s="337" t="s">
        <v>20</v>
      </c>
      <c r="E8" s="338" t="s">
        <v>21</v>
      </c>
      <c r="F8" s="65" t="s">
        <v>172</v>
      </c>
      <c r="G8" s="337" t="s">
        <v>20</v>
      </c>
      <c r="H8" s="338" t="s">
        <v>21</v>
      </c>
      <c r="I8" s="65" t="s">
        <v>172</v>
      </c>
      <c r="J8" s="337" t="s">
        <v>20</v>
      </c>
      <c r="K8" s="338" t="s">
        <v>21</v>
      </c>
      <c r="L8" s="65" t="s">
        <v>172</v>
      </c>
      <c r="M8" s="337" t="s">
        <v>20</v>
      </c>
      <c r="N8" s="338" t="s">
        <v>21</v>
      </c>
      <c r="O8" s="65" t="s">
        <v>172</v>
      </c>
      <c r="P8" s="339"/>
      <c r="Q8" s="337" t="s">
        <v>20</v>
      </c>
      <c r="R8" s="338" t="s">
        <v>21</v>
      </c>
      <c r="S8" s="65" t="s">
        <v>172</v>
      </c>
      <c r="T8" s="337" t="s">
        <v>20</v>
      </c>
      <c r="U8" s="338" t="s">
        <v>21</v>
      </c>
      <c r="V8" s="65" t="s">
        <v>172</v>
      </c>
      <c r="W8" s="337" t="s">
        <v>20</v>
      </c>
      <c r="X8" s="338" t="s">
        <v>21</v>
      </c>
      <c r="Y8" s="65" t="s">
        <v>172</v>
      </c>
      <c r="Z8" s="337" t="s">
        <v>20</v>
      </c>
      <c r="AA8" s="338" t="s">
        <v>21</v>
      </c>
      <c r="AB8" s="65" t="s">
        <v>172</v>
      </c>
    </row>
    <row r="9" spans="1:29" ht="6" customHeight="1" x14ac:dyDescent="0.2">
      <c r="A9" s="357"/>
      <c r="B9" s="35"/>
      <c r="C9" s="35"/>
      <c r="D9" s="192"/>
      <c r="E9" s="192"/>
      <c r="F9" s="192"/>
      <c r="G9" s="192"/>
      <c r="H9" s="192"/>
      <c r="I9" s="192"/>
      <c r="J9" s="192"/>
      <c r="K9" s="192"/>
      <c r="L9" s="192"/>
      <c r="M9" s="192"/>
      <c r="N9" s="192"/>
      <c r="O9" s="192"/>
      <c r="P9" s="126"/>
      <c r="Q9" s="192"/>
      <c r="R9" s="192"/>
      <c r="S9" s="192"/>
      <c r="T9" s="192"/>
      <c r="U9" s="192"/>
      <c r="V9" s="192"/>
      <c r="W9" s="192"/>
      <c r="X9" s="192"/>
      <c r="Y9" s="192"/>
      <c r="Z9" s="192"/>
      <c r="AA9" s="192"/>
      <c r="AB9" s="192"/>
      <c r="AC9" s="1"/>
    </row>
    <row r="10" spans="1:29" ht="18" customHeight="1" x14ac:dyDescent="0.25">
      <c r="A10" s="357"/>
      <c r="B10" s="547" t="s">
        <v>17</v>
      </c>
      <c r="C10" s="547"/>
      <c r="D10" s="547"/>
      <c r="E10" s="547"/>
      <c r="F10" s="547"/>
      <c r="G10" s="547"/>
      <c r="H10" s="547"/>
      <c r="I10" s="547"/>
      <c r="J10" s="547"/>
      <c r="K10" s="547"/>
      <c r="L10" s="547"/>
      <c r="M10" s="547"/>
      <c r="N10" s="547"/>
      <c r="O10" s="547"/>
      <c r="P10" s="358"/>
      <c r="Q10" s="544"/>
      <c r="R10" s="544"/>
      <c r="S10" s="544"/>
      <c r="T10" s="544"/>
      <c r="U10" s="544"/>
      <c r="V10" s="544"/>
      <c r="W10" s="544"/>
      <c r="X10" s="544"/>
      <c r="Y10" s="544"/>
      <c r="Z10" s="544"/>
      <c r="AA10" s="544"/>
      <c r="AB10" s="544"/>
      <c r="AC10" s="1"/>
    </row>
    <row r="11" spans="1:29" ht="18" customHeight="1" x14ac:dyDescent="0.25">
      <c r="A11" s="345"/>
      <c r="B11" s="562" t="s">
        <v>138</v>
      </c>
      <c r="C11" s="562"/>
      <c r="D11" s="359">
        <v>40.801886792452834</v>
      </c>
      <c r="E11" s="360"/>
      <c r="F11" s="361">
        <v>45.320512820512818</v>
      </c>
      <c r="G11" s="359">
        <v>36.084905660377359</v>
      </c>
      <c r="H11" s="360"/>
      <c r="I11" s="361">
        <v>21.153846153846153</v>
      </c>
      <c r="J11" s="359">
        <v>0</v>
      </c>
      <c r="K11" s="360"/>
      <c r="L11" s="361">
        <v>8.115384615384615</v>
      </c>
      <c r="M11" s="359">
        <v>76.886792452830193</v>
      </c>
      <c r="N11" s="360">
        <v>76.084337349397586</v>
      </c>
      <c r="O11" s="361">
        <v>74.615384615384613</v>
      </c>
      <c r="P11" s="120"/>
      <c r="Q11" s="359">
        <v>19.310344827750772</v>
      </c>
      <c r="R11" s="360"/>
      <c r="S11" s="361">
        <v>-15.982100773035794</v>
      </c>
      <c r="T11" s="359">
        <v>147.80564263258253</v>
      </c>
      <c r="U11" s="360"/>
      <c r="V11" s="361">
        <v>237.29096990224656</v>
      </c>
      <c r="W11" s="359">
        <v>0</v>
      </c>
      <c r="X11" s="360"/>
      <c r="Y11" s="361">
        <v>-13.621473513672427</v>
      </c>
      <c r="Z11" s="359">
        <v>47.511312217290687</v>
      </c>
      <c r="AA11" s="360">
        <v>15.342465753401484</v>
      </c>
      <c r="AB11" s="361">
        <v>7.1931843085455611</v>
      </c>
    </row>
    <row r="12" spans="1:29" ht="18" customHeight="1" x14ac:dyDescent="0.25">
      <c r="A12" s="345"/>
      <c r="B12" s="558" t="s">
        <v>139</v>
      </c>
      <c r="C12" s="558"/>
      <c r="D12" s="350">
        <v>72.877358490566039</v>
      </c>
      <c r="E12" s="351"/>
      <c r="F12" s="352">
        <v>55.166666666666664</v>
      </c>
      <c r="G12" s="350">
        <v>17.688679245283019</v>
      </c>
      <c r="H12" s="351"/>
      <c r="I12" s="352">
        <v>19.551282051282051</v>
      </c>
      <c r="J12" s="350">
        <v>0</v>
      </c>
      <c r="K12" s="351"/>
      <c r="L12" s="352">
        <v>7.8205128205128203</v>
      </c>
      <c r="M12" s="350">
        <v>90.566037735849051</v>
      </c>
      <c r="N12" s="351">
        <v>85.481927710843379</v>
      </c>
      <c r="O12" s="352">
        <v>82.525641025641022</v>
      </c>
      <c r="P12" s="120"/>
      <c r="Q12" s="350">
        <v>38.785859171301198</v>
      </c>
      <c r="R12" s="351"/>
      <c r="S12" s="352">
        <v>-16.43171861312501</v>
      </c>
      <c r="T12" s="350">
        <v>16.191904047742351</v>
      </c>
      <c r="U12" s="351"/>
      <c r="V12" s="352">
        <v>217.38378992053381</v>
      </c>
      <c r="W12" s="350">
        <v>0</v>
      </c>
      <c r="X12" s="351"/>
      <c r="Y12" s="352">
        <v>-14.388198865970645</v>
      </c>
      <c r="Z12" s="350">
        <v>25.081433224683991</v>
      </c>
      <c r="AA12" s="351">
        <v>10.600155884653983</v>
      </c>
      <c r="AB12" s="352">
        <v>1.5119487413723214</v>
      </c>
    </row>
    <row r="13" spans="1:29" ht="18" customHeight="1" x14ac:dyDescent="0.25">
      <c r="A13" s="345"/>
      <c r="B13" s="558" t="s">
        <v>140</v>
      </c>
      <c r="C13" s="558"/>
      <c r="D13" s="350">
        <v>75.943396226415089</v>
      </c>
      <c r="E13" s="351"/>
      <c r="F13" s="352">
        <v>56.448717948717949</v>
      </c>
      <c r="G13" s="350">
        <v>17.216981132075471</v>
      </c>
      <c r="H13" s="351"/>
      <c r="I13" s="352">
        <v>19.96153846153846</v>
      </c>
      <c r="J13" s="350">
        <v>0</v>
      </c>
      <c r="K13" s="351"/>
      <c r="L13" s="352">
        <v>7.9102564102564106</v>
      </c>
      <c r="M13" s="350">
        <v>93.160377358490564</v>
      </c>
      <c r="N13" s="351">
        <v>87.951807228915669</v>
      </c>
      <c r="O13" s="352">
        <v>84.320512820512818</v>
      </c>
      <c r="P13" s="356"/>
      <c r="Q13" s="350">
        <v>39.921502663312538</v>
      </c>
      <c r="R13" s="351"/>
      <c r="S13" s="352">
        <v>-17.569546351097763</v>
      </c>
      <c r="T13" s="350">
        <v>13.093453273135887</v>
      </c>
      <c r="U13" s="351"/>
      <c r="V13" s="352">
        <v>224.04364649591551</v>
      </c>
      <c r="W13" s="350">
        <v>0</v>
      </c>
      <c r="X13" s="351"/>
      <c r="Y13" s="352">
        <v>-18.700702270015512</v>
      </c>
      <c r="Z13" s="350">
        <v>25.396825396806289</v>
      </c>
      <c r="AA13" s="351">
        <v>9.3632958801334283</v>
      </c>
      <c r="AB13" s="352">
        <v>-4.4387682037295581E-2</v>
      </c>
    </row>
    <row r="14" spans="1:29" ht="18" customHeight="1" x14ac:dyDescent="0.25">
      <c r="A14" s="345"/>
      <c r="B14" s="558" t="s">
        <v>141</v>
      </c>
      <c r="C14" s="558"/>
      <c r="D14" s="350">
        <v>69.339622641509436</v>
      </c>
      <c r="E14" s="351"/>
      <c r="F14" s="352">
        <v>55.166666666666664</v>
      </c>
      <c r="G14" s="350">
        <v>18.160377358490567</v>
      </c>
      <c r="H14" s="351"/>
      <c r="I14" s="352">
        <v>20.192307692307693</v>
      </c>
      <c r="J14" s="350">
        <v>0</v>
      </c>
      <c r="K14" s="351"/>
      <c r="L14" s="352">
        <v>7.9102564102564106</v>
      </c>
      <c r="M14" s="350">
        <v>87.5</v>
      </c>
      <c r="N14" s="351">
        <v>88.01204819277109</v>
      </c>
      <c r="O14" s="352">
        <v>83.243589743589737</v>
      </c>
      <c r="P14" s="120"/>
      <c r="Q14" s="350">
        <v>23.925813118712437</v>
      </c>
      <c r="R14" s="351"/>
      <c r="S14" s="352">
        <v>-17.319685936461283</v>
      </c>
      <c r="T14" s="350">
        <v>-0.1088048208413659</v>
      </c>
      <c r="U14" s="351"/>
      <c r="V14" s="352">
        <v>220.18777213275408</v>
      </c>
      <c r="W14" s="350">
        <v>0</v>
      </c>
      <c r="X14" s="351"/>
      <c r="Y14" s="352">
        <v>-7.3461836261322961</v>
      </c>
      <c r="Z14" s="350">
        <v>10.416666666621975</v>
      </c>
      <c r="AA14" s="351">
        <v>16.842610364713202</v>
      </c>
      <c r="AB14" s="352">
        <v>2.0558719382078667</v>
      </c>
    </row>
    <row r="15" spans="1:29" ht="18" customHeight="1" x14ac:dyDescent="0.25">
      <c r="A15" s="345"/>
      <c r="B15" s="558" t="s">
        <v>142</v>
      </c>
      <c r="C15" s="558"/>
      <c r="D15" s="350">
        <v>59.056603773584904</v>
      </c>
      <c r="E15" s="351"/>
      <c r="F15" s="352">
        <v>51.958974358974359</v>
      </c>
      <c r="G15" s="350">
        <v>28.679245283018869</v>
      </c>
      <c r="H15" s="351"/>
      <c r="I15" s="352">
        <v>22.871794871794872</v>
      </c>
      <c r="J15" s="350">
        <v>0</v>
      </c>
      <c r="K15" s="351"/>
      <c r="L15" s="352">
        <v>8.2666666666666675</v>
      </c>
      <c r="M15" s="350">
        <v>87.735849056603769</v>
      </c>
      <c r="N15" s="351">
        <v>84.626506024096386</v>
      </c>
      <c r="O15" s="352">
        <v>83.097435897435901</v>
      </c>
      <c r="P15" s="356"/>
      <c r="Q15" s="350">
        <v>25.313186103535831</v>
      </c>
      <c r="R15" s="351"/>
      <c r="S15" s="352">
        <v>-18.162383818482841</v>
      </c>
      <c r="T15" s="350">
        <v>113.79310344821087</v>
      </c>
      <c r="U15" s="351"/>
      <c r="V15" s="352">
        <v>320.14945588487257</v>
      </c>
      <c r="W15" s="350">
        <v>0</v>
      </c>
      <c r="X15" s="351"/>
      <c r="Y15" s="352">
        <v>-10.547925608050797</v>
      </c>
      <c r="Z15" s="350">
        <v>35.568513119482148</v>
      </c>
      <c r="AA15" s="351">
        <v>16.677740863831954</v>
      </c>
      <c r="AB15" s="352">
        <v>6.2690389329827978</v>
      </c>
    </row>
    <row r="16" spans="1:29" ht="18" customHeight="1" x14ac:dyDescent="0.25">
      <c r="A16" s="345"/>
      <c r="B16" s="563" t="s">
        <v>185</v>
      </c>
      <c r="C16" s="563"/>
      <c r="D16" s="364">
        <v>63.38724168912848</v>
      </c>
      <c r="E16" s="365"/>
      <c r="F16" s="366">
        <v>52.771672771672769</v>
      </c>
      <c r="G16" s="364">
        <v>23.80952380952381</v>
      </c>
      <c r="H16" s="365"/>
      <c r="I16" s="366">
        <v>20.847374847374848</v>
      </c>
      <c r="J16" s="364">
        <v>0</v>
      </c>
      <c r="K16" s="365"/>
      <c r="L16" s="366">
        <v>8.017094017094017</v>
      </c>
      <c r="M16" s="364">
        <v>87.196765498652297</v>
      </c>
      <c r="N16" s="365">
        <v>84.440619621342506</v>
      </c>
      <c r="O16" s="366">
        <v>81.633699633699635</v>
      </c>
      <c r="P16" s="120"/>
      <c r="Q16" s="364">
        <v>29.201524690178267</v>
      </c>
      <c r="R16" s="365"/>
      <c r="S16" s="366">
        <v>-17.356971675688364</v>
      </c>
      <c r="T16" s="364">
        <v>54.968767015145126</v>
      </c>
      <c r="U16" s="365"/>
      <c r="V16" s="366">
        <v>244.53683854038178</v>
      </c>
      <c r="W16" s="364">
        <v>0</v>
      </c>
      <c r="X16" s="365"/>
      <c r="Y16" s="366">
        <v>-12.656388432885947</v>
      </c>
      <c r="Z16" s="386">
        <v>26.614481409005425</v>
      </c>
      <c r="AA16" s="387">
        <v>13.691617334110211</v>
      </c>
      <c r="AB16" s="388">
        <v>3.2232578446931175</v>
      </c>
    </row>
    <row r="17" spans="1:29" ht="6" customHeight="1" x14ac:dyDescent="0.25">
      <c r="A17" s="345"/>
      <c r="B17" s="80"/>
      <c r="C17" s="80"/>
      <c r="D17" s="351"/>
      <c r="E17" s="351"/>
      <c r="F17" s="351"/>
      <c r="G17" s="351"/>
      <c r="H17" s="351"/>
      <c r="I17" s="351"/>
      <c r="J17" s="351"/>
      <c r="K17" s="351"/>
      <c r="L17" s="351"/>
      <c r="M17" s="351"/>
      <c r="N17" s="351"/>
      <c r="O17" s="351"/>
      <c r="P17" s="120"/>
      <c r="Q17" s="351"/>
      <c r="R17" s="351"/>
      <c r="S17" s="351"/>
      <c r="T17" s="351"/>
      <c r="U17" s="351"/>
      <c r="V17" s="351"/>
      <c r="W17" s="351"/>
      <c r="X17" s="351"/>
      <c r="Y17" s="351"/>
      <c r="Z17" s="389"/>
      <c r="AA17" s="389"/>
      <c r="AB17" s="389"/>
    </row>
    <row r="18" spans="1:29" ht="18" customHeight="1" x14ac:dyDescent="0.25">
      <c r="A18" s="345"/>
      <c r="B18" s="557" t="s">
        <v>143</v>
      </c>
      <c r="C18" s="557"/>
      <c r="D18" s="390">
        <v>41.509433962264154</v>
      </c>
      <c r="E18" s="391"/>
      <c r="F18" s="392">
        <v>46.882051282051279</v>
      </c>
      <c r="G18" s="390">
        <v>33.584905660377359</v>
      </c>
      <c r="H18" s="391"/>
      <c r="I18" s="392">
        <v>24.153846153846153</v>
      </c>
      <c r="J18" s="390">
        <v>0</v>
      </c>
      <c r="K18" s="391"/>
      <c r="L18" s="392">
        <v>8.0307692307692307</v>
      </c>
      <c r="M18" s="390">
        <v>75.094339622641513</v>
      </c>
      <c r="N18" s="391">
        <v>79.759036144578317</v>
      </c>
      <c r="O18" s="392">
        <v>79.087179487179483</v>
      </c>
      <c r="P18" s="356"/>
      <c r="Q18" s="390">
        <v>-17.1198541697918</v>
      </c>
      <c r="R18" s="391"/>
      <c r="S18" s="392">
        <v>-28.847932704319319</v>
      </c>
      <c r="T18" s="390">
        <v>52.220689655026284</v>
      </c>
      <c r="U18" s="391"/>
      <c r="V18" s="392">
        <v>109.45102189341637</v>
      </c>
      <c r="W18" s="390">
        <v>0</v>
      </c>
      <c r="X18" s="391"/>
      <c r="Y18" s="392">
        <v>-5.4955569517147485</v>
      </c>
      <c r="Z18" s="390">
        <v>-4.556354916044258</v>
      </c>
      <c r="AA18" s="391">
        <v>6.2259306803560257</v>
      </c>
      <c r="AB18" s="392">
        <v>-7.9628196251939336</v>
      </c>
    </row>
    <row r="19" spans="1:29" ht="18" customHeight="1" x14ac:dyDescent="0.25">
      <c r="A19" s="345"/>
      <c r="B19" s="560" t="s">
        <v>144</v>
      </c>
      <c r="C19" s="560"/>
      <c r="D19" s="208">
        <v>44.905660377358494</v>
      </c>
      <c r="E19" s="209"/>
      <c r="F19" s="211">
        <v>49.261538461538464</v>
      </c>
      <c r="G19" s="208">
        <v>38.679245283018865</v>
      </c>
      <c r="H19" s="209"/>
      <c r="I19" s="211">
        <v>23.969230769230769</v>
      </c>
      <c r="J19" s="208">
        <v>0</v>
      </c>
      <c r="K19" s="209"/>
      <c r="L19" s="211">
        <v>7.8153846153846152</v>
      </c>
      <c r="M19" s="208">
        <v>83.584905660377359</v>
      </c>
      <c r="N19" s="209">
        <v>82.168674698795186</v>
      </c>
      <c r="O19" s="211">
        <v>81.015384615384619</v>
      </c>
      <c r="P19" s="120"/>
      <c r="Q19" s="208">
        <v>-8.5938467891762205</v>
      </c>
      <c r="R19" s="209"/>
      <c r="S19" s="211">
        <v>-22.329081042041661</v>
      </c>
      <c r="T19" s="208">
        <v>49.412225705131853</v>
      </c>
      <c r="U19" s="209"/>
      <c r="V19" s="211">
        <v>65.568282403050063</v>
      </c>
      <c r="W19" s="208">
        <v>0</v>
      </c>
      <c r="X19" s="209"/>
      <c r="Y19" s="211">
        <v>-15.589661208807691</v>
      </c>
      <c r="Z19" s="208">
        <v>1.8390804597865029</v>
      </c>
      <c r="AA19" s="209">
        <v>7.4015748031293098</v>
      </c>
      <c r="AB19" s="211">
        <v>-7.0621181463192331</v>
      </c>
    </row>
    <row r="20" spans="1:29" ht="18" customHeight="1" x14ac:dyDescent="0.25">
      <c r="A20" s="345"/>
      <c r="B20" s="561" t="s">
        <v>186</v>
      </c>
      <c r="C20" s="561"/>
      <c r="D20" s="216">
        <v>43.20754716981132</v>
      </c>
      <c r="E20" s="217"/>
      <c r="F20" s="219">
        <v>48.071794871794872</v>
      </c>
      <c r="G20" s="216">
        <v>36.132075471698116</v>
      </c>
      <c r="H20" s="217"/>
      <c r="I20" s="219">
        <v>24.061538461538461</v>
      </c>
      <c r="J20" s="216">
        <v>0</v>
      </c>
      <c r="K20" s="217"/>
      <c r="L20" s="219">
        <v>7.9230769230769234</v>
      </c>
      <c r="M20" s="216">
        <v>79.339622641509436</v>
      </c>
      <c r="N20" s="217">
        <v>80.963855421686745</v>
      </c>
      <c r="O20" s="219">
        <v>80.051282051282058</v>
      </c>
      <c r="P20" s="356"/>
      <c r="Q20" s="216">
        <v>-13.017678977769449</v>
      </c>
      <c r="R20" s="217"/>
      <c r="S20" s="219">
        <v>-25.807915974465345</v>
      </c>
      <c r="T20" s="216">
        <v>52.441305942601225</v>
      </c>
      <c r="U20" s="217"/>
      <c r="V20" s="219">
        <v>87.382714582879544</v>
      </c>
      <c r="W20" s="216">
        <v>0</v>
      </c>
      <c r="X20" s="217"/>
      <c r="Y20" s="219">
        <v>-10.331910607761966</v>
      </c>
      <c r="Z20" s="216">
        <v>-1.0588235294327168</v>
      </c>
      <c r="AA20" s="217">
        <v>6.9306930693587327</v>
      </c>
      <c r="AB20" s="219">
        <v>-7.435446647784774</v>
      </c>
    </row>
    <row r="21" spans="1:29" ht="6" customHeight="1" x14ac:dyDescent="0.25">
      <c r="A21" s="345"/>
      <c r="B21" s="80"/>
      <c r="C21" s="80"/>
      <c r="D21" s="351"/>
      <c r="E21" s="351"/>
      <c r="F21" s="351"/>
      <c r="G21" s="351"/>
      <c r="H21" s="351"/>
      <c r="I21" s="351"/>
      <c r="J21" s="351"/>
      <c r="K21" s="351"/>
      <c r="L21" s="351"/>
      <c r="M21" s="351"/>
      <c r="N21" s="351"/>
      <c r="O21" s="351"/>
      <c r="P21" s="120"/>
      <c r="Q21" s="351"/>
      <c r="R21" s="351"/>
      <c r="S21" s="351"/>
      <c r="T21" s="351"/>
      <c r="U21" s="351"/>
      <c r="V21" s="351"/>
      <c r="W21" s="351"/>
      <c r="X21" s="351"/>
      <c r="Y21" s="351"/>
      <c r="Z21" s="351"/>
      <c r="AA21" s="351"/>
      <c r="AB21" s="351"/>
    </row>
    <row r="22" spans="1:29" ht="18" customHeight="1" x14ac:dyDescent="0.25">
      <c r="A22" s="345"/>
      <c r="B22" s="559" t="s">
        <v>152</v>
      </c>
      <c r="C22" s="559"/>
      <c r="D22" s="393">
        <v>56.786366402921487</v>
      </c>
      <c r="E22" s="394">
        <v>52.247009893214404</v>
      </c>
      <c r="F22" s="395">
        <v>49.682581922234242</v>
      </c>
      <c r="G22" s="393">
        <v>27.875836883749241</v>
      </c>
      <c r="H22" s="394">
        <v>31.040980779152481</v>
      </c>
      <c r="I22" s="395">
        <v>24.030376162451049</v>
      </c>
      <c r="J22" s="393">
        <v>0</v>
      </c>
      <c r="K22" s="394">
        <v>0</v>
      </c>
      <c r="L22" s="395">
        <v>7.4086300046447393</v>
      </c>
      <c r="M22" s="393">
        <v>84.662203286670717</v>
      </c>
      <c r="N22" s="394">
        <v>83.287990672366888</v>
      </c>
      <c r="O22" s="395">
        <v>81.121588089330018</v>
      </c>
      <c r="P22" s="356"/>
      <c r="Q22" s="393">
        <v>6.5676756139045853</v>
      </c>
      <c r="R22" s="394"/>
      <c r="S22" s="395">
        <v>-22.767344763153812</v>
      </c>
      <c r="T22" s="393">
        <v>47.74193548388574</v>
      </c>
      <c r="U22" s="394"/>
      <c r="V22" s="395">
        <v>199.28777408472135</v>
      </c>
      <c r="W22" s="393">
        <v>0</v>
      </c>
      <c r="X22" s="394"/>
      <c r="Y22" s="395">
        <v>-16.457128944856972</v>
      </c>
      <c r="Z22" s="393">
        <v>17.334458034562989</v>
      </c>
      <c r="AA22" s="394">
        <v>11.440457618295982</v>
      </c>
      <c r="AB22" s="395">
        <v>-0.12818897260224055</v>
      </c>
    </row>
    <row r="23" spans="1:29" ht="15" customHeight="1" x14ac:dyDescent="0.2">
      <c r="B23" s="19"/>
      <c r="C23"/>
      <c r="D23" s="292"/>
      <c r="E23" s="292"/>
      <c r="F23" s="292"/>
      <c r="G23" s="292"/>
      <c r="H23" s="292"/>
      <c r="I23" s="292"/>
      <c r="J23" s="292"/>
      <c r="K23" s="292"/>
      <c r="L23" s="292"/>
      <c r="M23" s="292"/>
      <c r="N23" s="292"/>
      <c r="O23" s="292"/>
      <c r="P23" s="120"/>
      <c r="Q23" s="120"/>
      <c r="R23" s="120"/>
      <c r="S23" s="120"/>
      <c r="T23" s="120"/>
      <c r="U23" s="120"/>
      <c r="V23" s="120"/>
      <c r="W23" s="120"/>
      <c r="X23" s="120"/>
      <c r="Y23" s="120"/>
      <c r="Z23" s="120"/>
      <c r="AA23" s="120"/>
      <c r="AB23" s="120"/>
    </row>
    <row r="24" spans="1:29" ht="18" customHeight="1" x14ac:dyDescent="0.25">
      <c r="A24" s="357"/>
      <c r="B24" s="551" t="s">
        <v>18</v>
      </c>
      <c r="C24" s="551"/>
      <c r="D24" s="551"/>
      <c r="E24" s="551"/>
      <c r="F24" s="551"/>
      <c r="G24" s="551"/>
      <c r="H24" s="551"/>
      <c r="I24" s="551"/>
      <c r="J24" s="551"/>
      <c r="K24" s="551"/>
      <c r="L24" s="551"/>
      <c r="M24" s="551"/>
      <c r="N24" s="551"/>
      <c r="O24" s="551"/>
      <c r="P24" s="358"/>
      <c r="Q24" s="550"/>
      <c r="R24" s="550"/>
      <c r="S24" s="550"/>
      <c r="T24" s="550"/>
      <c r="U24" s="550"/>
      <c r="V24" s="550"/>
      <c r="W24" s="550"/>
      <c r="X24" s="550"/>
      <c r="Y24" s="550"/>
      <c r="Z24" s="550"/>
      <c r="AA24" s="550"/>
      <c r="AB24" s="550"/>
      <c r="AC24" s="1"/>
    </row>
    <row r="25" spans="1:29" ht="18" customHeight="1" x14ac:dyDescent="0.25">
      <c r="A25" s="345"/>
      <c r="B25" s="562" t="s">
        <v>138</v>
      </c>
      <c r="C25" s="562"/>
      <c r="D25" s="378">
        <v>190.13294797687863</v>
      </c>
      <c r="E25" s="379"/>
      <c r="F25" s="380">
        <v>200.85372426389796</v>
      </c>
      <c r="G25" s="378">
        <v>167.24836601307189</v>
      </c>
      <c r="H25" s="379"/>
      <c r="I25" s="380">
        <v>215.9662388114524</v>
      </c>
      <c r="J25" s="378">
        <v>0</v>
      </c>
      <c r="K25" s="379"/>
      <c r="L25" s="380">
        <v>116.14162650993551</v>
      </c>
      <c r="M25" s="378">
        <v>179.39263803680981</v>
      </c>
      <c r="N25" s="379">
        <v>182.78097869191564</v>
      </c>
      <c r="O25" s="380">
        <v>195.85564585782902</v>
      </c>
      <c r="P25" s="120"/>
      <c r="Q25" s="359">
        <v>54.426252151890253</v>
      </c>
      <c r="R25" s="360"/>
      <c r="S25" s="361">
        <v>54.275391434607322</v>
      </c>
      <c r="T25" s="359">
        <v>71.510709244654308</v>
      </c>
      <c r="U25" s="360"/>
      <c r="V25" s="361">
        <v>95.426388978209516</v>
      </c>
      <c r="W25" s="359">
        <v>0</v>
      </c>
      <c r="X25" s="360"/>
      <c r="Y25" s="361">
        <v>24.604769369887581</v>
      </c>
      <c r="Z25" s="359">
        <v>55.352297100243035</v>
      </c>
      <c r="AA25" s="360">
        <v>77.53906039412702</v>
      </c>
      <c r="AB25" s="361">
        <v>58.681813681466942</v>
      </c>
    </row>
    <row r="26" spans="1:29" ht="18" customHeight="1" x14ac:dyDescent="0.25">
      <c r="A26" s="345"/>
      <c r="B26" s="558" t="s">
        <v>139</v>
      </c>
      <c r="C26" s="558"/>
      <c r="D26" s="370">
        <v>204.53074433656957</v>
      </c>
      <c r="E26" s="371"/>
      <c r="F26" s="372">
        <v>209.80116899743766</v>
      </c>
      <c r="G26" s="370">
        <v>166.76</v>
      </c>
      <c r="H26" s="371"/>
      <c r="I26" s="372">
        <v>214.62432192574602</v>
      </c>
      <c r="J26" s="370">
        <v>0</v>
      </c>
      <c r="K26" s="371"/>
      <c r="L26" s="372">
        <v>104.01534851630542</v>
      </c>
      <c r="M26" s="370">
        <v>197.15364583333334</v>
      </c>
      <c r="N26" s="371">
        <v>183.55886244403763</v>
      </c>
      <c r="O26" s="372">
        <v>200.95166750468903</v>
      </c>
      <c r="P26" s="120"/>
      <c r="Q26" s="350">
        <v>57.199769799848575</v>
      </c>
      <c r="R26" s="351"/>
      <c r="S26" s="352">
        <v>54.060465512650694</v>
      </c>
      <c r="T26" s="350">
        <v>75.617806208982458</v>
      </c>
      <c r="U26" s="351"/>
      <c r="V26" s="352">
        <v>98.902648591189958</v>
      </c>
      <c r="W26" s="350">
        <v>0</v>
      </c>
      <c r="X26" s="351"/>
      <c r="Y26" s="352">
        <v>14.329382353605352</v>
      </c>
      <c r="Z26" s="350">
        <v>61.326223799115439</v>
      </c>
      <c r="AA26" s="351">
        <v>65.938509675728724</v>
      </c>
      <c r="AB26" s="352">
        <v>55.800613451533565</v>
      </c>
    </row>
    <row r="27" spans="1:29" ht="18" customHeight="1" x14ac:dyDescent="0.25">
      <c r="A27" s="345"/>
      <c r="B27" s="558" t="s">
        <v>140</v>
      </c>
      <c r="C27" s="558"/>
      <c r="D27" s="370">
        <v>202.84782608695653</v>
      </c>
      <c r="E27" s="371"/>
      <c r="F27" s="372">
        <v>214.73400904514745</v>
      </c>
      <c r="G27" s="370">
        <v>164.84931506849315</v>
      </c>
      <c r="H27" s="371"/>
      <c r="I27" s="372">
        <v>216.31091097982238</v>
      </c>
      <c r="J27" s="370">
        <v>0</v>
      </c>
      <c r="K27" s="371"/>
      <c r="L27" s="372">
        <v>101.14817244072398</v>
      </c>
      <c r="M27" s="370">
        <v>195.8253164556962</v>
      </c>
      <c r="N27" s="371">
        <v>185.24281878504385</v>
      </c>
      <c r="O27" s="372">
        <v>204.45162727950347</v>
      </c>
      <c r="P27" s="120"/>
      <c r="Q27" s="350">
        <v>50.009718588232083</v>
      </c>
      <c r="R27" s="351"/>
      <c r="S27" s="352">
        <v>52.233673580682208</v>
      </c>
      <c r="T27" s="350">
        <v>69.139642521280877</v>
      </c>
      <c r="U27" s="351"/>
      <c r="V27" s="352">
        <v>95.358137938478706</v>
      </c>
      <c r="W27" s="350">
        <v>0</v>
      </c>
      <c r="X27" s="351"/>
      <c r="Y27" s="352">
        <v>9.5031441029335575</v>
      </c>
      <c r="Z27" s="350">
        <v>54.251517757896366</v>
      </c>
      <c r="AA27" s="351">
        <v>64.298903743307136</v>
      </c>
      <c r="AB27" s="352">
        <v>53.439135018118698</v>
      </c>
    </row>
    <row r="28" spans="1:29" ht="18" customHeight="1" x14ac:dyDescent="0.25">
      <c r="A28" s="345"/>
      <c r="B28" s="558" t="s">
        <v>141</v>
      </c>
      <c r="C28" s="558"/>
      <c r="D28" s="370">
        <v>197.44557823129253</v>
      </c>
      <c r="E28" s="371"/>
      <c r="F28" s="372">
        <v>211.75274630758091</v>
      </c>
      <c r="G28" s="370">
        <v>168.72727272727272</v>
      </c>
      <c r="H28" s="371"/>
      <c r="I28" s="372">
        <v>211.27993076387025</v>
      </c>
      <c r="J28" s="370">
        <v>0</v>
      </c>
      <c r="K28" s="371"/>
      <c r="L28" s="372">
        <v>103.50664226383994</v>
      </c>
      <c r="M28" s="370">
        <v>191.48517520215634</v>
      </c>
      <c r="N28" s="371">
        <v>178.83849095968395</v>
      </c>
      <c r="O28" s="372">
        <v>201.41715025279618</v>
      </c>
      <c r="P28" s="120"/>
      <c r="Q28" s="350">
        <v>46.967358431869897</v>
      </c>
      <c r="R28" s="351"/>
      <c r="S28" s="352">
        <v>56.515570674984929</v>
      </c>
      <c r="T28" s="350">
        <v>73.894011264969592</v>
      </c>
      <c r="U28" s="351"/>
      <c r="V28" s="352">
        <v>100.8132734484748</v>
      </c>
      <c r="W28" s="350">
        <v>0</v>
      </c>
      <c r="X28" s="351"/>
      <c r="Y28" s="352">
        <v>10.04519448408767</v>
      </c>
      <c r="Z28" s="350">
        <v>52.94976192799124</v>
      </c>
      <c r="AA28" s="351">
        <v>60.78786175401271</v>
      </c>
      <c r="AB28" s="352">
        <v>56.561693022750809</v>
      </c>
    </row>
    <row r="29" spans="1:29" ht="18" customHeight="1" x14ac:dyDescent="0.25">
      <c r="A29" s="345"/>
      <c r="B29" s="558" t="s">
        <v>142</v>
      </c>
      <c r="C29" s="558"/>
      <c r="D29" s="370">
        <v>191.78274760383385</v>
      </c>
      <c r="E29" s="371"/>
      <c r="F29" s="372">
        <v>215.17241266057263</v>
      </c>
      <c r="G29" s="370">
        <v>171.92105263157896</v>
      </c>
      <c r="H29" s="371"/>
      <c r="I29" s="372">
        <v>208.64572074430467</v>
      </c>
      <c r="J29" s="370">
        <v>0</v>
      </c>
      <c r="K29" s="371"/>
      <c r="L29" s="372">
        <v>101.78565089137452</v>
      </c>
      <c r="M29" s="370">
        <v>185.29032258064515</v>
      </c>
      <c r="N29" s="371">
        <v>185.49783066489553</v>
      </c>
      <c r="O29" s="372">
        <v>202.09610397638957</v>
      </c>
      <c r="P29" s="120"/>
      <c r="Q29" s="350">
        <v>44.372859105669235</v>
      </c>
      <c r="R29" s="351"/>
      <c r="S29" s="352">
        <v>59.886878641015535</v>
      </c>
      <c r="T29" s="350">
        <v>61.269364392713925</v>
      </c>
      <c r="U29" s="351"/>
      <c r="V29" s="352">
        <v>92.381781414305493</v>
      </c>
      <c r="W29" s="350">
        <v>0</v>
      </c>
      <c r="X29" s="351"/>
      <c r="Y29" s="352">
        <v>5.0983075451824149</v>
      </c>
      <c r="Z29" s="350">
        <v>45.868244652328713</v>
      </c>
      <c r="AA29" s="351">
        <v>66.922903136144868</v>
      </c>
      <c r="AB29" s="352">
        <v>57.560109744828516</v>
      </c>
    </row>
    <row r="30" spans="1:29" ht="18" customHeight="1" x14ac:dyDescent="0.25">
      <c r="A30" s="345"/>
      <c r="B30" s="563" t="s">
        <v>185</v>
      </c>
      <c r="C30" s="563"/>
      <c r="D30" s="381">
        <v>198.07725017717931</v>
      </c>
      <c r="E30" s="382"/>
      <c r="F30" s="383">
        <v>210.99036081418876</v>
      </c>
      <c r="G30" s="381">
        <v>168.40377358490565</v>
      </c>
      <c r="H30" s="382"/>
      <c r="I30" s="383">
        <v>213.01257134639073</v>
      </c>
      <c r="J30" s="381">
        <v>0</v>
      </c>
      <c r="K30" s="382"/>
      <c r="L30" s="383">
        <v>105.17157096158979</v>
      </c>
      <c r="M30" s="381">
        <v>189.97475528078311</v>
      </c>
      <c r="N30" s="382">
        <v>183.28497666283431</v>
      </c>
      <c r="O30" s="383">
        <v>201.12083180010339</v>
      </c>
      <c r="P30" s="120"/>
      <c r="Q30" s="364">
        <v>50.119470627463286</v>
      </c>
      <c r="R30" s="365"/>
      <c r="S30" s="366">
        <v>55.553838941136419</v>
      </c>
      <c r="T30" s="364">
        <v>70.591293091728886</v>
      </c>
      <c r="U30" s="365"/>
      <c r="V30" s="366">
        <v>96.520087170745214</v>
      </c>
      <c r="W30" s="364">
        <v>0</v>
      </c>
      <c r="X30" s="365"/>
      <c r="Y30" s="366">
        <v>12.29584884713382</v>
      </c>
      <c r="Z30" s="364">
        <v>53.178271988338388</v>
      </c>
      <c r="AA30" s="365">
        <v>66.542603587639348</v>
      </c>
      <c r="AB30" s="366">
        <v>56.294180671888277</v>
      </c>
    </row>
    <row r="31" spans="1:29" ht="6" customHeight="1" x14ac:dyDescent="0.25">
      <c r="A31" s="345"/>
      <c r="B31" s="80"/>
      <c r="C31" s="80"/>
      <c r="D31" s="371"/>
      <c r="E31" s="371"/>
      <c r="F31" s="371"/>
      <c r="G31" s="371"/>
      <c r="H31" s="371"/>
      <c r="I31" s="371"/>
      <c r="J31" s="371"/>
      <c r="K31" s="371"/>
      <c r="L31" s="371"/>
      <c r="M31" s="371"/>
      <c r="N31" s="371"/>
      <c r="O31" s="371"/>
      <c r="P31" s="120"/>
      <c r="Q31" s="351"/>
      <c r="R31" s="351"/>
      <c r="S31" s="351"/>
      <c r="T31" s="351"/>
      <c r="U31" s="351"/>
      <c r="V31" s="351"/>
      <c r="W31" s="351"/>
      <c r="X31" s="351"/>
      <c r="Y31" s="351"/>
      <c r="Z31" s="351"/>
      <c r="AA31" s="351"/>
      <c r="AB31" s="351"/>
    </row>
    <row r="32" spans="1:29" ht="18" customHeight="1" x14ac:dyDescent="0.25">
      <c r="A32" s="345"/>
      <c r="B32" s="557" t="s">
        <v>143</v>
      </c>
      <c r="C32" s="557"/>
      <c r="D32" s="396">
        <v>161.16363636363636</v>
      </c>
      <c r="E32" s="397"/>
      <c r="F32" s="398">
        <v>199.11244697142484</v>
      </c>
      <c r="G32" s="396">
        <v>165.80898876404495</v>
      </c>
      <c r="H32" s="397"/>
      <c r="I32" s="398">
        <v>197.29834240385932</v>
      </c>
      <c r="J32" s="396">
        <v>0</v>
      </c>
      <c r="K32" s="397"/>
      <c r="L32" s="398">
        <v>114.75737659349143</v>
      </c>
      <c r="M32" s="396">
        <v>163.24120603015075</v>
      </c>
      <c r="N32" s="397">
        <v>180.23278922933861</v>
      </c>
      <c r="O32" s="398">
        <v>189.94107344574962</v>
      </c>
      <c r="P32" s="120"/>
      <c r="Q32" s="390">
        <v>11.053238566638456</v>
      </c>
      <c r="R32" s="391"/>
      <c r="S32" s="392">
        <v>43.215472833122</v>
      </c>
      <c r="T32" s="390">
        <v>55.572852222940263</v>
      </c>
      <c r="U32" s="391"/>
      <c r="V32" s="392">
        <v>82.370796229108294</v>
      </c>
      <c r="W32" s="390">
        <v>0</v>
      </c>
      <c r="X32" s="391"/>
      <c r="Y32" s="392">
        <v>18.079563604885259</v>
      </c>
      <c r="Z32" s="390">
        <v>25.993580443531872</v>
      </c>
      <c r="AA32" s="391">
        <v>46.394006709099052</v>
      </c>
      <c r="AB32" s="392">
        <v>45.28541843784955</v>
      </c>
    </row>
    <row r="33" spans="1:29" ht="18" customHeight="1" x14ac:dyDescent="0.25">
      <c r="A33" s="345"/>
      <c r="B33" s="560" t="s">
        <v>144</v>
      </c>
      <c r="C33" s="560"/>
      <c r="D33" s="226">
        <v>181.09663865546219</v>
      </c>
      <c r="E33" s="227"/>
      <c r="F33" s="229">
        <v>203.95381342410371</v>
      </c>
      <c r="G33" s="226">
        <v>155.81951219512194</v>
      </c>
      <c r="H33" s="227"/>
      <c r="I33" s="229">
        <v>200.01378415613101</v>
      </c>
      <c r="J33" s="226">
        <v>0</v>
      </c>
      <c r="K33" s="227"/>
      <c r="L33" s="229">
        <v>107.16891990199466</v>
      </c>
      <c r="M33" s="226">
        <v>169.39954853273139</v>
      </c>
      <c r="N33" s="227">
        <v>180.75834050653776</v>
      </c>
      <c r="O33" s="229">
        <v>193.52893991823879</v>
      </c>
      <c r="P33" s="120"/>
      <c r="Q33" s="208">
        <v>25.220438371572154</v>
      </c>
      <c r="R33" s="209"/>
      <c r="S33" s="211">
        <v>49.23975873682258</v>
      </c>
      <c r="T33" s="208">
        <v>44.994851932785686</v>
      </c>
      <c r="U33" s="209"/>
      <c r="V33" s="211">
        <v>80.338342335553008</v>
      </c>
      <c r="W33" s="208">
        <v>0</v>
      </c>
      <c r="X33" s="209"/>
      <c r="Y33" s="211">
        <v>14.075933660352344</v>
      </c>
      <c r="Z33" s="208">
        <v>32.764094702865187</v>
      </c>
      <c r="AA33" s="209">
        <v>55.216182958663666</v>
      </c>
      <c r="AB33" s="211">
        <v>51.39713720105884</v>
      </c>
    </row>
    <row r="34" spans="1:29" ht="18" customHeight="1" x14ac:dyDescent="0.25">
      <c r="A34" s="345"/>
      <c r="B34" s="561" t="s">
        <v>186</v>
      </c>
      <c r="C34" s="561"/>
      <c r="D34" s="375">
        <v>171.52183406113537</v>
      </c>
      <c r="E34" s="376"/>
      <c r="F34" s="377">
        <v>201.59304042909676</v>
      </c>
      <c r="G34" s="375">
        <v>160.46214099216709</v>
      </c>
      <c r="H34" s="376"/>
      <c r="I34" s="377">
        <v>198.65085463213276</v>
      </c>
      <c r="J34" s="375">
        <v>0</v>
      </c>
      <c r="K34" s="376"/>
      <c r="L34" s="377">
        <v>111.01472028351048</v>
      </c>
      <c r="M34" s="399">
        <v>166.48513674197383</v>
      </c>
      <c r="N34" s="400">
        <v>180.49947521970307</v>
      </c>
      <c r="O34" s="401">
        <v>191.7566120278247</v>
      </c>
      <c r="P34" s="120"/>
      <c r="Q34" s="216">
        <v>18.363831674324942</v>
      </c>
      <c r="R34" s="217"/>
      <c r="S34" s="219">
        <v>46.082191027658368</v>
      </c>
      <c r="T34" s="216">
        <v>49.972577033747541</v>
      </c>
      <c r="U34" s="217"/>
      <c r="V34" s="219">
        <v>81.33233748310883</v>
      </c>
      <c r="W34" s="216">
        <v>0</v>
      </c>
      <c r="X34" s="217"/>
      <c r="Y34" s="219">
        <v>16.030721072577759</v>
      </c>
      <c r="Z34" s="216">
        <v>29.39171353947577</v>
      </c>
      <c r="AA34" s="217">
        <v>50.260413185635954</v>
      </c>
      <c r="AB34" s="219">
        <v>48.150315960976585</v>
      </c>
    </row>
    <row r="35" spans="1:29" ht="6" customHeight="1" x14ac:dyDescent="0.25">
      <c r="A35" s="345"/>
      <c r="B35" s="80"/>
      <c r="C35" s="80"/>
      <c r="D35" s="371"/>
      <c r="E35" s="371"/>
      <c r="F35" s="371"/>
      <c r="G35" s="371"/>
      <c r="H35" s="371"/>
      <c r="I35" s="371"/>
      <c r="J35" s="371"/>
      <c r="K35" s="371"/>
      <c r="L35" s="371"/>
      <c r="M35" s="402"/>
      <c r="N35" s="402"/>
      <c r="O35" s="402"/>
      <c r="P35" s="120"/>
      <c r="Q35" s="351"/>
      <c r="R35" s="351"/>
      <c r="S35" s="351"/>
      <c r="T35" s="351"/>
      <c r="U35" s="351"/>
      <c r="V35" s="351"/>
      <c r="W35" s="351"/>
      <c r="X35" s="351"/>
      <c r="Y35" s="351"/>
      <c r="Z35" s="351"/>
      <c r="AA35" s="351"/>
      <c r="AB35" s="351"/>
    </row>
    <row r="36" spans="1:29" ht="18" customHeight="1" x14ac:dyDescent="0.25">
      <c r="A36" s="345"/>
      <c r="B36" s="559" t="s">
        <v>152</v>
      </c>
      <c r="C36" s="559"/>
      <c r="D36" s="403">
        <v>191.9614147909968</v>
      </c>
      <c r="E36" s="404">
        <v>189.92663800377139</v>
      </c>
      <c r="F36" s="405">
        <v>208.79651137025886</v>
      </c>
      <c r="G36" s="403">
        <v>164.3613537117904</v>
      </c>
      <c r="H36" s="404">
        <v>169.94589400299611</v>
      </c>
      <c r="I36" s="405">
        <v>203.63638692678521</v>
      </c>
      <c r="J36" s="403">
        <v>0</v>
      </c>
      <c r="K36" s="404">
        <v>0</v>
      </c>
      <c r="L36" s="405">
        <v>108.89368569520106</v>
      </c>
      <c r="M36" s="403">
        <v>182.87383177570092</v>
      </c>
      <c r="N36" s="404">
        <v>182.47992347176856</v>
      </c>
      <c r="O36" s="405">
        <v>198.14407194420653</v>
      </c>
      <c r="P36" s="120"/>
      <c r="Q36" s="393">
        <v>42.81714586136772</v>
      </c>
      <c r="R36" s="394"/>
      <c r="S36" s="395">
        <v>53.554704033246139</v>
      </c>
      <c r="T36" s="393">
        <v>63.682861849017428</v>
      </c>
      <c r="U36" s="394"/>
      <c r="V36" s="395">
        <v>87.297951871369122</v>
      </c>
      <c r="W36" s="393">
        <v>0</v>
      </c>
      <c r="X36" s="394"/>
      <c r="Y36" s="395">
        <v>13.357628998786652</v>
      </c>
      <c r="Z36" s="393">
        <v>45.691964362791531</v>
      </c>
      <c r="AA36" s="394">
        <v>61.563139441614524</v>
      </c>
      <c r="AB36" s="395">
        <v>53.690839522547563</v>
      </c>
    </row>
    <row r="37" spans="1:29" ht="15" customHeight="1" x14ac:dyDescent="0.2">
      <c r="B37" s="19"/>
      <c r="C37"/>
      <c r="D37" s="292"/>
      <c r="E37" s="292"/>
      <c r="F37" s="292"/>
      <c r="G37" s="292"/>
      <c r="H37" s="292"/>
      <c r="I37" s="292"/>
      <c r="J37" s="292"/>
      <c r="K37" s="292"/>
      <c r="L37" s="292"/>
      <c r="M37" s="292"/>
      <c r="N37" s="292"/>
      <c r="O37" s="292"/>
      <c r="P37" s="120"/>
      <c r="Q37" s="120"/>
      <c r="R37" s="120"/>
      <c r="S37" s="120"/>
      <c r="T37" s="120"/>
      <c r="U37" s="120"/>
      <c r="V37" s="120"/>
      <c r="W37" s="120"/>
      <c r="X37" s="120"/>
      <c r="Y37" s="120"/>
      <c r="Z37" s="120"/>
      <c r="AA37" s="120"/>
      <c r="AB37" s="120"/>
    </row>
    <row r="38" spans="1:29" ht="18" customHeight="1" x14ac:dyDescent="0.25">
      <c r="A38" s="357"/>
      <c r="B38" s="551" t="s">
        <v>19</v>
      </c>
      <c r="C38" s="551"/>
      <c r="D38" s="551"/>
      <c r="E38" s="551"/>
      <c r="F38" s="551"/>
      <c r="G38" s="551"/>
      <c r="H38" s="551"/>
      <c r="I38" s="551"/>
      <c r="J38" s="551"/>
      <c r="K38" s="551"/>
      <c r="L38" s="551"/>
      <c r="M38" s="551"/>
      <c r="N38" s="551"/>
      <c r="O38" s="551"/>
      <c r="P38" s="358"/>
      <c r="Q38" s="550"/>
      <c r="R38" s="550"/>
      <c r="S38" s="550"/>
      <c r="T38" s="550"/>
      <c r="U38" s="550"/>
      <c r="V38" s="550"/>
      <c r="W38" s="550"/>
      <c r="X38" s="550"/>
      <c r="Y38" s="550"/>
      <c r="Z38" s="550"/>
      <c r="AA38" s="550"/>
      <c r="AB38" s="550"/>
      <c r="AC38" s="1"/>
    </row>
    <row r="39" spans="1:29" ht="18" customHeight="1" x14ac:dyDescent="0.25">
      <c r="A39" s="345"/>
      <c r="B39" s="562" t="s">
        <v>138</v>
      </c>
      <c r="C39" s="562"/>
      <c r="D39" s="378">
        <v>77.577830188679243</v>
      </c>
      <c r="E39" s="379"/>
      <c r="F39" s="380">
        <v>91.027937855497342</v>
      </c>
      <c r="G39" s="378">
        <v>60.351415094339622</v>
      </c>
      <c r="H39" s="379"/>
      <c r="I39" s="380">
        <v>45.685165902422625</v>
      </c>
      <c r="J39" s="378">
        <v>0</v>
      </c>
      <c r="K39" s="379"/>
      <c r="L39" s="380">
        <v>9.4253396898447654</v>
      </c>
      <c r="M39" s="378">
        <v>137.92924528301887</v>
      </c>
      <c r="N39" s="379">
        <v>139.06769643848762</v>
      </c>
      <c r="O39" s="380">
        <v>146.13844344776473</v>
      </c>
      <c r="P39" s="120"/>
      <c r="Q39" s="359">
        <v>84.246493946933086</v>
      </c>
      <c r="R39" s="360"/>
      <c r="S39" s="361">
        <v>29.618942907585843</v>
      </c>
      <c r="T39" s="359">
        <v>325.01321522984773</v>
      </c>
      <c r="U39" s="360"/>
      <c r="V39" s="361">
        <v>559.15556282491093</v>
      </c>
      <c r="W39" s="359">
        <v>0</v>
      </c>
      <c r="X39" s="360"/>
      <c r="Y39" s="361">
        <v>7.6317637142544061</v>
      </c>
      <c r="Z39" s="359">
        <v>129.16221201194091</v>
      </c>
      <c r="AA39" s="360">
        <v>104.7779299338308</v>
      </c>
      <c r="AB39" s="361">
        <v>70.096089003866496</v>
      </c>
    </row>
    <row r="40" spans="1:29" ht="18" customHeight="1" x14ac:dyDescent="0.25">
      <c r="A40" s="345"/>
      <c r="B40" s="558" t="s">
        <v>139</v>
      </c>
      <c r="C40" s="558"/>
      <c r="D40" s="370">
        <v>149.0566037735849</v>
      </c>
      <c r="E40" s="371"/>
      <c r="F40" s="372">
        <v>115.74031156358645</v>
      </c>
      <c r="G40" s="370">
        <v>29.497641509433961</v>
      </c>
      <c r="H40" s="371"/>
      <c r="I40" s="372">
        <v>41.961806530354188</v>
      </c>
      <c r="J40" s="370">
        <v>0</v>
      </c>
      <c r="K40" s="371"/>
      <c r="L40" s="372">
        <v>8.1345336660187577</v>
      </c>
      <c r="M40" s="370">
        <v>178.55424528301887</v>
      </c>
      <c r="N40" s="371">
        <v>156.90965410125867</v>
      </c>
      <c r="O40" s="372">
        <v>165.83665175995938</v>
      </c>
      <c r="P40" s="120"/>
      <c r="Q40" s="350">
        <v>118.17105113211313</v>
      </c>
      <c r="R40" s="351"/>
      <c r="S40" s="352">
        <v>28.745683325589997</v>
      </c>
      <c r="T40" s="350">
        <v>104.05367288102603</v>
      </c>
      <c r="U40" s="351"/>
      <c r="V40" s="352">
        <v>531.28476434478966</v>
      </c>
      <c r="W40" s="350">
        <v>0</v>
      </c>
      <c r="X40" s="351"/>
      <c r="Y40" s="352">
        <v>-2.120556541084325</v>
      </c>
      <c r="Z40" s="350">
        <v>101.78915289531159</v>
      </c>
      <c r="AA40" s="351">
        <v>83.528250374122692</v>
      </c>
      <c r="AB40" s="352">
        <v>58.15623886565983</v>
      </c>
    </row>
    <row r="41" spans="1:29" ht="18" customHeight="1" x14ac:dyDescent="0.25">
      <c r="A41" s="345"/>
      <c r="B41" s="558" t="s">
        <v>140</v>
      </c>
      <c r="C41" s="558"/>
      <c r="D41" s="370">
        <v>154.0495283018868</v>
      </c>
      <c r="E41" s="371"/>
      <c r="F41" s="372">
        <v>121.21459510586978</v>
      </c>
      <c r="G41" s="370">
        <v>28.382075471698112</v>
      </c>
      <c r="H41" s="371"/>
      <c r="I41" s="372">
        <v>43.178985691741467</v>
      </c>
      <c r="J41" s="370">
        <v>0</v>
      </c>
      <c r="K41" s="371"/>
      <c r="L41" s="372">
        <v>8.0010797943495771</v>
      </c>
      <c r="M41" s="370">
        <v>182.4316037735849</v>
      </c>
      <c r="N41" s="371">
        <v>162.92440688323134</v>
      </c>
      <c r="O41" s="372">
        <v>172.39466059196081</v>
      </c>
      <c r="P41" s="120"/>
      <c r="Q41" s="350">
        <v>109.89585238976275</v>
      </c>
      <c r="R41" s="351"/>
      <c r="S41" s="352">
        <v>25.48690773899369</v>
      </c>
      <c r="T41" s="350">
        <v>91.285862581856335</v>
      </c>
      <c r="U41" s="351"/>
      <c r="V41" s="352">
        <v>533.04563389585667</v>
      </c>
      <c r="W41" s="350">
        <v>0</v>
      </c>
      <c r="X41" s="351"/>
      <c r="Y41" s="352">
        <v>-10.974712851718248</v>
      </c>
      <c r="Z41" s="350">
        <v>93.426506394737288</v>
      </c>
      <c r="AA41" s="351">
        <v>79.682696228591354</v>
      </c>
      <c r="AB41" s="352">
        <v>53.371026942755563</v>
      </c>
    </row>
    <row r="42" spans="1:29" ht="18" customHeight="1" x14ac:dyDescent="0.25">
      <c r="A42" s="345"/>
      <c r="B42" s="558" t="s">
        <v>141</v>
      </c>
      <c r="C42" s="558"/>
      <c r="D42" s="370">
        <v>136.90801886792454</v>
      </c>
      <c r="E42" s="371"/>
      <c r="F42" s="372">
        <v>116.81693171301548</v>
      </c>
      <c r="G42" s="370">
        <v>30.641509433962263</v>
      </c>
      <c r="H42" s="371"/>
      <c r="I42" s="372">
        <v>42.662293711935341</v>
      </c>
      <c r="J42" s="370">
        <v>0</v>
      </c>
      <c r="K42" s="371"/>
      <c r="L42" s="372">
        <v>8.187640804716569</v>
      </c>
      <c r="M42" s="370">
        <v>167.5495283018868</v>
      </c>
      <c r="N42" s="371">
        <v>157.39941885066159</v>
      </c>
      <c r="O42" s="372">
        <v>167.66686622966739</v>
      </c>
      <c r="P42" s="120"/>
      <c r="Q42" s="350">
        <v>82.130493955629348</v>
      </c>
      <c r="R42" s="351"/>
      <c r="S42" s="352">
        <v>29.407565392436869</v>
      </c>
      <c r="T42" s="350">
        <v>73.704806196976719</v>
      </c>
      <c r="U42" s="351"/>
      <c r="V42" s="352">
        <v>542.97954640740647</v>
      </c>
      <c r="W42" s="350">
        <v>0</v>
      </c>
      <c r="X42" s="351"/>
      <c r="Y42" s="352">
        <v>1.9610724246144191</v>
      </c>
      <c r="Z42" s="350">
        <v>68.882028795480693</v>
      </c>
      <c r="AA42" s="351">
        <v>87.868734822925205</v>
      </c>
      <c r="AB42" s="352">
        <v>59.780400935711299</v>
      </c>
    </row>
    <row r="43" spans="1:29" ht="18" customHeight="1" x14ac:dyDescent="0.25">
      <c r="A43" s="345"/>
      <c r="B43" s="558" t="s">
        <v>142</v>
      </c>
      <c r="C43" s="558"/>
      <c r="D43" s="370">
        <v>113.26037735849057</v>
      </c>
      <c r="E43" s="371"/>
      <c r="F43" s="372">
        <v>111.80137872189343</v>
      </c>
      <c r="G43" s="370">
        <v>49.305660377358492</v>
      </c>
      <c r="H43" s="371"/>
      <c r="I43" s="372">
        <v>47.721021257415323</v>
      </c>
      <c r="J43" s="370">
        <v>0</v>
      </c>
      <c r="K43" s="371"/>
      <c r="L43" s="372">
        <v>8.4142804736869596</v>
      </c>
      <c r="M43" s="370">
        <v>162.56603773584905</v>
      </c>
      <c r="N43" s="371">
        <v>156.98033284219593</v>
      </c>
      <c r="O43" s="372">
        <v>167.93668045299572</v>
      </c>
      <c r="P43" s="120"/>
      <c r="Q43" s="350">
        <v>80.918229614101705</v>
      </c>
      <c r="R43" s="351"/>
      <c r="S43" s="352">
        <v>30.847610066789127</v>
      </c>
      <c r="T43" s="350">
        <v>244.78277904675451</v>
      </c>
      <c r="U43" s="351"/>
      <c r="V43" s="352">
        <v>708.29100783545539</v>
      </c>
      <c r="W43" s="350">
        <v>0</v>
      </c>
      <c r="X43" s="351"/>
      <c r="Y43" s="352">
        <v>-5.9873837501195712</v>
      </c>
      <c r="Z43" s="350">
        <v>97.751410388762736</v>
      </c>
      <c r="AA43" s="351">
        <v>94.761872363465812</v>
      </c>
      <c r="AB43" s="352">
        <v>67.437614367724535</v>
      </c>
    </row>
    <row r="44" spans="1:29" ht="18" customHeight="1" x14ac:dyDescent="0.25">
      <c r="A44" s="345"/>
      <c r="B44" s="563" t="s">
        <v>185</v>
      </c>
      <c r="C44" s="563"/>
      <c r="D44" s="381">
        <v>125.55570530098832</v>
      </c>
      <c r="E44" s="382"/>
      <c r="F44" s="383">
        <v>111.34314278863539</v>
      </c>
      <c r="G44" s="381">
        <v>40.096136567834684</v>
      </c>
      <c r="H44" s="382"/>
      <c r="I44" s="383">
        <v>44.40752922061386</v>
      </c>
      <c r="J44" s="381">
        <v>0</v>
      </c>
      <c r="K44" s="382"/>
      <c r="L44" s="383">
        <v>8.4317037232454037</v>
      </c>
      <c r="M44" s="381">
        <v>165.651841868823</v>
      </c>
      <c r="N44" s="382">
        <v>154.7669699669303</v>
      </c>
      <c r="O44" s="383">
        <v>164.18237573249465</v>
      </c>
      <c r="P44" s="120"/>
      <c r="Q44" s="364">
        <v>93.956644907803366</v>
      </c>
      <c r="R44" s="365"/>
      <c r="S44" s="366">
        <v>28.554403175658052</v>
      </c>
      <c r="T44" s="364">
        <v>164.36322353909549</v>
      </c>
      <c r="U44" s="365"/>
      <c r="V44" s="366">
        <v>577.08409543741664</v>
      </c>
      <c r="W44" s="364">
        <v>0</v>
      </c>
      <c r="X44" s="365"/>
      <c r="Y44" s="366">
        <v>-1.9167499759836444</v>
      </c>
      <c r="Z44" s="364">
        <v>93.945874709335143</v>
      </c>
      <c r="AA44" s="365">
        <v>89.344979569158895</v>
      </c>
      <c r="AB44" s="366">
        <v>61.331945111190116</v>
      </c>
    </row>
    <row r="45" spans="1:29" ht="6" customHeight="1" x14ac:dyDescent="0.25">
      <c r="A45" s="345"/>
      <c r="B45" s="80"/>
      <c r="C45" s="80"/>
      <c r="D45" s="371"/>
      <c r="E45" s="371"/>
      <c r="F45" s="371"/>
      <c r="G45" s="371"/>
      <c r="H45" s="371"/>
      <c r="I45" s="371"/>
      <c r="J45" s="371"/>
      <c r="K45" s="371"/>
      <c r="L45" s="371"/>
      <c r="M45" s="371"/>
      <c r="N45" s="371"/>
      <c r="O45" s="371"/>
      <c r="P45" s="120"/>
      <c r="Q45" s="351"/>
      <c r="R45" s="351"/>
      <c r="S45" s="351"/>
      <c r="T45" s="351"/>
      <c r="U45" s="351"/>
      <c r="V45" s="351"/>
      <c r="W45" s="351"/>
      <c r="X45" s="351"/>
      <c r="Y45" s="351"/>
      <c r="Z45" s="351"/>
      <c r="AA45" s="351"/>
      <c r="AB45" s="351"/>
    </row>
    <row r="46" spans="1:29" ht="18" customHeight="1" x14ac:dyDescent="0.25">
      <c r="A46" s="345"/>
      <c r="B46" s="557" t="s">
        <v>143</v>
      </c>
      <c r="C46" s="557"/>
      <c r="D46" s="396">
        <v>66.898113207547169</v>
      </c>
      <c r="E46" s="397"/>
      <c r="F46" s="398">
        <v>93.347999498090559</v>
      </c>
      <c r="G46" s="396">
        <v>55.68679245283019</v>
      </c>
      <c r="H46" s="397"/>
      <c r="I46" s="398">
        <v>47.655138088316789</v>
      </c>
      <c r="J46" s="396">
        <v>0</v>
      </c>
      <c r="K46" s="397"/>
      <c r="L46" s="398">
        <v>9.2159000895080805</v>
      </c>
      <c r="M46" s="396">
        <v>122.58490566037736</v>
      </c>
      <c r="N46" s="397">
        <v>143.75193550580983</v>
      </c>
      <c r="O46" s="398">
        <v>150.21903767591542</v>
      </c>
      <c r="P46" s="120"/>
      <c r="Q46" s="390">
        <v>-7.9589139268405606</v>
      </c>
      <c r="R46" s="391"/>
      <c r="S46" s="392">
        <v>1.9007696079735834</v>
      </c>
      <c r="T46" s="390">
        <v>136.81406857029847</v>
      </c>
      <c r="U46" s="391"/>
      <c r="V46" s="392">
        <v>281.97749633752971</v>
      </c>
      <c r="W46" s="390">
        <v>0</v>
      </c>
      <c r="X46" s="391"/>
      <c r="Y46" s="392">
        <v>11.590433938491641</v>
      </c>
      <c r="Z46" s="390">
        <v>20.252865747105837</v>
      </c>
      <c r="AA46" s="391">
        <v>55.508396086923739</v>
      </c>
      <c r="AB46" s="392">
        <v>33.716602626010456</v>
      </c>
    </row>
    <row r="47" spans="1:29" ht="18" customHeight="1" x14ac:dyDescent="0.25">
      <c r="A47" s="345"/>
      <c r="B47" s="560" t="s">
        <v>144</v>
      </c>
      <c r="C47" s="560"/>
      <c r="D47" s="226">
        <v>81.322641509433964</v>
      </c>
      <c r="E47" s="227"/>
      <c r="F47" s="229">
        <v>100.47078624368925</v>
      </c>
      <c r="G47" s="226">
        <v>60.269811320754719</v>
      </c>
      <c r="H47" s="227"/>
      <c r="I47" s="229">
        <v>47.94176549465417</v>
      </c>
      <c r="J47" s="226">
        <v>0</v>
      </c>
      <c r="K47" s="227"/>
      <c r="L47" s="229">
        <v>8.3756632784943505</v>
      </c>
      <c r="M47" s="226">
        <v>141.59245283018868</v>
      </c>
      <c r="N47" s="227">
        <v>148.52673280175753</v>
      </c>
      <c r="O47" s="229">
        <v>156.78821501683777</v>
      </c>
      <c r="P47" s="120"/>
      <c r="Q47" s="208">
        <v>14.459185749185661</v>
      </c>
      <c r="R47" s="209"/>
      <c r="S47" s="211">
        <v>15.91589206154843</v>
      </c>
      <c r="T47" s="208">
        <v>116.64003543065377</v>
      </c>
      <c r="U47" s="209"/>
      <c r="V47" s="211">
        <v>198.58309591767463</v>
      </c>
      <c r="W47" s="208">
        <v>0</v>
      </c>
      <c r="X47" s="209"/>
      <c r="Y47" s="211">
        <v>-3.7081179177121104</v>
      </c>
      <c r="Z47" s="208">
        <v>35.205733226180122</v>
      </c>
      <c r="AA47" s="209">
        <v>66.704624846982156</v>
      </c>
      <c r="AB47" s="211">
        <v>40.705292501701734</v>
      </c>
    </row>
    <row r="48" spans="1:29" ht="18" customHeight="1" x14ac:dyDescent="0.25">
      <c r="A48" s="345"/>
      <c r="B48" s="561" t="s">
        <v>186</v>
      </c>
      <c r="C48" s="561"/>
      <c r="D48" s="375">
        <v>74.110377358490567</v>
      </c>
      <c r="E48" s="376"/>
      <c r="F48" s="377">
        <v>96.909392870889903</v>
      </c>
      <c r="G48" s="375">
        <v>57.978301886792451</v>
      </c>
      <c r="H48" s="376"/>
      <c r="I48" s="377">
        <v>47.798451791485483</v>
      </c>
      <c r="J48" s="375">
        <v>0</v>
      </c>
      <c r="K48" s="376"/>
      <c r="L48" s="377">
        <v>8.7957816840012164</v>
      </c>
      <c r="M48" s="375">
        <v>132.08867924528303</v>
      </c>
      <c r="N48" s="376">
        <v>146.13933415378369</v>
      </c>
      <c r="O48" s="377">
        <v>153.50362634637659</v>
      </c>
      <c r="P48" s="120"/>
      <c r="Q48" s="216">
        <v>2.9556080411380328</v>
      </c>
      <c r="R48" s="217"/>
      <c r="S48" s="219">
        <v>8.3814219135289889</v>
      </c>
      <c r="T48" s="216">
        <v>128.62015498666915</v>
      </c>
      <c r="U48" s="217"/>
      <c r="V48" s="219">
        <v>239.78545639163323</v>
      </c>
      <c r="W48" s="216">
        <v>0</v>
      </c>
      <c r="X48" s="217"/>
      <c r="Y48" s="219">
        <v>4.0425306928314955</v>
      </c>
      <c r="Z48" s="216">
        <v>28.02168363134167</v>
      </c>
      <c r="AA48" s="217">
        <v>60.674501228310113</v>
      </c>
      <c r="AB48" s="219">
        <v>37.134678259222312</v>
      </c>
    </row>
    <row r="49" spans="1:29" ht="6" customHeight="1" x14ac:dyDescent="0.25">
      <c r="A49" s="345"/>
      <c r="B49" s="80"/>
      <c r="C49" s="80"/>
      <c r="D49" s="371"/>
      <c r="E49" s="371"/>
      <c r="F49" s="371"/>
      <c r="G49" s="371"/>
      <c r="H49" s="371"/>
      <c r="I49" s="371"/>
      <c r="J49" s="371"/>
      <c r="K49" s="371"/>
      <c r="L49" s="371"/>
      <c r="M49" s="371"/>
      <c r="N49" s="371"/>
      <c r="O49" s="371"/>
      <c r="P49" s="120"/>
      <c r="Q49" s="351"/>
      <c r="R49" s="351"/>
      <c r="S49" s="351"/>
      <c r="T49" s="351"/>
      <c r="U49" s="351"/>
      <c r="V49" s="351"/>
      <c r="W49" s="351"/>
      <c r="X49" s="351"/>
      <c r="Y49" s="351"/>
      <c r="Z49" s="351"/>
      <c r="AA49" s="351"/>
      <c r="AB49" s="351"/>
    </row>
    <row r="50" spans="1:29" ht="18" customHeight="1" x14ac:dyDescent="0.25">
      <c r="A50" s="345"/>
      <c r="B50" s="559" t="s">
        <v>152</v>
      </c>
      <c r="C50" s="559"/>
      <c r="D50" s="403">
        <v>109.00791235544735</v>
      </c>
      <c r="E50" s="404">
        <v>99.230989347679952</v>
      </c>
      <c r="F50" s="405">
        <v>103.73549781229599</v>
      </c>
      <c r="G50" s="403">
        <v>45.817102860620814</v>
      </c>
      <c r="H50" s="404">
        <v>52.752872292428876</v>
      </c>
      <c r="I50" s="405">
        <v>48.934589782130772</v>
      </c>
      <c r="J50" s="403">
        <v>0</v>
      </c>
      <c r="K50" s="404">
        <v>0</v>
      </c>
      <c r="L50" s="405">
        <v>8.0675302715782014</v>
      </c>
      <c r="M50" s="403">
        <v>154.82501521606818</v>
      </c>
      <c r="N50" s="404">
        <v>151.98386164010881</v>
      </c>
      <c r="O50" s="405">
        <v>160.73761786600497</v>
      </c>
      <c r="P50" s="120"/>
      <c r="Q50" s="393">
        <v>52.196912722585481</v>
      </c>
      <c r="R50" s="394"/>
      <c r="S50" s="395">
        <v>18.594375165843172</v>
      </c>
      <c r="T50" s="393">
        <v>141.82822815086405</v>
      </c>
      <c r="U50" s="394"/>
      <c r="V50" s="395">
        <v>460.55987106119233</v>
      </c>
      <c r="W50" s="393">
        <v>0</v>
      </c>
      <c r="X50" s="394"/>
      <c r="Y50" s="395">
        <v>-5.2977821749368115</v>
      </c>
      <c r="Z50" s="393">
        <v>70.94687678502153</v>
      </c>
      <c r="AA50" s="394">
        <v>80.046701936230036</v>
      </c>
      <c r="AB50" s="395">
        <v>53.493824814449752</v>
      </c>
    </row>
    <row r="51" spans="1:29" ht="15" customHeight="1" x14ac:dyDescent="0.2">
      <c r="B51" s="19"/>
      <c r="C51"/>
      <c r="D51" s="292"/>
      <c r="E51" s="292"/>
      <c r="F51" s="292"/>
      <c r="G51" s="292"/>
      <c r="H51" s="292"/>
      <c r="I51" s="292"/>
      <c r="J51" s="292"/>
      <c r="K51" s="292"/>
      <c r="L51" s="292"/>
      <c r="M51" s="292"/>
      <c r="N51" s="292"/>
      <c r="O51" s="292"/>
      <c r="P51" s="120"/>
      <c r="Q51" s="120"/>
      <c r="R51" s="120"/>
      <c r="S51" s="120"/>
      <c r="T51" s="120"/>
      <c r="U51" s="120"/>
      <c r="V51" s="120"/>
      <c r="W51" s="120"/>
      <c r="X51" s="120"/>
      <c r="Y51" s="120"/>
      <c r="Z51" s="120"/>
      <c r="AA51" s="120"/>
      <c r="AB51" s="120"/>
    </row>
    <row r="52" spans="1:29" ht="39.950000000000003" customHeight="1" x14ac:dyDescent="0.2">
      <c r="B52" s="553" t="s">
        <v>11</v>
      </c>
      <c r="C52" s="553"/>
      <c r="D52" s="553"/>
      <c r="E52" s="553"/>
      <c r="F52" s="553"/>
      <c r="G52" s="553"/>
      <c r="H52" s="553"/>
      <c r="I52" s="553"/>
      <c r="J52" s="553"/>
      <c r="K52" s="553"/>
      <c r="L52" s="553"/>
      <c r="M52" s="553"/>
      <c r="N52" s="553"/>
      <c r="O52" s="553"/>
      <c r="P52" s="553"/>
      <c r="Q52" s="553"/>
      <c r="R52" s="553"/>
      <c r="S52" s="553"/>
      <c r="T52" s="553"/>
      <c r="U52" s="553"/>
      <c r="V52" s="553"/>
      <c r="W52" s="553"/>
      <c r="X52" s="553"/>
      <c r="Y52" s="553"/>
      <c r="Z52" s="553"/>
      <c r="AA52" s="553"/>
      <c r="AB52" s="553"/>
    </row>
    <row r="54" spans="1:29" x14ac:dyDescent="0.2">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row>
    <row r="55" spans="1:29" x14ac:dyDescent="0.2">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row>
    <row r="56" spans="1:29" x14ac:dyDescent="0.2">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row>
    <row r="57" spans="1:29" x14ac:dyDescent="0.2">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row>
    <row r="58" spans="1:29" x14ac:dyDescent="0.2">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row>
    <row r="59" spans="1:29" x14ac:dyDescent="0.2">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row>
    <row r="60" spans="1:29" x14ac:dyDescent="0.2">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row>
    <row r="61" spans="1:29" x14ac:dyDescent="0.2">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row>
    <row r="62" spans="1:29" x14ac:dyDescent="0.2">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row>
    <row r="63" spans="1:29" x14ac:dyDescent="0.2">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row>
    <row r="64" spans="1:29" x14ac:dyDescent="0.2">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row>
    <row r="65" s="61" customFormat="1" x14ac:dyDescent="0.2"/>
    <row r="66" s="61" customFormat="1" x14ac:dyDescent="0.2"/>
    <row r="67" s="61" customFormat="1" x14ac:dyDescent="0.2"/>
    <row r="68" s="61" customFormat="1" x14ac:dyDescent="0.2"/>
    <row r="69" s="61" customFormat="1" x14ac:dyDescent="0.2"/>
    <row r="70" s="61" customFormat="1" x14ac:dyDescent="0.2"/>
    <row r="71" s="61" customFormat="1" x14ac:dyDescent="0.2"/>
    <row r="72" s="61" customFormat="1" x14ac:dyDescent="0.2"/>
    <row r="73" s="61" customFormat="1" x14ac:dyDescent="0.2"/>
    <row r="74" s="61" customFormat="1" x14ac:dyDescent="0.2"/>
    <row r="75" s="61" customFormat="1" x14ac:dyDescent="0.2"/>
    <row r="76" s="61" customFormat="1" x14ac:dyDescent="0.2"/>
    <row r="77" s="61" customFormat="1" x14ac:dyDescent="0.2"/>
    <row r="78" s="61" customFormat="1" x14ac:dyDescent="0.2"/>
    <row r="79" s="61" customFormat="1" x14ac:dyDescent="0.2"/>
    <row r="80" s="61" customFormat="1" x14ac:dyDescent="0.2"/>
    <row r="81" s="61" customFormat="1" x14ac:dyDescent="0.2"/>
    <row r="82" s="61" customFormat="1" x14ac:dyDescent="0.2"/>
    <row r="83" s="61" customFormat="1" x14ac:dyDescent="0.2"/>
    <row r="84" s="61" customFormat="1" x14ac:dyDescent="0.2"/>
    <row r="85" s="61" customFormat="1" x14ac:dyDescent="0.2"/>
    <row r="86" s="61" customFormat="1" x14ac:dyDescent="0.2"/>
    <row r="87" s="61" customFormat="1" x14ac:dyDescent="0.2"/>
    <row r="88" s="61" customFormat="1" x14ac:dyDescent="0.2"/>
    <row r="89" s="61" customFormat="1" x14ac:dyDescent="0.2"/>
    <row r="90" s="61" customFormat="1" x14ac:dyDescent="0.2"/>
    <row r="91" s="61" customFormat="1" x14ac:dyDescent="0.2"/>
    <row r="92" s="61" customFormat="1" x14ac:dyDescent="0.2"/>
    <row r="93" s="61" customFormat="1" x14ac:dyDescent="0.2"/>
    <row r="94" s="61" customFormat="1" x14ac:dyDescent="0.2"/>
  </sheetData>
  <mergeCells count="49">
    <mergeCell ref="B43:C43"/>
    <mergeCell ref="B41:C41"/>
    <mergeCell ref="B27:C27"/>
    <mergeCell ref="Q24:AB24"/>
    <mergeCell ref="B36:C36"/>
    <mergeCell ref="B39:C39"/>
    <mergeCell ref="B40:C40"/>
    <mergeCell ref="B42:C42"/>
    <mergeCell ref="Q38:AB38"/>
    <mergeCell ref="B28:C28"/>
    <mergeCell ref="B29:C29"/>
    <mergeCell ref="B30:C30"/>
    <mergeCell ref="B38:O38"/>
    <mergeCell ref="Q10:AB10"/>
    <mergeCell ref="B11:C11"/>
    <mergeCell ref="B12:C12"/>
    <mergeCell ref="B13:C13"/>
    <mergeCell ref="B20:C20"/>
    <mergeCell ref="B16:C16"/>
    <mergeCell ref="B14:C14"/>
    <mergeCell ref="B50:C50"/>
    <mergeCell ref="B44:C44"/>
    <mergeCell ref="B46:C46"/>
    <mergeCell ref="B47:C47"/>
    <mergeCell ref="B48:C48"/>
    <mergeCell ref="B22:C22"/>
    <mergeCell ref="B33:C33"/>
    <mergeCell ref="B34:C34"/>
    <mergeCell ref="B32:C32"/>
    <mergeCell ref="B19:C19"/>
    <mergeCell ref="B25:C25"/>
    <mergeCell ref="B26:C26"/>
    <mergeCell ref="B24:O24"/>
    <mergeCell ref="B52:AB52"/>
    <mergeCell ref="R3:AB3"/>
    <mergeCell ref="Q6:AB6"/>
    <mergeCell ref="D6:O6"/>
    <mergeCell ref="Q7:S7"/>
    <mergeCell ref="T7:V7"/>
    <mergeCell ref="W7:Y7"/>
    <mergeCell ref="Z7:AB7"/>
    <mergeCell ref="D7:F7"/>
    <mergeCell ref="M7:O7"/>
    <mergeCell ref="J7:L7"/>
    <mergeCell ref="G7:I7"/>
    <mergeCell ref="B8:C8"/>
    <mergeCell ref="B18:C18"/>
    <mergeCell ref="B10:O10"/>
    <mergeCell ref="B15:C15"/>
  </mergeCells>
  <phoneticPr fontId="0" type="noConversion"/>
  <printOptions horizontalCentered="1" verticalCentered="1"/>
  <pageMargins left="0.25" right="0.25" top="0.25" bottom="0.25" header="0" footer="0"/>
  <pageSetup scale="67" orientation="landscape" r:id="rId1"/>
  <headerFooter alignWithMargins="0"/>
  <rowBreaks count="1" manualBreakCount="1">
    <brk id="54" max="16383" man="1"/>
  </rowBreaks>
  <colBreaks count="1" manualBreakCount="1">
    <brk id="3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pageSetUpPr fitToPage="1"/>
  </sheetPr>
  <dimension ref="A1:AP94"/>
  <sheetViews>
    <sheetView showGridLines="0" zoomScale="85" workbookViewId="0"/>
  </sheetViews>
  <sheetFormatPr defaultRowHeight="12.75" x14ac:dyDescent="0.2"/>
  <cols>
    <col min="1" max="1" width="2.7109375" customWidth="1"/>
    <col min="2" max="2" width="6.7109375" customWidth="1"/>
    <col min="3" max="3" width="6.140625" style="11" customWidth="1"/>
    <col min="4" max="15" width="7.42578125" customWidth="1"/>
    <col min="16" max="16" width="1.42578125" customWidth="1"/>
    <col min="17" max="28" width="7.42578125" customWidth="1"/>
    <col min="29" max="29" width="3.5703125" customWidth="1"/>
    <col min="30" max="42" width="9.140625" style="61" customWidth="1"/>
  </cols>
  <sheetData>
    <row r="1" spans="1:29" ht="30" x14ac:dyDescent="0.2">
      <c r="A1" s="31"/>
      <c r="B1" s="197" t="s">
        <v>187</v>
      </c>
      <c r="Y1" s="120"/>
      <c r="AB1" s="302"/>
    </row>
    <row r="2" spans="1:29" ht="15" customHeight="1" x14ac:dyDescent="0.2">
      <c r="A2" s="250"/>
      <c r="B2" s="250" t="s">
        <v>13</v>
      </c>
    </row>
    <row r="3" spans="1:29" ht="17.100000000000001" customHeight="1" x14ac:dyDescent="0.2">
      <c r="A3" s="250"/>
      <c r="B3" s="250" t="s">
        <v>14</v>
      </c>
      <c r="R3" s="554" t="s">
        <v>170</v>
      </c>
      <c r="S3" s="554"/>
      <c r="T3" s="554"/>
      <c r="U3" s="554"/>
      <c r="V3" s="554"/>
      <c r="W3" s="554"/>
      <c r="X3" s="554"/>
      <c r="Y3" s="554"/>
      <c r="Z3" s="554"/>
      <c r="AA3" s="554"/>
      <c r="AB3" s="554"/>
    </row>
    <row r="4" spans="1:29" ht="19.5" customHeight="1" x14ac:dyDescent="0.2">
      <c r="B4" s="125" t="s">
        <v>15</v>
      </c>
      <c r="C4" s="120"/>
      <c r="D4" s="120"/>
      <c r="E4" s="120"/>
      <c r="F4" s="120"/>
      <c r="G4" s="120"/>
      <c r="H4" s="385"/>
      <c r="I4" s="385"/>
      <c r="J4" s="385"/>
      <c r="K4" s="385"/>
      <c r="L4" s="385"/>
      <c r="M4" s="385"/>
      <c r="N4" s="385"/>
      <c r="O4" s="385"/>
      <c r="P4" s="385"/>
      <c r="Q4" s="385"/>
      <c r="R4" s="385"/>
      <c r="S4" s="385"/>
      <c r="T4" s="385"/>
    </row>
    <row r="5" spans="1:29" ht="12.75" customHeight="1" x14ac:dyDescent="0.2"/>
    <row r="6" spans="1:29" ht="15.75" x14ac:dyDescent="0.25">
      <c r="D6" s="555" t="s">
        <v>26</v>
      </c>
      <c r="E6" s="555"/>
      <c r="F6" s="555"/>
      <c r="G6" s="555"/>
      <c r="H6" s="555"/>
      <c r="I6" s="555"/>
      <c r="J6" s="555"/>
      <c r="K6" s="555"/>
      <c r="L6" s="555"/>
      <c r="M6" s="555"/>
      <c r="N6" s="555"/>
      <c r="O6" s="555"/>
      <c r="Q6" s="548" t="s">
        <v>171</v>
      </c>
      <c r="R6" s="548"/>
      <c r="S6" s="548"/>
      <c r="T6" s="548"/>
      <c r="U6" s="548"/>
      <c r="V6" s="548"/>
      <c r="W6" s="548"/>
      <c r="X6" s="548"/>
      <c r="Y6" s="548"/>
      <c r="Z6" s="548"/>
      <c r="AA6" s="548"/>
      <c r="AB6" s="548"/>
    </row>
    <row r="7" spans="1:29" ht="15.75" x14ac:dyDescent="0.25">
      <c r="D7" s="545" t="s">
        <v>165</v>
      </c>
      <c r="E7" s="545"/>
      <c r="F7" s="545"/>
      <c r="G7" s="545" t="s">
        <v>166</v>
      </c>
      <c r="H7" s="545"/>
      <c r="I7" s="545"/>
      <c r="J7" s="545" t="s">
        <v>167</v>
      </c>
      <c r="K7" s="545"/>
      <c r="L7" s="545"/>
      <c r="M7" s="545" t="s">
        <v>152</v>
      </c>
      <c r="N7" s="545"/>
      <c r="O7" s="545"/>
      <c r="Q7" s="545" t="s">
        <v>165</v>
      </c>
      <c r="R7" s="545"/>
      <c r="S7" s="545"/>
      <c r="T7" s="545" t="s">
        <v>166</v>
      </c>
      <c r="U7" s="545"/>
      <c r="V7" s="545"/>
      <c r="W7" s="545" t="s">
        <v>167</v>
      </c>
      <c r="X7" s="545"/>
      <c r="Y7" s="545"/>
      <c r="Z7" s="545" t="s">
        <v>152</v>
      </c>
      <c r="AA7" s="545"/>
      <c r="AB7" s="545"/>
    </row>
    <row r="8" spans="1:29" ht="27" customHeight="1" x14ac:dyDescent="0.25">
      <c r="A8" s="336"/>
      <c r="B8" s="556"/>
      <c r="C8" s="556"/>
      <c r="D8" s="337" t="s">
        <v>20</v>
      </c>
      <c r="E8" s="338" t="s">
        <v>21</v>
      </c>
      <c r="F8" s="65" t="s">
        <v>172</v>
      </c>
      <c r="G8" s="337" t="s">
        <v>20</v>
      </c>
      <c r="H8" s="338" t="s">
        <v>21</v>
      </c>
      <c r="I8" s="65" t="s">
        <v>172</v>
      </c>
      <c r="J8" s="337" t="s">
        <v>20</v>
      </c>
      <c r="K8" s="338" t="s">
        <v>21</v>
      </c>
      <c r="L8" s="65" t="s">
        <v>172</v>
      </c>
      <c r="M8" s="337" t="s">
        <v>20</v>
      </c>
      <c r="N8" s="338" t="s">
        <v>21</v>
      </c>
      <c r="O8" s="65" t="s">
        <v>172</v>
      </c>
      <c r="P8" s="339"/>
      <c r="Q8" s="337" t="s">
        <v>20</v>
      </c>
      <c r="R8" s="338" t="s">
        <v>21</v>
      </c>
      <c r="S8" s="65" t="s">
        <v>172</v>
      </c>
      <c r="T8" s="337" t="s">
        <v>20</v>
      </c>
      <c r="U8" s="338" t="s">
        <v>21</v>
      </c>
      <c r="V8" s="65" t="s">
        <v>172</v>
      </c>
      <c r="W8" s="337" t="s">
        <v>20</v>
      </c>
      <c r="X8" s="338" t="s">
        <v>21</v>
      </c>
      <c r="Y8" s="65" t="s">
        <v>172</v>
      </c>
      <c r="Z8" s="337" t="s">
        <v>20</v>
      </c>
      <c r="AA8" s="338" t="s">
        <v>21</v>
      </c>
      <c r="AB8" s="65" t="s">
        <v>172</v>
      </c>
    </row>
    <row r="9" spans="1:29" ht="6" customHeight="1" x14ac:dyDescent="0.2">
      <c r="A9" s="357"/>
      <c r="B9" s="35"/>
      <c r="C9" s="35"/>
      <c r="D9" s="192"/>
      <c r="E9" s="192"/>
      <c r="F9" s="192"/>
      <c r="G9" s="192"/>
      <c r="H9" s="192"/>
      <c r="I9" s="192"/>
      <c r="J9" s="192"/>
      <c r="K9" s="192"/>
      <c r="L9" s="192"/>
      <c r="M9" s="192"/>
      <c r="N9" s="192"/>
      <c r="O9" s="192"/>
      <c r="P9" s="126"/>
      <c r="Q9" s="192"/>
      <c r="R9" s="192"/>
      <c r="S9" s="192"/>
      <c r="T9" s="192"/>
      <c r="U9" s="192"/>
      <c r="V9" s="192"/>
      <c r="W9" s="192"/>
      <c r="X9" s="192"/>
      <c r="Y9" s="192"/>
      <c r="Z9" s="192"/>
      <c r="AA9" s="192"/>
      <c r="AB9" s="192"/>
      <c r="AC9" s="1"/>
    </row>
    <row r="10" spans="1:29" ht="18" customHeight="1" x14ac:dyDescent="0.25">
      <c r="A10" s="357"/>
      <c r="B10" s="547" t="s">
        <v>17</v>
      </c>
      <c r="C10" s="547"/>
      <c r="D10" s="547"/>
      <c r="E10" s="547"/>
      <c r="F10" s="547"/>
      <c r="G10" s="547"/>
      <c r="H10" s="547"/>
      <c r="I10" s="547"/>
      <c r="J10" s="547"/>
      <c r="K10" s="547"/>
      <c r="L10" s="547"/>
      <c r="M10" s="547"/>
      <c r="N10" s="547"/>
      <c r="O10" s="547"/>
      <c r="P10" s="358"/>
      <c r="Q10" s="544"/>
      <c r="R10" s="544"/>
      <c r="S10" s="544"/>
      <c r="T10" s="544"/>
      <c r="U10" s="544"/>
      <c r="V10" s="544"/>
      <c r="W10" s="544"/>
      <c r="X10" s="544"/>
      <c r="Y10" s="544"/>
      <c r="Z10" s="544"/>
      <c r="AA10" s="544"/>
      <c r="AB10" s="544"/>
      <c r="AC10" s="1"/>
    </row>
    <row r="11" spans="1:29" ht="18" customHeight="1" x14ac:dyDescent="0.25">
      <c r="A11" s="345"/>
      <c r="B11" s="562" t="s">
        <v>138</v>
      </c>
      <c r="C11" s="562"/>
      <c r="D11" s="359">
        <v>52.670646860243906</v>
      </c>
      <c r="E11" s="360"/>
      <c r="F11" s="361">
        <v>51.136474680946705</v>
      </c>
      <c r="G11" s="359">
        <v>13.369002108257629</v>
      </c>
      <c r="H11" s="360"/>
      <c r="I11" s="361">
        <v>13.835089022221354</v>
      </c>
      <c r="J11" s="359">
        <v>0</v>
      </c>
      <c r="K11" s="360"/>
      <c r="L11" s="361">
        <v>6.7025621982918677</v>
      </c>
      <c r="M11" s="359">
        <v>68.632075471698116</v>
      </c>
      <c r="N11" s="360">
        <v>65.792400370713622</v>
      </c>
      <c r="O11" s="361">
        <v>71.672171516797931</v>
      </c>
      <c r="P11" s="120"/>
      <c r="Q11" s="359">
        <v>73.333434470413422</v>
      </c>
      <c r="R11" s="360"/>
      <c r="S11" s="361">
        <v>-6.2911645079405343</v>
      </c>
      <c r="T11" s="359">
        <v>69.139978631101741</v>
      </c>
      <c r="U11" s="360"/>
      <c r="V11" s="361">
        <v>168.01475381240911</v>
      </c>
      <c r="W11" s="359">
        <v>0</v>
      </c>
      <c r="X11" s="360"/>
      <c r="Y11" s="361">
        <v>19.508899815911427</v>
      </c>
      <c r="Z11" s="359">
        <v>14.880048588006414</v>
      </c>
      <c r="AA11" s="360">
        <v>24.108391608323913</v>
      </c>
      <c r="AB11" s="361">
        <v>9.6943752643436056</v>
      </c>
    </row>
    <row r="12" spans="1:29" ht="18" customHeight="1" x14ac:dyDescent="0.25">
      <c r="A12" s="345"/>
      <c r="B12" s="558" t="s">
        <v>139</v>
      </c>
      <c r="C12" s="558"/>
      <c r="D12" s="350">
        <v>66.083310545984872</v>
      </c>
      <c r="E12" s="351"/>
      <c r="F12" s="352">
        <v>58.842050710395341</v>
      </c>
      <c r="G12" s="350">
        <v>10.157249583919896</v>
      </c>
      <c r="H12" s="351"/>
      <c r="I12" s="352">
        <v>13.533202303773455</v>
      </c>
      <c r="J12" s="350">
        <v>0</v>
      </c>
      <c r="K12" s="351"/>
      <c r="L12" s="352">
        <v>6.6375272570819526</v>
      </c>
      <c r="M12" s="350">
        <v>79.11828737300435</v>
      </c>
      <c r="N12" s="351">
        <v>73.266913809082482</v>
      </c>
      <c r="O12" s="352">
        <v>79.010824606177948</v>
      </c>
      <c r="P12" s="120"/>
      <c r="Q12" s="350">
        <v>78.972216416250959</v>
      </c>
      <c r="R12" s="351"/>
      <c r="S12" s="352">
        <v>-2.9953502503340768</v>
      </c>
      <c r="T12" s="350">
        <v>50.788388646278449</v>
      </c>
      <c r="U12" s="351"/>
      <c r="V12" s="352">
        <v>198.40623315643805</v>
      </c>
      <c r="W12" s="350">
        <v>0</v>
      </c>
      <c r="X12" s="351"/>
      <c r="Y12" s="352">
        <v>24.503069657704156</v>
      </c>
      <c r="Z12" s="350">
        <v>15.096331485944335</v>
      </c>
      <c r="AA12" s="351">
        <v>20.354723300506258</v>
      </c>
      <c r="AB12" s="352">
        <v>12.028650852077932</v>
      </c>
    </row>
    <row r="13" spans="1:29" ht="18" customHeight="1" x14ac:dyDescent="0.25">
      <c r="A13" s="345"/>
      <c r="B13" s="558" t="s">
        <v>140</v>
      </c>
      <c r="C13" s="558"/>
      <c r="D13" s="350">
        <v>70.880439457282662</v>
      </c>
      <c r="E13" s="351"/>
      <c r="F13" s="352">
        <v>63.972738028885175</v>
      </c>
      <c r="G13" s="350">
        <v>10.367222585320349</v>
      </c>
      <c r="H13" s="351"/>
      <c r="I13" s="352">
        <v>13.958559457107375</v>
      </c>
      <c r="J13" s="350">
        <v>0</v>
      </c>
      <c r="K13" s="351"/>
      <c r="L13" s="352">
        <v>6.6326380943999528</v>
      </c>
      <c r="M13" s="350">
        <v>84.59724238026125</v>
      </c>
      <c r="N13" s="351">
        <v>78.002780352177936</v>
      </c>
      <c r="O13" s="352">
        <v>84.560024250246897</v>
      </c>
      <c r="P13" s="356"/>
      <c r="Q13" s="350">
        <v>73.851552464463339</v>
      </c>
      <c r="R13" s="351"/>
      <c r="S13" s="352">
        <v>-2.1794807645787686</v>
      </c>
      <c r="T13" s="350">
        <v>43.558268140357008</v>
      </c>
      <c r="U13" s="351"/>
      <c r="V13" s="352">
        <v>179.23415185278085</v>
      </c>
      <c r="W13" s="350">
        <v>-100</v>
      </c>
      <c r="X13" s="351"/>
      <c r="Y13" s="352">
        <v>27.14696176356771</v>
      </c>
      <c r="Z13" s="350">
        <v>14.429447852793759</v>
      </c>
      <c r="AA13" s="351">
        <v>17.213285982790449</v>
      </c>
      <c r="AB13" s="352">
        <v>11.839219864395059</v>
      </c>
    </row>
    <row r="14" spans="1:29" ht="18" customHeight="1" x14ac:dyDescent="0.25">
      <c r="A14" s="345"/>
      <c r="B14" s="558" t="s">
        <v>141</v>
      </c>
      <c r="C14" s="558"/>
      <c r="D14" s="350">
        <v>69.120625203303902</v>
      </c>
      <c r="E14" s="351"/>
      <c r="F14" s="352">
        <v>64.253375966831925</v>
      </c>
      <c r="G14" s="350">
        <v>11.952797804251697</v>
      </c>
      <c r="H14" s="351"/>
      <c r="I14" s="352">
        <v>14.52374666314647</v>
      </c>
      <c r="J14" s="350">
        <v>0</v>
      </c>
      <c r="K14" s="351"/>
      <c r="L14" s="352">
        <v>6.6003696206987588</v>
      </c>
      <c r="M14" s="350">
        <v>84.415820029027572</v>
      </c>
      <c r="N14" s="351">
        <v>79.916589434661731</v>
      </c>
      <c r="O14" s="352">
        <v>85.372603087995145</v>
      </c>
      <c r="P14" s="120"/>
      <c r="Q14" s="350">
        <v>67.872250879223685</v>
      </c>
      <c r="R14" s="351"/>
      <c r="S14" s="352">
        <v>-2.8571010146724678</v>
      </c>
      <c r="T14" s="350">
        <v>49.674043622670752</v>
      </c>
      <c r="U14" s="351"/>
      <c r="V14" s="352">
        <v>160.31729588424972</v>
      </c>
      <c r="W14" s="350">
        <v>-100</v>
      </c>
      <c r="X14" s="351"/>
      <c r="Y14" s="352">
        <v>25.913129309810753</v>
      </c>
      <c r="Z14" s="350">
        <v>12.174541947967167</v>
      </c>
      <c r="AA14" s="351">
        <v>17.728172571449527</v>
      </c>
      <c r="AB14" s="352">
        <v>10.929029881447434</v>
      </c>
    </row>
    <row r="15" spans="1:29" ht="18" customHeight="1" x14ac:dyDescent="0.25">
      <c r="A15" s="345"/>
      <c r="B15" s="558" t="s">
        <v>142</v>
      </c>
      <c r="C15" s="558"/>
      <c r="D15" s="350">
        <v>64.673601989002961</v>
      </c>
      <c r="E15" s="351"/>
      <c r="F15" s="352">
        <v>60.275992733949252</v>
      </c>
      <c r="G15" s="350">
        <v>13.924854526168883</v>
      </c>
      <c r="H15" s="351"/>
      <c r="I15" s="352">
        <v>15.305584311580757</v>
      </c>
      <c r="J15" s="350">
        <v>0</v>
      </c>
      <c r="K15" s="351"/>
      <c r="L15" s="352">
        <v>6.4242045432349553</v>
      </c>
      <c r="M15" s="350">
        <v>81.513062409288821</v>
      </c>
      <c r="N15" s="351">
        <v>76.051899907321598</v>
      </c>
      <c r="O15" s="352">
        <v>82.001875109869715</v>
      </c>
      <c r="P15" s="356"/>
      <c r="Q15" s="350">
        <v>47.350623285097932</v>
      </c>
      <c r="R15" s="351"/>
      <c r="S15" s="352">
        <v>-5.6714929911511041</v>
      </c>
      <c r="T15" s="350">
        <v>45.59200983026544</v>
      </c>
      <c r="U15" s="351"/>
      <c r="V15" s="352">
        <v>129.08518217812923</v>
      </c>
      <c r="W15" s="350">
        <v>-100</v>
      </c>
      <c r="X15" s="351"/>
      <c r="Y15" s="352">
        <v>11.103447951962021</v>
      </c>
      <c r="Z15" s="350">
        <v>11.378284581005099</v>
      </c>
      <c r="AA15" s="351">
        <v>13.853624696444735</v>
      </c>
      <c r="AB15" s="352">
        <v>7.3795479464465137</v>
      </c>
    </row>
    <row r="16" spans="1:29" ht="18" customHeight="1" x14ac:dyDescent="0.25">
      <c r="A16" s="345"/>
      <c r="B16" s="563" t="s">
        <v>185</v>
      </c>
      <c r="C16" s="563"/>
      <c r="D16" s="364">
        <v>64.748737587440957</v>
      </c>
      <c r="E16" s="365"/>
      <c r="F16" s="366">
        <v>59.695149248625199</v>
      </c>
      <c r="G16" s="364">
        <v>11.946326279340907</v>
      </c>
      <c r="H16" s="365"/>
      <c r="I16" s="366">
        <v>14.231451198270284</v>
      </c>
      <c r="J16" s="364">
        <v>0</v>
      </c>
      <c r="K16" s="365"/>
      <c r="L16" s="366">
        <v>6.599430335328007</v>
      </c>
      <c r="M16" s="364">
        <v>79.655297532656022</v>
      </c>
      <c r="N16" s="365">
        <v>74.606116774791474</v>
      </c>
      <c r="O16" s="366">
        <v>80.522707412482973</v>
      </c>
      <c r="P16" s="120"/>
      <c r="Q16" s="364"/>
      <c r="R16" s="365"/>
      <c r="S16" s="366">
        <v>-3.9266355409172204</v>
      </c>
      <c r="T16" s="364"/>
      <c r="U16" s="365"/>
      <c r="V16" s="366">
        <v>163.96901304389573</v>
      </c>
      <c r="W16" s="364"/>
      <c r="X16" s="365"/>
      <c r="Y16" s="366">
        <v>21.401331144676011</v>
      </c>
      <c r="Z16" s="386">
        <v>13.51672785556325</v>
      </c>
      <c r="AA16" s="387">
        <v>18.378871209638099</v>
      </c>
      <c r="AB16" s="388">
        <v>10.363494549550436</v>
      </c>
    </row>
    <row r="17" spans="1:29" ht="6" customHeight="1" x14ac:dyDescent="0.25">
      <c r="A17" s="345"/>
      <c r="B17" s="80"/>
      <c r="C17" s="80"/>
      <c r="D17" s="351"/>
      <c r="E17" s="351"/>
      <c r="F17" s="351"/>
      <c r="G17" s="351"/>
      <c r="H17" s="351"/>
      <c r="I17" s="351"/>
      <c r="J17" s="351"/>
      <c r="K17" s="351"/>
      <c r="L17" s="351"/>
      <c r="M17" s="351"/>
      <c r="N17" s="351"/>
      <c r="O17" s="351"/>
      <c r="P17" s="120"/>
      <c r="Q17" s="351"/>
      <c r="R17" s="351"/>
      <c r="S17" s="351"/>
      <c r="T17" s="351"/>
      <c r="U17" s="351"/>
      <c r="V17" s="351"/>
      <c r="W17" s="351"/>
      <c r="X17" s="351"/>
      <c r="Y17" s="351"/>
      <c r="Z17" s="389"/>
      <c r="AA17" s="389"/>
      <c r="AB17" s="389"/>
    </row>
    <row r="18" spans="1:29" ht="18" customHeight="1" x14ac:dyDescent="0.25">
      <c r="A18" s="345"/>
      <c r="B18" s="557" t="s">
        <v>143</v>
      </c>
      <c r="C18" s="557"/>
      <c r="D18" s="390">
        <v>58.405302525489233</v>
      </c>
      <c r="E18" s="391"/>
      <c r="F18" s="392">
        <v>58.349122018868293</v>
      </c>
      <c r="G18" s="390">
        <v>20.051635333557396</v>
      </c>
      <c r="H18" s="391"/>
      <c r="I18" s="392">
        <v>18.1387581303592</v>
      </c>
      <c r="J18" s="390">
        <v>0</v>
      </c>
      <c r="K18" s="391"/>
      <c r="L18" s="392">
        <v>7.0580307439889056</v>
      </c>
      <c r="M18" s="390">
        <v>80.932510885341074</v>
      </c>
      <c r="N18" s="391">
        <v>79.392956441149209</v>
      </c>
      <c r="O18" s="392">
        <v>83.542004414321156</v>
      </c>
      <c r="P18" s="356"/>
      <c r="Q18" s="390"/>
      <c r="R18" s="391"/>
      <c r="S18" s="392">
        <v>-15.521360985648425</v>
      </c>
      <c r="T18" s="390"/>
      <c r="U18" s="391"/>
      <c r="V18" s="392">
        <v>84.933142792902899</v>
      </c>
      <c r="W18" s="390"/>
      <c r="X18" s="391"/>
      <c r="Y18" s="392">
        <v>17.674975129585796</v>
      </c>
      <c r="Z18" s="390">
        <v>2.9150851411509087</v>
      </c>
      <c r="AA18" s="391">
        <v>5.5453657856330674</v>
      </c>
      <c r="AB18" s="392">
        <v>-1.5715339859759265</v>
      </c>
    </row>
    <row r="19" spans="1:29" ht="18" customHeight="1" x14ac:dyDescent="0.25">
      <c r="A19" s="345"/>
      <c r="B19" s="560" t="s">
        <v>144</v>
      </c>
      <c r="C19" s="560"/>
      <c r="D19" s="208">
        <v>55.071445974804007</v>
      </c>
      <c r="E19" s="209"/>
      <c r="F19" s="211">
        <v>60.162632810402364</v>
      </c>
      <c r="G19" s="208">
        <v>23.38919012030658</v>
      </c>
      <c r="H19" s="209"/>
      <c r="I19" s="211">
        <v>17.841663150627134</v>
      </c>
      <c r="J19" s="208">
        <v>0</v>
      </c>
      <c r="K19" s="209"/>
      <c r="L19" s="211">
        <v>6.8207970541981515</v>
      </c>
      <c r="M19" s="208">
        <v>81.256674973300107</v>
      </c>
      <c r="N19" s="209">
        <v>81.118436008183679</v>
      </c>
      <c r="O19" s="211">
        <v>84.822216255609675</v>
      </c>
      <c r="P19" s="120"/>
      <c r="Q19" s="208"/>
      <c r="R19" s="209"/>
      <c r="S19" s="211">
        <v>-14.80651601470875</v>
      </c>
      <c r="T19" s="208"/>
      <c r="U19" s="209"/>
      <c r="V19" s="211">
        <v>75.68660885983445</v>
      </c>
      <c r="W19" s="208"/>
      <c r="X19" s="209"/>
      <c r="Y19" s="211">
        <v>20.374786792965512</v>
      </c>
      <c r="Z19" s="208">
        <v>2.0940944729649331</v>
      </c>
      <c r="AA19" s="209">
        <v>4.7472384547895201</v>
      </c>
      <c r="AB19" s="211">
        <v>-1.873262937841385</v>
      </c>
    </row>
    <row r="20" spans="1:29" ht="18" customHeight="1" x14ac:dyDescent="0.25">
      <c r="A20" s="345"/>
      <c r="B20" s="561" t="s">
        <v>186</v>
      </c>
      <c r="C20" s="561"/>
      <c r="D20" s="216">
        <v>56.736119502609519</v>
      </c>
      <c r="E20" s="217"/>
      <c r="F20" s="219">
        <v>59.264169384259574</v>
      </c>
      <c r="G20" s="216">
        <v>21.722669975653091</v>
      </c>
      <c r="H20" s="217"/>
      <c r="I20" s="219">
        <v>17.988852224232865</v>
      </c>
      <c r="J20" s="216">
        <v>0</v>
      </c>
      <c r="K20" s="217"/>
      <c r="L20" s="219">
        <v>6.9383291883993454</v>
      </c>
      <c r="M20" s="216">
        <v>81.096136567834677</v>
      </c>
      <c r="N20" s="217">
        <v>80.263912794033274</v>
      </c>
      <c r="O20" s="219">
        <v>84.187963885851417</v>
      </c>
      <c r="P20" s="356"/>
      <c r="Q20" s="216"/>
      <c r="R20" s="217"/>
      <c r="S20" s="219">
        <v>-15.138882990334137</v>
      </c>
      <c r="T20" s="216"/>
      <c r="U20" s="217"/>
      <c r="V20" s="219">
        <v>80.246583394238897</v>
      </c>
      <c r="W20" s="216"/>
      <c r="X20" s="217"/>
      <c r="Y20" s="219">
        <v>18.934781306441526</v>
      </c>
      <c r="Z20" s="216">
        <v>2.5099375354653524</v>
      </c>
      <c r="AA20" s="217">
        <v>5.1658297500757744</v>
      </c>
      <c r="AB20" s="219">
        <v>-1.7081436693440866</v>
      </c>
    </row>
    <row r="21" spans="1:29" ht="6" customHeight="1" x14ac:dyDescent="0.25">
      <c r="A21" s="345"/>
      <c r="B21" s="80"/>
      <c r="C21" s="80"/>
      <c r="D21" s="351"/>
      <c r="E21" s="351"/>
      <c r="F21" s="351"/>
      <c r="G21" s="351"/>
      <c r="H21" s="351"/>
      <c r="I21" s="351"/>
      <c r="J21" s="351"/>
      <c r="K21" s="351"/>
      <c r="L21" s="351"/>
      <c r="M21" s="351"/>
      <c r="N21" s="351"/>
      <c r="O21" s="351"/>
      <c r="P21" s="120"/>
      <c r="Q21" s="351"/>
      <c r="R21" s="351"/>
      <c r="S21" s="351"/>
      <c r="T21" s="351"/>
      <c r="U21" s="351"/>
      <c r="V21" s="351"/>
      <c r="W21" s="351"/>
      <c r="X21" s="351"/>
      <c r="Y21" s="351"/>
      <c r="Z21" s="351"/>
      <c r="AA21" s="351"/>
      <c r="AB21" s="351"/>
    </row>
    <row r="22" spans="1:29" ht="18" customHeight="1" x14ac:dyDescent="0.25">
      <c r="A22" s="345"/>
      <c r="B22" s="559" t="s">
        <v>152</v>
      </c>
      <c r="C22" s="559"/>
      <c r="D22" s="393">
        <v>64.928922202119409</v>
      </c>
      <c r="E22" s="394"/>
      <c r="F22" s="395">
        <v>59.245236609687652</v>
      </c>
      <c r="G22" s="393">
        <v>15.140863272163349</v>
      </c>
      <c r="H22" s="394"/>
      <c r="I22" s="395">
        <v>16.060412659371941</v>
      </c>
      <c r="J22" s="393">
        <v>0</v>
      </c>
      <c r="K22" s="394"/>
      <c r="L22" s="395">
        <v>6.2750092319018274</v>
      </c>
      <c r="M22" s="393">
        <v>80.069785474282767</v>
      </c>
      <c r="N22" s="394">
        <v>76.269351378115203</v>
      </c>
      <c r="O22" s="395">
        <v>81.58065850096142</v>
      </c>
      <c r="P22" s="356"/>
      <c r="Q22" s="393">
        <v>14.951599282770086</v>
      </c>
      <c r="R22" s="394"/>
      <c r="S22" s="395">
        <v>-7.4259319453752175</v>
      </c>
      <c r="T22" s="393">
        <v>24.959276439309985</v>
      </c>
      <c r="U22" s="394"/>
      <c r="V22" s="395">
        <v>125.293526888291</v>
      </c>
      <c r="W22" s="393">
        <v>-100</v>
      </c>
      <c r="X22" s="394"/>
      <c r="Y22" s="395">
        <v>14.421092534697719</v>
      </c>
      <c r="Z22" s="393">
        <v>10.073194997146759</v>
      </c>
      <c r="AA22" s="394">
        <v>14.031762952349753</v>
      </c>
      <c r="AB22" s="395">
        <v>6.4876274864839614</v>
      </c>
    </row>
    <row r="23" spans="1:29" ht="15" customHeight="1" x14ac:dyDescent="0.2">
      <c r="B23" s="19"/>
      <c r="C23"/>
      <c r="D23" s="292"/>
      <c r="E23" s="292"/>
      <c r="F23" s="292"/>
      <c r="G23" s="292"/>
      <c r="H23" s="292"/>
      <c r="I23" s="292"/>
      <c r="J23" s="292"/>
      <c r="K23" s="292"/>
      <c r="L23" s="292"/>
      <c r="M23" s="292"/>
      <c r="N23" s="292"/>
      <c r="O23" s="292"/>
      <c r="P23" s="120"/>
      <c r="Q23" s="120"/>
      <c r="R23" s="120"/>
      <c r="S23" s="120"/>
      <c r="T23" s="120"/>
      <c r="U23" s="120"/>
      <c r="V23" s="120"/>
      <c r="W23" s="120"/>
      <c r="X23" s="120"/>
      <c r="Y23" s="120"/>
      <c r="Z23" s="120"/>
      <c r="AA23" s="120"/>
      <c r="AB23" s="120"/>
    </row>
    <row r="24" spans="1:29" ht="18" customHeight="1" x14ac:dyDescent="0.25">
      <c r="A24" s="357"/>
      <c r="B24" s="551" t="s">
        <v>18</v>
      </c>
      <c r="C24" s="551"/>
      <c r="D24" s="551"/>
      <c r="E24" s="551"/>
      <c r="F24" s="551"/>
      <c r="G24" s="551"/>
      <c r="H24" s="551"/>
      <c r="I24" s="551"/>
      <c r="J24" s="551"/>
      <c r="K24" s="551"/>
      <c r="L24" s="551"/>
      <c r="M24" s="551"/>
      <c r="N24" s="551"/>
      <c r="O24" s="551"/>
      <c r="P24" s="358"/>
      <c r="Q24" s="550"/>
      <c r="R24" s="550"/>
      <c r="S24" s="550"/>
      <c r="T24" s="550"/>
      <c r="U24" s="550"/>
      <c r="V24" s="550"/>
      <c r="W24" s="550"/>
      <c r="X24" s="550"/>
      <c r="Y24" s="550"/>
      <c r="Z24" s="550"/>
      <c r="AA24" s="550"/>
      <c r="AB24" s="550"/>
      <c r="AC24" s="1"/>
    </row>
    <row r="25" spans="1:29" ht="18" customHeight="1" x14ac:dyDescent="0.25">
      <c r="A25" s="345"/>
      <c r="B25" s="562" t="s">
        <v>138</v>
      </c>
      <c r="C25" s="562"/>
      <c r="D25" s="378">
        <v>154.76021917069426</v>
      </c>
      <c r="E25" s="379"/>
      <c r="F25" s="380">
        <v>160.0284645121047</v>
      </c>
      <c r="G25" s="378">
        <v>158.7447544602008</v>
      </c>
      <c r="H25" s="379"/>
      <c r="I25" s="380">
        <v>177.44357277415105</v>
      </c>
      <c r="J25" s="378">
        <v>0</v>
      </c>
      <c r="K25" s="379"/>
      <c r="L25" s="380">
        <v>129.813715438532</v>
      </c>
      <c r="M25" s="378">
        <v>156.85767587189187</v>
      </c>
      <c r="N25" s="379">
        <v>147.45284754680154</v>
      </c>
      <c r="O25" s="380">
        <v>160.56892665413812</v>
      </c>
      <c r="P25" s="120"/>
      <c r="Q25" s="359">
        <v>44.750068973668895</v>
      </c>
      <c r="R25" s="360"/>
      <c r="S25" s="361">
        <v>36.283544448969572</v>
      </c>
      <c r="T25" s="359">
        <v>59.962148278185055</v>
      </c>
      <c r="U25" s="360"/>
      <c r="V25" s="361">
        <v>57.707702585839755</v>
      </c>
      <c r="W25" s="359">
        <v>0</v>
      </c>
      <c r="X25" s="360"/>
      <c r="Y25" s="361">
        <v>31.14347650988093</v>
      </c>
      <c r="Z25" s="359">
        <v>48.241681658731494</v>
      </c>
      <c r="AA25" s="360">
        <v>48.95626105744406</v>
      </c>
      <c r="AB25" s="361">
        <v>39.073363008192977</v>
      </c>
    </row>
    <row r="26" spans="1:29" ht="18" customHeight="1" x14ac:dyDescent="0.25">
      <c r="A26" s="345"/>
      <c r="B26" s="558" t="s">
        <v>139</v>
      </c>
      <c r="C26" s="558"/>
      <c r="D26" s="370">
        <v>162.02380097608204</v>
      </c>
      <c r="E26" s="371"/>
      <c r="F26" s="372">
        <v>166.0799220199649</v>
      </c>
      <c r="G26" s="370">
        <v>169.14941666118239</v>
      </c>
      <c r="H26" s="371"/>
      <c r="I26" s="372">
        <v>179.15133247235119</v>
      </c>
      <c r="J26" s="370">
        <v>0</v>
      </c>
      <c r="K26" s="371"/>
      <c r="L26" s="372">
        <v>130.59484351661547</v>
      </c>
      <c r="M26" s="370">
        <v>162.97312056173746</v>
      </c>
      <c r="N26" s="371">
        <v>152.49805866152056</v>
      </c>
      <c r="O26" s="372">
        <v>165.34191760948409</v>
      </c>
      <c r="P26" s="120"/>
      <c r="Q26" s="350">
        <v>52.383986938734616</v>
      </c>
      <c r="R26" s="351"/>
      <c r="S26" s="352">
        <v>38.290921686494322</v>
      </c>
      <c r="T26" s="350">
        <v>81.772853408884416</v>
      </c>
      <c r="U26" s="351"/>
      <c r="V26" s="352">
        <v>61.670107016346826</v>
      </c>
      <c r="W26" s="350">
        <v>0</v>
      </c>
      <c r="X26" s="351"/>
      <c r="Y26" s="352">
        <v>30.455184237880445</v>
      </c>
      <c r="Z26" s="350">
        <v>54.160360937804825</v>
      </c>
      <c r="AA26" s="351">
        <v>48.80790919620712</v>
      </c>
      <c r="AB26" s="352">
        <v>40.139821968056054</v>
      </c>
    </row>
    <row r="27" spans="1:29" ht="18" customHeight="1" x14ac:dyDescent="0.25">
      <c r="A27" s="345"/>
      <c r="B27" s="558" t="s">
        <v>140</v>
      </c>
      <c r="C27" s="558"/>
      <c r="D27" s="370">
        <v>160.84552298892564</v>
      </c>
      <c r="E27" s="371"/>
      <c r="F27" s="372">
        <v>168.0329420644297</v>
      </c>
      <c r="G27" s="370">
        <v>181.89567990249043</v>
      </c>
      <c r="H27" s="371"/>
      <c r="I27" s="372">
        <v>181.48313045281006</v>
      </c>
      <c r="J27" s="370">
        <v>0</v>
      </c>
      <c r="K27" s="371"/>
      <c r="L27" s="372">
        <v>132.48476019447853</v>
      </c>
      <c r="M27" s="370">
        <v>163.53152842825034</v>
      </c>
      <c r="N27" s="371">
        <v>156.03482339805538</v>
      </c>
      <c r="O27" s="372">
        <v>167.47268041553471</v>
      </c>
      <c r="P27" s="120"/>
      <c r="Q27" s="350">
        <v>48.560837013264873</v>
      </c>
      <c r="R27" s="351"/>
      <c r="S27" s="352">
        <v>37.582467129838612</v>
      </c>
      <c r="T27" s="350">
        <v>91.203830545888309</v>
      </c>
      <c r="U27" s="351"/>
      <c r="V27" s="352">
        <v>66.587532196328596</v>
      </c>
      <c r="W27" s="350">
        <v>-100</v>
      </c>
      <c r="X27" s="351"/>
      <c r="Y27" s="352">
        <v>29.771787116462992</v>
      </c>
      <c r="Z27" s="350">
        <v>53.182306863992828</v>
      </c>
      <c r="AA27" s="351">
        <v>50.639230052018064</v>
      </c>
      <c r="AB27" s="352">
        <v>39.69379347364098</v>
      </c>
    </row>
    <row r="28" spans="1:29" ht="18" customHeight="1" x14ac:dyDescent="0.25">
      <c r="A28" s="345"/>
      <c r="B28" s="558" t="s">
        <v>141</v>
      </c>
      <c r="C28" s="558"/>
      <c r="D28" s="370">
        <v>158.43053066101544</v>
      </c>
      <c r="E28" s="371"/>
      <c r="F28" s="372">
        <v>168.06213592349192</v>
      </c>
      <c r="G28" s="370">
        <v>178.38129519132747</v>
      </c>
      <c r="H28" s="371"/>
      <c r="I28" s="372">
        <v>180.49502983197826</v>
      </c>
      <c r="J28" s="370">
        <v>0</v>
      </c>
      <c r="K28" s="371"/>
      <c r="L28" s="372">
        <v>130.41760852531289</v>
      </c>
      <c r="M28" s="370">
        <v>161.37190707790649</v>
      </c>
      <c r="N28" s="371">
        <v>155.41560724403604</v>
      </c>
      <c r="O28" s="372">
        <v>167.27647509017376</v>
      </c>
      <c r="P28" s="120"/>
      <c r="Q28" s="350">
        <v>45.135259584613976</v>
      </c>
      <c r="R28" s="351"/>
      <c r="S28" s="352">
        <v>37.70050388909285</v>
      </c>
      <c r="T28" s="350">
        <v>84.681575886383044</v>
      </c>
      <c r="U28" s="351"/>
      <c r="V28" s="352">
        <v>63.043742805418987</v>
      </c>
      <c r="W28" s="350">
        <v>-100</v>
      </c>
      <c r="X28" s="351"/>
      <c r="Y28" s="352">
        <v>29.867866424210998</v>
      </c>
      <c r="Z28" s="350">
        <v>49.348629205882808</v>
      </c>
      <c r="AA28" s="351">
        <v>50.34988500729078</v>
      </c>
      <c r="AB28" s="352">
        <v>39.678470099111735</v>
      </c>
    </row>
    <row r="29" spans="1:29" ht="18" customHeight="1" x14ac:dyDescent="0.25">
      <c r="A29" s="345"/>
      <c r="B29" s="558" t="s">
        <v>142</v>
      </c>
      <c r="C29" s="558"/>
      <c r="D29" s="370">
        <v>159.98941824668717</v>
      </c>
      <c r="E29" s="371"/>
      <c r="F29" s="372">
        <v>167.64842151467698</v>
      </c>
      <c r="G29" s="370">
        <v>163.15971809494968</v>
      </c>
      <c r="H29" s="371"/>
      <c r="I29" s="372">
        <v>178.80465606455093</v>
      </c>
      <c r="J29" s="370">
        <v>0</v>
      </c>
      <c r="K29" s="371"/>
      <c r="L29" s="372">
        <v>130.844090234145</v>
      </c>
      <c r="M29" s="370">
        <v>160.55108276465219</v>
      </c>
      <c r="N29" s="371">
        <v>153.22570478080402</v>
      </c>
      <c r="O29" s="372">
        <v>166.85537929932943</v>
      </c>
      <c r="P29" s="120"/>
      <c r="Q29" s="350">
        <v>46.559370435719025</v>
      </c>
      <c r="R29" s="351"/>
      <c r="S29" s="352">
        <v>37.284819548265077</v>
      </c>
      <c r="T29" s="350">
        <v>66.183028781748376</v>
      </c>
      <c r="U29" s="351"/>
      <c r="V29" s="352">
        <v>60.677566184477989</v>
      </c>
      <c r="W29" s="350">
        <v>-100</v>
      </c>
      <c r="X29" s="351"/>
      <c r="Y29" s="352">
        <v>29.745575614209603</v>
      </c>
      <c r="Z29" s="350">
        <v>47.582469372851378</v>
      </c>
      <c r="AA29" s="351">
        <v>47.943241827316641</v>
      </c>
      <c r="AB29" s="352">
        <v>39.564851597812776</v>
      </c>
    </row>
    <row r="30" spans="1:29" ht="18" customHeight="1" x14ac:dyDescent="0.25">
      <c r="A30" s="345"/>
      <c r="B30" s="563" t="s">
        <v>185</v>
      </c>
      <c r="C30" s="563"/>
      <c r="D30" s="381">
        <v>159.42582902292838</v>
      </c>
      <c r="E30" s="382"/>
      <c r="F30" s="383">
        <v>166.20488077296167</v>
      </c>
      <c r="G30" s="381">
        <v>169.55382564133021</v>
      </c>
      <c r="H30" s="382"/>
      <c r="I30" s="383">
        <v>179.47596747033779</v>
      </c>
      <c r="J30" s="381">
        <v>0</v>
      </c>
      <c r="K30" s="382"/>
      <c r="L30" s="383">
        <v>130.82900300636567</v>
      </c>
      <c r="M30" s="381">
        <v>161.20281429185607</v>
      </c>
      <c r="N30" s="382">
        <v>153.12117200769512</v>
      </c>
      <c r="O30" s="383">
        <v>165.65793619876953</v>
      </c>
      <c r="P30" s="120"/>
      <c r="Q30" s="364"/>
      <c r="R30" s="365"/>
      <c r="S30" s="366">
        <v>37.487928254505142</v>
      </c>
      <c r="T30" s="364"/>
      <c r="U30" s="365"/>
      <c r="V30" s="366">
        <v>61.85775528021604</v>
      </c>
      <c r="W30" s="364"/>
      <c r="X30" s="365"/>
      <c r="Y30" s="366">
        <v>30.210558359533437</v>
      </c>
      <c r="Z30" s="364">
        <v>50.525932721047504</v>
      </c>
      <c r="AA30" s="365">
        <v>49.316009609839412</v>
      </c>
      <c r="AB30" s="366">
        <v>39.644136357704205</v>
      </c>
    </row>
    <row r="31" spans="1:29" ht="6" customHeight="1" x14ac:dyDescent="0.25">
      <c r="A31" s="345"/>
      <c r="B31" s="80"/>
      <c r="C31" s="80"/>
      <c r="D31" s="371"/>
      <c r="E31" s="371"/>
      <c r="F31" s="371"/>
      <c r="G31" s="371"/>
      <c r="H31" s="371"/>
      <c r="I31" s="371"/>
      <c r="J31" s="371"/>
      <c r="K31" s="371"/>
      <c r="L31" s="371"/>
      <c r="M31" s="371"/>
      <c r="N31" s="371"/>
      <c r="O31" s="371"/>
      <c r="P31" s="120"/>
      <c r="Q31" s="351"/>
      <c r="R31" s="351"/>
      <c r="S31" s="351"/>
      <c r="T31" s="351"/>
      <c r="U31" s="351"/>
      <c r="V31" s="351"/>
      <c r="W31" s="351"/>
      <c r="X31" s="351"/>
      <c r="Y31" s="351"/>
      <c r="Z31" s="351"/>
      <c r="AA31" s="351"/>
      <c r="AB31" s="351"/>
    </row>
    <row r="32" spans="1:29" ht="18" customHeight="1" x14ac:dyDescent="0.25">
      <c r="A32" s="345"/>
      <c r="B32" s="557" t="s">
        <v>143</v>
      </c>
      <c r="C32" s="557"/>
      <c r="D32" s="396">
        <v>154.50231886967157</v>
      </c>
      <c r="E32" s="397"/>
      <c r="F32" s="398">
        <v>169.71039728744037</v>
      </c>
      <c r="G32" s="396">
        <v>148.92653790127625</v>
      </c>
      <c r="H32" s="397"/>
      <c r="I32" s="398">
        <v>174.18366694465769</v>
      </c>
      <c r="J32" s="396">
        <v>0</v>
      </c>
      <c r="K32" s="397"/>
      <c r="L32" s="398">
        <v>133.97926245923026</v>
      </c>
      <c r="M32" s="396">
        <v>156.04308206812425</v>
      </c>
      <c r="N32" s="397">
        <v>158.92314697027217</v>
      </c>
      <c r="O32" s="398">
        <v>167.67083739322666</v>
      </c>
      <c r="P32" s="120"/>
      <c r="Q32" s="390"/>
      <c r="R32" s="391"/>
      <c r="S32" s="392">
        <v>32.401794954863696</v>
      </c>
      <c r="T32" s="390"/>
      <c r="U32" s="391"/>
      <c r="V32" s="392">
        <v>49.961440814619991</v>
      </c>
      <c r="W32" s="390"/>
      <c r="X32" s="391"/>
      <c r="Y32" s="392">
        <v>30.618436089557427</v>
      </c>
      <c r="Z32" s="390">
        <v>32.191934220338005</v>
      </c>
      <c r="AA32" s="391">
        <v>41.22428173242718</v>
      </c>
      <c r="AB32" s="392">
        <v>34.159052007737913</v>
      </c>
    </row>
    <row r="33" spans="1:29" ht="18" customHeight="1" x14ac:dyDescent="0.25">
      <c r="A33" s="345"/>
      <c r="B33" s="560" t="s">
        <v>144</v>
      </c>
      <c r="C33" s="560"/>
      <c r="D33" s="226">
        <v>153.56721464605053</v>
      </c>
      <c r="E33" s="227"/>
      <c r="F33" s="229">
        <v>167.51711366238558</v>
      </c>
      <c r="G33" s="226">
        <v>150.50655770907119</v>
      </c>
      <c r="H33" s="227"/>
      <c r="I33" s="229">
        <v>172.33375201223404</v>
      </c>
      <c r="J33" s="226">
        <v>0</v>
      </c>
      <c r="K33" s="227"/>
      <c r="L33" s="229">
        <v>135.96088571999559</v>
      </c>
      <c r="M33" s="226">
        <v>154.57753094085018</v>
      </c>
      <c r="N33" s="227">
        <v>156.31667505542367</v>
      </c>
      <c r="O33" s="229">
        <v>165.99840916663683</v>
      </c>
      <c r="P33" s="120"/>
      <c r="Q33" s="208"/>
      <c r="R33" s="209"/>
      <c r="S33" s="211">
        <v>30.281227252167916</v>
      </c>
      <c r="T33" s="208"/>
      <c r="U33" s="209"/>
      <c r="V33" s="211">
        <v>49.118421261359224</v>
      </c>
      <c r="W33" s="208"/>
      <c r="X33" s="209"/>
      <c r="Y33" s="211">
        <v>35.215361186596567</v>
      </c>
      <c r="Z33" s="208">
        <v>28.567867624201476</v>
      </c>
      <c r="AA33" s="209">
        <v>39.34562860743651</v>
      </c>
      <c r="AB33" s="211">
        <v>32.572240497019152</v>
      </c>
    </row>
    <row r="34" spans="1:29" ht="18" customHeight="1" x14ac:dyDescent="0.25">
      <c r="A34" s="345"/>
      <c r="B34" s="561" t="s">
        <v>186</v>
      </c>
      <c r="C34" s="561"/>
      <c r="D34" s="375">
        <v>154.04787115961076</v>
      </c>
      <c r="E34" s="376"/>
      <c r="F34" s="377">
        <v>168.58694959026732</v>
      </c>
      <c r="G34" s="375">
        <v>149.77830637425382</v>
      </c>
      <c r="H34" s="376"/>
      <c r="I34" s="377">
        <v>173.25788848819909</v>
      </c>
      <c r="J34" s="375">
        <v>0</v>
      </c>
      <c r="K34" s="376"/>
      <c r="L34" s="377">
        <v>134.96219734443414</v>
      </c>
      <c r="M34" s="399">
        <v>155.30186326732587</v>
      </c>
      <c r="N34" s="400">
        <v>157.59349230537649</v>
      </c>
      <c r="O34" s="401">
        <v>166.82061893547871</v>
      </c>
      <c r="P34" s="120"/>
      <c r="Q34" s="216"/>
      <c r="R34" s="217"/>
      <c r="S34" s="219">
        <v>31.318700913046676</v>
      </c>
      <c r="T34" s="216"/>
      <c r="U34" s="217"/>
      <c r="V34" s="219">
        <v>49.543145540905712</v>
      </c>
      <c r="W34" s="216"/>
      <c r="X34" s="217"/>
      <c r="Y34" s="219">
        <v>32.835743604961834</v>
      </c>
      <c r="Z34" s="216">
        <v>30.360391949060872</v>
      </c>
      <c r="AA34" s="217">
        <v>40.264026322747185</v>
      </c>
      <c r="AB34" s="219">
        <v>33.353790251561009</v>
      </c>
    </row>
    <row r="35" spans="1:29" ht="6" customHeight="1" x14ac:dyDescent="0.25">
      <c r="A35" s="345"/>
      <c r="B35" s="80"/>
      <c r="C35" s="80"/>
      <c r="D35" s="371"/>
      <c r="E35" s="371"/>
      <c r="F35" s="371"/>
      <c r="G35" s="371"/>
      <c r="H35" s="371"/>
      <c r="I35" s="371"/>
      <c r="J35" s="371"/>
      <c r="K35" s="371"/>
      <c r="L35" s="371"/>
      <c r="M35" s="402"/>
      <c r="N35" s="402"/>
      <c r="O35" s="402"/>
      <c r="P35" s="120"/>
      <c r="Q35" s="351"/>
      <c r="R35" s="351"/>
      <c r="S35" s="351"/>
      <c r="T35" s="351"/>
      <c r="U35" s="351"/>
      <c r="V35" s="351"/>
      <c r="W35" s="351"/>
      <c r="X35" s="351"/>
      <c r="Y35" s="351"/>
      <c r="Z35" s="351"/>
      <c r="AA35" s="351"/>
      <c r="AB35" s="351"/>
    </row>
    <row r="36" spans="1:29" ht="18" customHeight="1" x14ac:dyDescent="0.25">
      <c r="A36" s="345"/>
      <c r="B36" s="559" t="s">
        <v>152</v>
      </c>
      <c r="C36" s="559"/>
      <c r="D36" s="403">
        <v>158.76672903148761</v>
      </c>
      <c r="E36" s="404"/>
      <c r="F36" s="405">
        <v>166.41233987645978</v>
      </c>
      <c r="G36" s="403">
        <v>162.55735745988392</v>
      </c>
      <c r="H36" s="404"/>
      <c r="I36" s="405">
        <v>177.25790266529674</v>
      </c>
      <c r="J36" s="403">
        <v>0</v>
      </c>
      <c r="K36" s="404"/>
      <c r="L36" s="405">
        <v>133.25039988286008</v>
      </c>
      <c r="M36" s="403">
        <v>159.48352109493527</v>
      </c>
      <c r="N36" s="404">
        <v>154.40354144846748</v>
      </c>
      <c r="O36" s="405">
        <v>165.99671114388019</v>
      </c>
      <c r="P36" s="120"/>
      <c r="Q36" s="393">
        <v>43.461759736219662</v>
      </c>
      <c r="R36" s="394"/>
      <c r="S36" s="395">
        <v>35.287618941628494</v>
      </c>
      <c r="T36" s="393">
        <v>61.801033827808787</v>
      </c>
      <c r="U36" s="394"/>
      <c r="V36" s="395">
        <v>55.233235130383811</v>
      </c>
      <c r="W36" s="393">
        <v>-100</v>
      </c>
      <c r="X36" s="394"/>
      <c r="Y36" s="395">
        <v>30.149276259712163</v>
      </c>
      <c r="Z36" s="393">
        <v>43.860654739149204</v>
      </c>
      <c r="AA36" s="394">
        <v>46.059434249291293</v>
      </c>
      <c r="AB36" s="395">
        <v>37.517568179268423</v>
      </c>
    </row>
    <row r="37" spans="1:29" ht="15" customHeight="1" x14ac:dyDescent="0.2">
      <c r="B37" s="19"/>
      <c r="C37"/>
      <c r="D37" s="292"/>
      <c r="E37" s="292"/>
      <c r="F37" s="292"/>
      <c r="G37" s="292"/>
      <c r="H37" s="292"/>
      <c r="I37" s="292"/>
      <c r="J37" s="292"/>
      <c r="K37" s="292"/>
      <c r="L37" s="292"/>
      <c r="M37" s="292"/>
      <c r="N37" s="292"/>
      <c r="O37" s="292"/>
      <c r="P37" s="120"/>
      <c r="Q37" s="120"/>
      <c r="R37" s="120"/>
      <c r="S37" s="120"/>
      <c r="T37" s="120"/>
      <c r="U37" s="120"/>
      <c r="V37" s="120"/>
      <c r="W37" s="120"/>
      <c r="X37" s="120"/>
      <c r="Y37" s="120"/>
      <c r="Z37" s="120"/>
      <c r="AA37" s="120"/>
      <c r="AB37" s="120"/>
    </row>
    <row r="38" spans="1:29" ht="18" customHeight="1" x14ac:dyDescent="0.25">
      <c r="A38" s="357"/>
      <c r="B38" s="551" t="s">
        <v>19</v>
      </c>
      <c r="C38" s="551"/>
      <c r="D38" s="551"/>
      <c r="E38" s="551"/>
      <c r="F38" s="551"/>
      <c r="G38" s="551"/>
      <c r="H38" s="551"/>
      <c r="I38" s="551"/>
      <c r="J38" s="551"/>
      <c r="K38" s="551"/>
      <c r="L38" s="551"/>
      <c r="M38" s="551"/>
      <c r="N38" s="551"/>
      <c r="O38" s="551"/>
      <c r="P38" s="358"/>
      <c r="Q38" s="550"/>
      <c r="R38" s="550"/>
      <c r="S38" s="550"/>
      <c r="T38" s="550"/>
      <c r="U38" s="550"/>
      <c r="V38" s="550"/>
      <c r="W38" s="550"/>
      <c r="X38" s="550"/>
      <c r="Y38" s="550"/>
      <c r="Z38" s="550"/>
      <c r="AA38" s="550"/>
      <c r="AB38" s="550"/>
      <c r="AC38" s="1"/>
    </row>
    <row r="39" spans="1:29" ht="18" customHeight="1" x14ac:dyDescent="0.25">
      <c r="A39" s="345"/>
      <c r="B39" s="562" t="s">
        <v>138</v>
      </c>
      <c r="C39" s="562"/>
      <c r="D39" s="378">
        <v>81.51320851953588</v>
      </c>
      <c r="E39" s="379"/>
      <c r="F39" s="380">
        <v>81.832915237540206</v>
      </c>
      <c r="G39" s="378">
        <v>21.222589570532641</v>
      </c>
      <c r="H39" s="379"/>
      <c r="I39" s="380">
        <v>24.54947625751393</v>
      </c>
      <c r="J39" s="378">
        <v>0</v>
      </c>
      <c r="K39" s="379"/>
      <c r="L39" s="380">
        <v>8.7008450191812194</v>
      </c>
      <c r="M39" s="378">
        <v>107.65467848754844</v>
      </c>
      <c r="N39" s="379">
        <v>97.012767816009656</v>
      </c>
      <c r="O39" s="380">
        <v>115.08323651423535</v>
      </c>
      <c r="P39" s="120"/>
      <c r="Q39" s="359">
        <v>150.90026595056653</v>
      </c>
      <c r="R39" s="360"/>
      <c r="S39" s="361">
        <v>27.709722470251773</v>
      </c>
      <c r="T39" s="359">
        <v>170.5599434149066</v>
      </c>
      <c r="U39" s="360"/>
      <c r="V39" s="361">
        <v>322.67991082846675</v>
      </c>
      <c r="W39" s="359">
        <v>0</v>
      </c>
      <c r="X39" s="360"/>
      <c r="Y39" s="361">
        <v>56.728125957401595</v>
      </c>
      <c r="Z39" s="359">
        <v>70.300115916992254</v>
      </c>
      <c r="AA39" s="360">
        <v>84.867219798407774</v>
      </c>
      <c r="AB39" s="361">
        <v>52.555656711010798</v>
      </c>
    </row>
    <row r="40" spans="1:29" ht="18" customHeight="1" x14ac:dyDescent="0.25">
      <c r="A40" s="345"/>
      <c r="B40" s="558" t="s">
        <v>139</v>
      </c>
      <c r="C40" s="558"/>
      <c r="D40" s="370">
        <v>107.07069155743275</v>
      </c>
      <c r="E40" s="371"/>
      <c r="F40" s="372">
        <v>97.72483193477278</v>
      </c>
      <c r="G40" s="370">
        <v>17.18092842002088</v>
      </c>
      <c r="H40" s="371"/>
      <c r="I40" s="372">
        <v>24.244912253389071</v>
      </c>
      <c r="J40" s="370">
        <v>0</v>
      </c>
      <c r="K40" s="371"/>
      <c r="L40" s="372">
        <v>8.668268334758876</v>
      </c>
      <c r="M40" s="370">
        <v>128.9415418667883</v>
      </c>
      <c r="N40" s="371">
        <v>111.73062120006031</v>
      </c>
      <c r="O40" s="372">
        <v>130.63801252292072</v>
      </c>
      <c r="P40" s="120"/>
      <c r="Q40" s="350">
        <v>172.7249988873553</v>
      </c>
      <c r="R40" s="351"/>
      <c r="S40" s="352">
        <v>34.148624217657023</v>
      </c>
      <c r="T40" s="350">
        <v>174.09235665039779</v>
      </c>
      <c r="U40" s="351"/>
      <c r="V40" s="352">
        <v>382.43367649542199</v>
      </c>
      <c r="W40" s="350">
        <v>0</v>
      </c>
      <c r="X40" s="351"/>
      <c r="Y40" s="352">
        <v>62.42070890640764</v>
      </c>
      <c r="Z40" s="350">
        <v>77.432920044735283</v>
      </c>
      <c r="AA40" s="351">
        <v>79.097347362651092</v>
      </c>
      <c r="AB40" s="352">
        <v>56.996751857385597</v>
      </c>
    </row>
    <row r="41" spans="1:29" ht="18" customHeight="1" x14ac:dyDescent="0.25">
      <c r="A41" s="345"/>
      <c r="B41" s="558" t="s">
        <v>140</v>
      </c>
      <c r="C41" s="558"/>
      <c r="D41" s="370">
        <v>114.00801354191509</v>
      </c>
      <c r="E41" s="371"/>
      <c r="F41" s="372">
        <v>107.49527382910601</v>
      </c>
      <c r="G41" s="370">
        <v>18.857530008572997</v>
      </c>
      <c r="H41" s="371"/>
      <c r="I41" s="372">
        <v>25.332430668875237</v>
      </c>
      <c r="J41" s="370">
        <v>0</v>
      </c>
      <c r="K41" s="371"/>
      <c r="L41" s="372">
        <v>8.7872346739334066</v>
      </c>
      <c r="M41" s="370">
        <v>138.34316347259278</v>
      </c>
      <c r="N41" s="371">
        <v>121.7115005680939</v>
      </c>
      <c r="O41" s="372">
        <v>141.61493917191464</v>
      </c>
      <c r="P41" s="120"/>
      <c r="Q41" s="350">
        <v>158.27532150162247</v>
      </c>
      <c r="R41" s="351"/>
      <c r="S41" s="352">
        <v>34.583883723368615</v>
      </c>
      <c r="T41" s="350">
        <v>174.48890775086838</v>
      </c>
      <c r="U41" s="351"/>
      <c r="V41" s="352">
        <v>365.16928262041711</v>
      </c>
      <c r="W41" s="350">
        <v>-100</v>
      </c>
      <c r="X41" s="351"/>
      <c r="Y41" s="352">
        <v>65.000884543609999</v>
      </c>
      <c r="Z41" s="350">
        <v>75.285667952664397</v>
      </c>
      <c r="AA41" s="351">
        <v>76.569191523103498</v>
      </c>
      <c r="AB41" s="352">
        <v>56.232448819939556</v>
      </c>
    </row>
    <row r="42" spans="1:29" ht="18" customHeight="1" x14ac:dyDescent="0.25">
      <c r="A42" s="345"/>
      <c r="B42" s="558" t="s">
        <v>141</v>
      </c>
      <c r="C42" s="558"/>
      <c r="D42" s="370">
        <v>109.50817330580597</v>
      </c>
      <c r="E42" s="371"/>
      <c r="F42" s="372">
        <v>107.98559605280936</v>
      </c>
      <c r="G42" s="370">
        <v>21.321555534824725</v>
      </c>
      <c r="H42" s="371"/>
      <c r="I42" s="372">
        <v>26.214640872367166</v>
      </c>
      <c r="J42" s="370">
        <v>0</v>
      </c>
      <c r="K42" s="371"/>
      <c r="L42" s="372">
        <v>8.6080442131465862</v>
      </c>
      <c r="M42" s="370">
        <v>136.22341865629514</v>
      </c>
      <c r="N42" s="371">
        <v>124.20285275860267</v>
      </c>
      <c r="O42" s="372">
        <v>142.80828113832311</v>
      </c>
      <c r="P42" s="120"/>
      <c r="Q42" s="350">
        <v>143.64182708435172</v>
      </c>
      <c r="R42" s="351"/>
      <c r="S42" s="352">
        <v>33.766261395376837</v>
      </c>
      <c r="T42" s="350">
        <v>176.42038245510409</v>
      </c>
      <c r="U42" s="351"/>
      <c r="V42" s="352">
        <v>324.43106237721082</v>
      </c>
      <c r="W42" s="350">
        <v>-100</v>
      </c>
      <c r="X42" s="351"/>
      <c r="Y42" s="352">
        <v>63.520694583573004</v>
      </c>
      <c r="Z42" s="350">
        <v>67.531140717119513</v>
      </c>
      <c r="AA42" s="351">
        <v>77.004172082283077</v>
      </c>
      <c r="AB42" s="352">
        <v>54.943971834183046</v>
      </c>
    </row>
    <row r="43" spans="1:29" ht="18" customHeight="1" x14ac:dyDescent="0.25">
      <c r="A43" s="345"/>
      <c r="B43" s="558" t="s">
        <v>142</v>
      </c>
      <c r="C43" s="558"/>
      <c r="D43" s="370">
        <v>103.47091958138373</v>
      </c>
      <c r="E43" s="371"/>
      <c r="F43" s="372">
        <v>101.05175037076732</v>
      </c>
      <c r="G43" s="370">
        <v>22.719753390028988</v>
      </c>
      <c r="H43" s="371"/>
      <c r="I43" s="372">
        <v>27.367097386991833</v>
      </c>
      <c r="J43" s="370">
        <v>0</v>
      </c>
      <c r="K43" s="371"/>
      <c r="L43" s="372">
        <v>8.4056919893763862</v>
      </c>
      <c r="M43" s="370">
        <v>130.87010429273991</v>
      </c>
      <c r="N43" s="371">
        <v>116.53105963218515</v>
      </c>
      <c r="O43" s="372">
        <v>136.82453974713553</v>
      </c>
      <c r="P43" s="120"/>
      <c r="Q43" s="350">
        <v>115.95614581944491</v>
      </c>
      <c r="R43" s="351"/>
      <c r="S43" s="352">
        <v>29.498720629766488</v>
      </c>
      <c r="T43" s="350">
        <v>141.94921160130795</v>
      </c>
      <c r="U43" s="351"/>
      <c r="V43" s="352">
        <v>268.08849520975838</v>
      </c>
      <c r="W43" s="350">
        <v>-100</v>
      </c>
      <c r="X43" s="351"/>
      <c r="Y43" s="352">
        <v>44.151808072749247</v>
      </c>
      <c r="Z43" s="350">
        <v>64.374822729783403</v>
      </c>
      <c r="AA43" s="351">
        <v>68.438743313987445</v>
      </c>
      <c r="AB43" s="352">
        <v>49.864106737715375</v>
      </c>
    </row>
    <row r="44" spans="1:29" ht="18" customHeight="1" x14ac:dyDescent="0.25">
      <c r="A44" s="345"/>
      <c r="B44" s="563" t="s">
        <v>185</v>
      </c>
      <c r="C44" s="563"/>
      <c r="D44" s="381">
        <v>103.22621168065818</v>
      </c>
      <c r="E44" s="382"/>
      <c r="F44" s="383">
        <v>99.21625163591905</v>
      </c>
      <c r="G44" s="381">
        <v>20.255453230218091</v>
      </c>
      <c r="H44" s="382"/>
      <c r="I44" s="383">
        <v>25.542034723164569</v>
      </c>
      <c r="J44" s="381">
        <v>0</v>
      </c>
      <c r="K44" s="382"/>
      <c r="L44" s="383">
        <v>8.6339689118092853</v>
      </c>
      <c r="M44" s="381">
        <v>128.40658135519291</v>
      </c>
      <c r="N44" s="382">
        <v>114.23776039499033</v>
      </c>
      <c r="O44" s="383">
        <v>133.39225527089292</v>
      </c>
      <c r="P44" s="120"/>
      <c r="Q44" s="364"/>
      <c r="R44" s="365"/>
      <c r="S44" s="366">
        <v>32.089278399103847</v>
      </c>
      <c r="T44" s="364"/>
      <c r="U44" s="365"/>
      <c r="V44" s="366">
        <v>327.25431915106918</v>
      </c>
      <c r="W44" s="364"/>
      <c r="X44" s="365"/>
      <c r="Y44" s="366">
        <v>58.077351137586696</v>
      </c>
      <c r="Z44" s="364">
        <v>70.872113399214626</v>
      </c>
      <c r="AA44" s="365">
        <v>76.7586067115882</v>
      </c>
      <c r="AB44" s="366">
        <v>54.116148817898704</v>
      </c>
    </row>
    <row r="45" spans="1:29" ht="6" customHeight="1" x14ac:dyDescent="0.25">
      <c r="A45" s="345"/>
      <c r="B45" s="80"/>
      <c r="C45" s="80"/>
      <c r="D45" s="371"/>
      <c r="E45" s="371"/>
      <c r="F45" s="371"/>
      <c r="G45" s="371"/>
      <c r="H45" s="371"/>
      <c r="I45" s="371"/>
      <c r="J45" s="371"/>
      <c r="K45" s="371"/>
      <c r="L45" s="371"/>
      <c r="M45" s="371"/>
      <c r="N45" s="371"/>
      <c r="O45" s="371"/>
      <c r="P45" s="120"/>
      <c r="Q45" s="351"/>
      <c r="R45" s="351"/>
      <c r="S45" s="351"/>
      <c r="T45" s="351"/>
      <c r="U45" s="351"/>
      <c r="V45" s="351"/>
      <c r="W45" s="351"/>
      <c r="X45" s="351"/>
      <c r="Y45" s="351"/>
      <c r="Z45" s="351"/>
      <c r="AA45" s="351"/>
      <c r="AB45" s="351"/>
    </row>
    <row r="46" spans="1:29" ht="18" customHeight="1" x14ac:dyDescent="0.25">
      <c r="A46" s="345"/>
      <c r="B46" s="557" t="s">
        <v>143</v>
      </c>
      <c r="C46" s="557"/>
      <c r="D46" s="396">
        <v>90.237546744727723</v>
      </c>
      <c r="E46" s="397"/>
      <c r="F46" s="398">
        <v>99.024526791954727</v>
      </c>
      <c r="G46" s="396">
        <v>29.862206294856055</v>
      </c>
      <c r="H46" s="397"/>
      <c r="I46" s="398">
        <v>31.594754049681889</v>
      </c>
      <c r="J46" s="396">
        <v>0</v>
      </c>
      <c r="K46" s="397"/>
      <c r="L46" s="398">
        <v>9.4562975349420579</v>
      </c>
      <c r="M46" s="396">
        <v>126.28958438060637</v>
      </c>
      <c r="N46" s="397">
        <v>126.17378484901174</v>
      </c>
      <c r="O46" s="398">
        <v>140.07557837657868</v>
      </c>
      <c r="P46" s="120"/>
      <c r="Q46" s="390"/>
      <c r="R46" s="391"/>
      <c r="S46" s="392">
        <v>11.851234408392839</v>
      </c>
      <c r="T46" s="390"/>
      <c r="U46" s="391"/>
      <c r="V46" s="392">
        <v>177.32840547714804</v>
      </c>
      <c r="W46" s="390"/>
      <c r="X46" s="391"/>
      <c r="Y46" s="392">
        <v>53.705212182114067</v>
      </c>
      <c r="Z46" s="390">
        <v>36.04544165271259</v>
      </c>
      <c r="AA46" s="391">
        <v>49.055684732599843</v>
      </c>
      <c r="AB46" s="392">
        <v>32.050696910107995</v>
      </c>
    </row>
    <row r="47" spans="1:29" ht="18" customHeight="1" x14ac:dyDescent="0.25">
      <c r="A47" s="345"/>
      <c r="B47" s="560" t="s">
        <v>144</v>
      </c>
      <c r="C47" s="560"/>
      <c r="D47" s="226">
        <v>84.571685648811027</v>
      </c>
      <c r="E47" s="227"/>
      <c r="F47" s="229">
        <v>100.78270598728541</v>
      </c>
      <c r="G47" s="226">
        <v>35.202264926103595</v>
      </c>
      <c r="H47" s="227"/>
      <c r="I47" s="229">
        <v>30.74720752885991</v>
      </c>
      <c r="J47" s="226">
        <v>0</v>
      </c>
      <c r="K47" s="227"/>
      <c r="L47" s="229">
        <v>9.273616088051174</v>
      </c>
      <c r="M47" s="226">
        <v>125.60456189835904</v>
      </c>
      <c r="N47" s="227">
        <v>126.80164202495428</v>
      </c>
      <c r="O47" s="229">
        <v>140.80352960419648</v>
      </c>
      <c r="P47" s="120"/>
      <c r="Q47" s="208"/>
      <c r="R47" s="209"/>
      <c r="S47" s="211">
        <v>10.991116474859538</v>
      </c>
      <c r="T47" s="208"/>
      <c r="U47" s="209"/>
      <c r="V47" s="211">
        <v>161.9810975003482</v>
      </c>
      <c r="W47" s="208"/>
      <c r="X47" s="209"/>
      <c r="Y47" s="211">
        <v>62.765202738722145</v>
      </c>
      <c r="Z47" s="208">
        <v>31.260200234096207</v>
      </c>
      <c r="AA47" s="209">
        <v>45.96069787382531</v>
      </c>
      <c r="AB47" s="211">
        <v>30.088813849941278</v>
      </c>
    </row>
    <row r="48" spans="1:29" ht="18" customHeight="1" x14ac:dyDescent="0.25">
      <c r="A48" s="345"/>
      <c r="B48" s="561" t="s">
        <v>186</v>
      </c>
      <c r="C48" s="561"/>
      <c r="D48" s="375">
        <v>87.400784272342705</v>
      </c>
      <c r="E48" s="376"/>
      <c r="F48" s="377">
        <v>99.911655364932329</v>
      </c>
      <c r="G48" s="375">
        <v>32.535847188801732</v>
      </c>
      <c r="H48" s="376"/>
      <c r="I48" s="377">
        <v>31.1671055269683</v>
      </c>
      <c r="J48" s="375">
        <v>0</v>
      </c>
      <c r="K48" s="376"/>
      <c r="L48" s="377">
        <v>9.3641215316540016</v>
      </c>
      <c r="M48" s="375">
        <v>125.94381112766249</v>
      </c>
      <c r="N48" s="376">
        <v>126.49070323305892</v>
      </c>
      <c r="O48" s="377">
        <v>140.44288242355464</v>
      </c>
      <c r="P48" s="120"/>
      <c r="Q48" s="216"/>
      <c r="R48" s="217"/>
      <c r="S48" s="219">
        <v>11.438516437368925</v>
      </c>
      <c r="T48" s="216"/>
      <c r="U48" s="217"/>
      <c r="V48" s="219">
        <v>169.546410539086</v>
      </c>
      <c r="W48" s="216"/>
      <c r="X48" s="217"/>
      <c r="Y48" s="219">
        <v>57.98790115352891</v>
      </c>
      <c r="Z48" s="216">
        <v>33.632356358009723</v>
      </c>
      <c r="AA48" s="217">
        <v>47.50982712325952</v>
      </c>
      <c r="AB48" s="219">
        <v>31.075915925558753</v>
      </c>
    </row>
    <row r="49" spans="1:29" ht="6" customHeight="1" x14ac:dyDescent="0.25">
      <c r="A49" s="345"/>
      <c r="B49" s="80"/>
      <c r="C49" s="80"/>
      <c r="D49" s="371"/>
      <c r="E49" s="371"/>
      <c r="F49" s="371"/>
      <c r="G49" s="371"/>
      <c r="H49" s="371"/>
      <c r="I49" s="371"/>
      <c r="J49" s="371"/>
      <c r="K49" s="371"/>
      <c r="L49" s="371"/>
      <c r="M49" s="371"/>
      <c r="N49" s="371"/>
      <c r="O49" s="371"/>
      <c r="P49" s="120"/>
      <c r="Q49" s="351"/>
      <c r="R49" s="351"/>
      <c r="S49" s="351"/>
      <c r="T49" s="351"/>
      <c r="U49" s="351"/>
      <c r="V49" s="351"/>
      <c r="W49" s="351"/>
      <c r="X49" s="351"/>
      <c r="Y49" s="351"/>
      <c r="Z49" s="351"/>
      <c r="AA49" s="351"/>
      <c r="AB49" s="351"/>
    </row>
    <row r="50" spans="1:29" ht="18" customHeight="1" x14ac:dyDescent="0.25">
      <c r="A50" s="345"/>
      <c r="B50" s="559" t="s">
        <v>152</v>
      </c>
      <c r="C50" s="559"/>
      <c r="D50" s="403">
        <v>103.08552597570431</v>
      </c>
      <c r="E50" s="404"/>
      <c r="F50" s="405">
        <v>98.5913845075262</v>
      </c>
      <c r="G50" s="403">
        <v>24.612587231842852</v>
      </c>
      <c r="H50" s="404"/>
      <c r="I50" s="405">
        <v>28.468350639394515</v>
      </c>
      <c r="J50" s="403">
        <v>0</v>
      </c>
      <c r="K50" s="404"/>
      <c r="L50" s="405">
        <v>8.3614748941955721</v>
      </c>
      <c r="M50" s="403">
        <v>127.69811320754717</v>
      </c>
      <c r="N50" s="404">
        <v>117.76257956758541</v>
      </c>
      <c r="O50" s="405">
        <v>135.42121004111627</v>
      </c>
      <c r="P50" s="120"/>
      <c r="Q50" s="393">
        <v>64.911587176132684</v>
      </c>
      <c r="R50" s="394"/>
      <c r="S50" s="395">
        <v>25.241252428499859</v>
      </c>
      <c r="T50" s="393">
        <v>102.18540114258718</v>
      </c>
      <c r="U50" s="394"/>
      <c r="V50" s="395">
        <v>249.73043032932947</v>
      </c>
      <c r="W50" s="393">
        <v>-100</v>
      </c>
      <c r="X50" s="394"/>
      <c r="Y50" s="395">
        <v>48.918223823781325</v>
      </c>
      <c r="Z50" s="393">
        <v>58.352019015191857</v>
      </c>
      <c r="AA50" s="394">
        <v>66.554147832768038</v>
      </c>
      <c r="AB50" s="395">
        <v>46.439195731152587</v>
      </c>
    </row>
    <row r="51" spans="1:29" ht="15" customHeight="1" x14ac:dyDescent="0.2">
      <c r="B51" s="19"/>
      <c r="C51"/>
      <c r="D51" s="292"/>
      <c r="E51" s="292"/>
      <c r="F51" s="292"/>
      <c r="G51" s="292"/>
      <c r="H51" s="292"/>
      <c r="I51" s="292"/>
      <c r="J51" s="292"/>
      <c r="K51" s="292"/>
      <c r="L51" s="292"/>
      <c r="M51" s="292"/>
      <c r="N51" s="292"/>
      <c r="O51" s="292"/>
      <c r="P51" s="120"/>
      <c r="Q51" s="120"/>
      <c r="R51" s="120"/>
      <c r="S51" s="120"/>
      <c r="T51" s="120"/>
      <c r="U51" s="120"/>
      <c r="V51" s="120"/>
      <c r="W51" s="120"/>
      <c r="X51" s="120"/>
      <c r="Y51" s="120"/>
      <c r="Z51" s="120"/>
      <c r="AA51" s="120"/>
      <c r="AB51" s="120"/>
    </row>
    <row r="52" spans="1:29" ht="39.950000000000003" customHeight="1" x14ac:dyDescent="0.2">
      <c r="B52" s="553" t="s">
        <v>11</v>
      </c>
      <c r="C52" s="553"/>
      <c r="D52" s="553"/>
      <c r="E52" s="553"/>
      <c r="F52" s="553"/>
      <c r="G52" s="553"/>
      <c r="H52" s="553"/>
      <c r="I52" s="553"/>
      <c r="J52" s="553"/>
      <c r="K52" s="553"/>
      <c r="L52" s="553"/>
      <c r="M52" s="553"/>
      <c r="N52" s="553"/>
      <c r="O52" s="553"/>
      <c r="P52" s="553"/>
      <c r="Q52" s="553"/>
      <c r="R52" s="553"/>
      <c r="S52" s="553"/>
      <c r="T52" s="553"/>
      <c r="U52" s="553"/>
      <c r="V52" s="553"/>
      <c r="W52" s="553"/>
      <c r="X52" s="553"/>
      <c r="Y52" s="553"/>
      <c r="Z52" s="553"/>
      <c r="AA52" s="553"/>
      <c r="AB52" s="553"/>
    </row>
    <row r="54" spans="1:29" x14ac:dyDescent="0.2">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row>
    <row r="55" spans="1:29" x14ac:dyDescent="0.2">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row>
    <row r="56" spans="1:29" x14ac:dyDescent="0.2">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row>
    <row r="57" spans="1:29" x14ac:dyDescent="0.2">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row>
    <row r="58" spans="1:29" x14ac:dyDescent="0.2">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row>
    <row r="59" spans="1:29" x14ac:dyDescent="0.2">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row>
    <row r="60" spans="1:29" x14ac:dyDescent="0.2">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row>
    <row r="61" spans="1:29" x14ac:dyDescent="0.2">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row>
    <row r="62" spans="1:29" x14ac:dyDescent="0.2">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row>
    <row r="63" spans="1:29" x14ac:dyDescent="0.2">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row>
    <row r="64" spans="1:29" x14ac:dyDescent="0.2">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row>
    <row r="65" s="61" customFormat="1" x14ac:dyDescent="0.2"/>
    <row r="66" s="61" customFormat="1" x14ac:dyDescent="0.2"/>
    <row r="67" s="61" customFormat="1" x14ac:dyDescent="0.2"/>
    <row r="68" s="61" customFormat="1" x14ac:dyDescent="0.2"/>
    <row r="69" s="61" customFormat="1" x14ac:dyDescent="0.2"/>
    <row r="70" s="61" customFormat="1" x14ac:dyDescent="0.2"/>
    <row r="71" s="61" customFormat="1" x14ac:dyDescent="0.2"/>
    <row r="72" s="61" customFormat="1" x14ac:dyDescent="0.2"/>
    <row r="73" s="61" customFormat="1" x14ac:dyDescent="0.2"/>
    <row r="74" s="61" customFormat="1" x14ac:dyDescent="0.2"/>
    <row r="75" s="61" customFormat="1" x14ac:dyDescent="0.2"/>
    <row r="76" s="61" customFormat="1" x14ac:dyDescent="0.2"/>
    <row r="77" s="61" customFormat="1" x14ac:dyDescent="0.2"/>
    <row r="78" s="61" customFormat="1" x14ac:dyDescent="0.2"/>
    <row r="79" s="61" customFormat="1" x14ac:dyDescent="0.2"/>
    <row r="80" s="61" customFormat="1" x14ac:dyDescent="0.2"/>
    <row r="81" s="61" customFormat="1" x14ac:dyDescent="0.2"/>
    <row r="82" s="61" customFormat="1" x14ac:dyDescent="0.2"/>
    <row r="83" s="61" customFormat="1" x14ac:dyDescent="0.2"/>
    <row r="84" s="61" customFormat="1" x14ac:dyDescent="0.2"/>
    <row r="85" s="61" customFormat="1" x14ac:dyDescent="0.2"/>
    <row r="86" s="61" customFormat="1" x14ac:dyDescent="0.2"/>
    <row r="87" s="61" customFormat="1" x14ac:dyDescent="0.2"/>
    <row r="88" s="61" customFormat="1" x14ac:dyDescent="0.2"/>
    <row r="89" s="61" customFormat="1" x14ac:dyDescent="0.2"/>
    <row r="90" s="61" customFormat="1" x14ac:dyDescent="0.2"/>
    <row r="91" s="61" customFormat="1" x14ac:dyDescent="0.2"/>
    <row r="92" s="61" customFormat="1" x14ac:dyDescent="0.2"/>
    <row r="93" s="61" customFormat="1" x14ac:dyDescent="0.2"/>
    <row r="94" s="61" customFormat="1" x14ac:dyDescent="0.2"/>
  </sheetData>
  <mergeCells count="49">
    <mergeCell ref="B43:C43"/>
    <mergeCell ref="B41:C41"/>
    <mergeCell ref="B27:C27"/>
    <mergeCell ref="Q24:AB24"/>
    <mergeCell ref="B36:C36"/>
    <mergeCell ref="B39:C39"/>
    <mergeCell ref="B40:C40"/>
    <mergeCell ref="B42:C42"/>
    <mergeCell ref="Q38:AB38"/>
    <mergeCell ref="B28:C28"/>
    <mergeCell ref="B29:C29"/>
    <mergeCell ref="B30:C30"/>
    <mergeCell ref="B38:O38"/>
    <mergeCell ref="Q10:AB10"/>
    <mergeCell ref="B11:C11"/>
    <mergeCell ref="B12:C12"/>
    <mergeCell ref="B13:C13"/>
    <mergeCell ref="B20:C20"/>
    <mergeCell ref="B16:C16"/>
    <mergeCell ref="B14:C14"/>
    <mergeCell ref="B50:C50"/>
    <mergeCell ref="B44:C44"/>
    <mergeCell ref="B46:C46"/>
    <mergeCell ref="B47:C47"/>
    <mergeCell ref="B48:C48"/>
    <mergeCell ref="B22:C22"/>
    <mergeCell ref="B33:C33"/>
    <mergeCell ref="B34:C34"/>
    <mergeCell ref="B32:C32"/>
    <mergeCell ref="B19:C19"/>
    <mergeCell ref="B25:C25"/>
    <mergeCell ref="B26:C26"/>
    <mergeCell ref="B24:O24"/>
    <mergeCell ref="B52:AB52"/>
    <mergeCell ref="R3:AB3"/>
    <mergeCell ref="Q6:AB6"/>
    <mergeCell ref="D6:O6"/>
    <mergeCell ref="Q7:S7"/>
    <mergeCell ref="T7:V7"/>
    <mergeCell ref="W7:Y7"/>
    <mergeCell ref="Z7:AB7"/>
    <mergeCell ref="D7:F7"/>
    <mergeCell ref="M7:O7"/>
    <mergeCell ref="J7:L7"/>
    <mergeCell ref="G7:I7"/>
    <mergeCell ref="B8:C8"/>
    <mergeCell ref="B18:C18"/>
    <mergeCell ref="B10:O10"/>
    <mergeCell ref="B15:C15"/>
  </mergeCells>
  <phoneticPr fontId="0" type="noConversion"/>
  <printOptions horizontalCentered="1" verticalCentered="1"/>
  <pageMargins left="0.25" right="0.25" top="0.25" bottom="0.25" header="0" footer="0"/>
  <pageSetup scale="67" orientation="landscape" r:id="rId1"/>
  <headerFooter alignWithMargins="0"/>
  <rowBreaks count="1" manualBreakCount="1">
    <brk id="54" max="16383" man="1"/>
  </rowBreaks>
  <colBreaks count="1" manualBreakCount="1">
    <brk id="3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pageSetUpPr fitToPage="1"/>
  </sheetPr>
  <dimension ref="A1:AP94"/>
  <sheetViews>
    <sheetView showGridLines="0" zoomScale="85" workbookViewId="0"/>
  </sheetViews>
  <sheetFormatPr defaultRowHeight="12.75" x14ac:dyDescent="0.2"/>
  <cols>
    <col min="1" max="1" width="2.7109375" customWidth="1"/>
    <col min="2" max="2" width="6.7109375" customWidth="1"/>
    <col min="3" max="3" width="6.140625" style="11" customWidth="1"/>
    <col min="4" max="15" width="7.42578125" customWidth="1"/>
    <col min="16" max="16" width="1.42578125" customWidth="1"/>
    <col min="17" max="28" width="7.42578125" customWidth="1"/>
    <col min="29" max="29" width="3.5703125" customWidth="1"/>
    <col min="30" max="42" width="9.140625" style="61" customWidth="1"/>
  </cols>
  <sheetData>
    <row r="1" spans="1:29" ht="30" x14ac:dyDescent="0.2">
      <c r="A1" s="31"/>
      <c r="B1" s="197" t="s">
        <v>188</v>
      </c>
      <c r="Y1" s="120"/>
      <c r="AB1" s="302"/>
    </row>
    <row r="2" spans="1:29" ht="15" customHeight="1" x14ac:dyDescent="0.2">
      <c r="A2" s="250"/>
      <c r="B2" s="250" t="s">
        <v>13</v>
      </c>
    </row>
    <row r="3" spans="1:29" ht="17.100000000000001" customHeight="1" x14ac:dyDescent="0.2">
      <c r="A3" s="250"/>
      <c r="B3" s="250" t="s">
        <v>14</v>
      </c>
      <c r="R3" s="554" t="s">
        <v>170</v>
      </c>
      <c r="S3" s="554"/>
      <c r="T3" s="554"/>
      <c r="U3" s="554"/>
      <c r="V3" s="554"/>
      <c r="W3" s="554"/>
      <c r="X3" s="554"/>
      <c r="Y3" s="554"/>
      <c r="Z3" s="554"/>
      <c r="AA3" s="554"/>
      <c r="AB3" s="554"/>
    </row>
    <row r="4" spans="1:29" ht="19.5" customHeight="1" x14ac:dyDescent="0.2">
      <c r="B4" s="125" t="s">
        <v>15</v>
      </c>
      <c r="C4" s="120"/>
      <c r="D4" s="120"/>
      <c r="E4" s="120"/>
      <c r="F4" s="120"/>
      <c r="G4" s="120"/>
      <c r="H4" s="385"/>
      <c r="I4" s="385"/>
      <c r="J4" s="385"/>
      <c r="K4" s="385"/>
      <c r="L4" s="385"/>
      <c r="M4" s="385"/>
      <c r="N4" s="385"/>
      <c r="O4" s="385"/>
      <c r="P4" s="385"/>
      <c r="Q4" s="385"/>
      <c r="R4" s="385"/>
      <c r="S4" s="385"/>
      <c r="T4" s="385"/>
    </row>
    <row r="5" spans="1:29" ht="12.75" customHeight="1" x14ac:dyDescent="0.2"/>
    <row r="6" spans="1:29" ht="15.75" x14ac:dyDescent="0.25">
      <c r="D6" s="555" t="s">
        <v>27</v>
      </c>
      <c r="E6" s="555"/>
      <c r="F6" s="555"/>
      <c r="G6" s="555"/>
      <c r="H6" s="555"/>
      <c r="I6" s="555"/>
      <c r="J6" s="555"/>
      <c r="K6" s="555"/>
      <c r="L6" s="555"/>
      <c r="M6" s="555"/>
      <c r="N6" s="555"/>
      <c r="O6" s="555"/>
      <c r="Q6" s="548" t="s">
        <v>171</v>
      </c>
      <c r="R6" s="548"/>
      <c r="S6" s="548"/>
      <c r="T6" s="548"/>
      <c r="U6" s="548"/>
      <c r="V6" s="548"/>
      <c r="W6" s="548"/>
      <c r="X6" s="548"/>
      <c r="Y6" s="548"/>
      <c r="Z6" s="548"/>
      <c r="AA6" s="548"/>
      <c r="AB6" s="548"/>
    </row>
    <row r="7" spans="1:29" ht="15.75" x14ac:dyDescent="0.25">
      <c r="D7" s="545" t="s">
        <v>165</v>
      </c>
      <c r="E7" s="545"/>
      <c r="F7" s="545"/>
      <c r="G7" s="545" t="s">
        <v>166</v>
      </c>
      <c r="H7" s="545"/>
      <c r="I7" s="545"/>
      <c r="J7" s="545" t="s">
        <v>167</v>
      </c>
      <c r="K7" s="545"/>
      <c r="L7" s="545"/>
      <c r="M7" s="545" t="s">
        <v>152</v>
      </c>
      <c r="N7" s="545"/>
      <c r="O7" s="545"/>
      <c r="Q7" s="545" t="s">
        <v>165</v>
      </c>
      <c r="R7" s="545"/>
      <c r="S7" s="545"/>
      <c r="T7" s="545" t="s">
        <v>166</v>
      </c>
      <c r="U7" s="545"/>
      <c r="V7" s="545"/>
      <c r="W7" s="545" t="s">
        <v>167</v>
      </c>
      <c r="X7" s="545"/>
      <c r="Y7" s="545"/>
      <c r="Z7" s="545" t="s">
        <v>152</v>
      </c>
      <c r="AA7" s="545"/>
      <c r="AB7" s="545"/>
    </row>
    <row r="8" spans="1:29" ht="27" customHeight="1" x14ac:dyDescent="0.25">
      <c r="A8" s="336"/>
      <c r="B8" s="556"/>
      <c r="C8" s="556"/>
      <c r="D8" s="337" t="s">
        <v>20</v>
      </c>
      <c r="E8" s="338" t="s">
        <v>21</v>
      </c>
      <c r="F8" s="65" t="s">
        <v>172</v>
      </c>
      <c r="G8" s="337" t="s">
        <v>20</v>
      </c>
      <c r="H8" s="338" t="s">
        <v>21</v>
      </c>
      <c r="I8" s="65" t="s">
        <v>172</v>
      </c>
      <c r="J8" s="337" t="s">
        <v>20</v>
      </c>
      <c r="K8" s="338" t="s">
        <v>21</v>
      </c>
      <c r="L8" s="65" t="s">
        <v>172</v>
      </c>
      <c r="M8" s="337" t="s">
        <v>20</v>
      </c>
      <c r="N8" s="338" t="s">
        <v>21</v>
      </c>
      <c r="O8" s="65" t="s">
        <v>172</v>
      </c>
      <c r="P8" s="339"/>
      <c r="Q8" s="337" t="s">
        <v>20</v>
      </c>
      <c r="R8" s="338" t="s">
        <v>21</v>
      </c>
      <c r="S8" s="65" t="s">
        <v>172</v>
      </c>
      <c r="T8" s="337" t="s">
        <v>20</v>
      </c>
      <c r="U8" s="338" t="s">
        <v>21</v>
      </c>
      <c r="V8" s="65" t="s">
        <v>172</v>
      </c>
      <c r="W8" s="337" t="s">
        <v>20</v>
      </c>
      <c r="X8" s="338" t="s">
        <v>21</v>
      </c>
      <c r="Y8" s="65" t="s">
        <v>172</v>
      </c>
      <c r="Z8" s="337" t="s">
        <v>20</v>
      </c>
      <c r="AA8" s="338" t="s">
        <v>21</v>
      </c>
      <c r="AB8" s="65" t="s">
        <v>172</v>
      </c>
    </row>
    <row r="9" spans="1:29" ht="6" customHeight="1" x14ac:dyDescent="0.2">
      <c r="A9" s="357"/>
      <c r="B9" s="35"/>
      <c r="C9" s="35"/>
      <c r="D9" s="192"/>
      <c r="E9" s="192"/>
      <c r="F9" s="192"/>
      <c r="G9" s="192"/>
      <c r="H9" s="192"/>
      <c r="I9" s="192"/>
      <c r="J9" s="192"/>
      <c r="K9" s="192"/>
      <c r="L9" s="192"/>
      <c r="M9" s="192"/>
      <c r="N9" s="192"/>
      <c r="O9" s="192"/>
      <c r="P9" s="126"/>
      <c r="Q9" s="192"/>
      <c r="R9" s="192"/>
      <c r="S9" s="192"/>
      <c r="T9" s="192"/>
      <c r="U9" s="192"/>
      <c r="V9" s="192"/>
      <c r="W9" s="192"/>
      <c r="X9" s="192"/>
      <c r="Y9" s="192"/>
      <c r="Z9" s="192"/>
      <c r="AA9" s="192"/>
      <c r="AB9" s="192"/>
      <c r="AC9" s="1"/>
    </row>
    <row r="10" spans="1:29" ht="18" customHeight="1" x14ac:dyDescent="0.25">
      <c r="A10" s="357"/>
      <c r="B10" s="547" t="s">
        <v>17</v>
      </c>
      <c r="C10" s="547"/>
      <c r="D10" s="547"/>
      <c r="E10" s="547"/>
      <c r="F10" s="547"/>
      <c r="G10" s="547"/>
      <c r="H10" s="547"/>
      <c r="I10" s="547"/>
      <c r="J10" s="547"/>
      <c r="K10" s="547"/>
      <c r="L10" s="547"/>
      <c r="M10" s="547"/>
      <c r="N10" s="547"/>
      <c r="O10" s="547"/>
      <c r="P10" s="358"/>
      <c r="Q10" s="544"/>
      <c r="R10" s="544"/>
      <c r="S10" s="544"/>
      <c r="T10" s="544"/>
      <c r="U10" s="544"/>
      <c r="V10" s="544"/>
      <c r="W10" s="544"/>
      <c r="X10" s="544"/>
      <c r="Y10" s="544"/>
      <c r="Z10" s="544"/>
      <c r="AA10" s="544"/>
      <c r="AB10" s="544"/>
      <c r="AC10" s="1"/>
    </row>
    <row r="11" spans="1:29" ht="18" customHeight="1" x14ac:dyDescent="0.25">
      <c r="A11" s="345"/>
      <c r="B11" s="562" t="s">
        <v>138</v>
      </c>
      <c r="C11" s="562"/>
      <c r="D11" s="359">
        <v>48.242693303736587</v>
      </c>
      <c r="E11" s="360"/>
      <c r="F11" s="361">
        <v>45.585987524269839</v>
      </c>
      <c r="G11" s="359">
        <v>28.412874583795784</v>
      </c>
      <c r="H11" s="360"/>
      <c r="I11" s="361">
        <v>31.548725575246831</v>
      </c>
      <c r="J11" s="359">
        <v>0</v>
      </c>
      <c r="K11" s="360"/>
      <c r="L11" s="361">
        <v>6.6509687280538685</v>
      </c>
      <c r="M11" s="359">
        <v>81.930333817126268</v>
      </c>
      <c r="N11" s="360">
        <v>86.339202965708992</v>
      </c>
      <c r="O11" s="361">
        <v>83.78155079109348</v>
      </c>
      <c r="P11" s="120"/>
      <c r="Q11" s="359">
        <v>50.217726714966147</v>
      </c>
      <c r="R11" s="360"/>
      <c r="S11" s="361">
        <v>-6.1300713504943491</v>
      </c>
      <c r="T11" s="359">
        <v>118.78245597819938</v>
      </c>
      <c r="U11" s="360"/>
      <c r="V11" s="361">
        <v>331.64392718670121</v>
      </c>
      <c r="W11" s="359">
        <v>0</v>
      </c>
      <c r="X11" s="360"/>
      <c r="Y11" s="361">
        <v>-7.2376204234154873</v>
      </c>
      <c r="Z11" s="359">
        <v>42.012578616371137</v>
      </c>
      <c r="AA11" s="360">
        <v>78.467432950192261</v>
      </c>
      <c r="AB11" s="361">
        <v>32.90655863335644</v>
      </c>
    </row>
    <row r="12" spans="1:29" ht="18" customHeight="1" x14ac:dyDescent="0.25">
      <c r="A12" s="345"/>
      <c r="B12" s="558" t="s">
        <v>139</v>
      </c>
      <c r="C12" s="558"/>
      <c r="D12" s="350">
        <v>63.342318059299188</v>
      </c>
      <c r="E12" s="351"/>
      <c r="F12" s="352">
        <v>51.063741892840916</v>
      </c>
      <c r="G12" s="350">
        <v>21.428571428571427</v>
      </c>
      <c r="H12" s="351"/>
      <c r="I12" s="352">
        <v>31.837898128640475</v>
      </c>
      <c r="J12" s="350">
        <v>0</v>
      </c>
      <c r="K12" s="351"/>
      <c r="L12" s="352">
        <v>6.0643615483124718</v>
      </c>
      <c r="M12" s="350">
        <v>91.291727140783749</v>
      </c>
      <c r="N12" s="351">
        <v>93.475440222428176</v>
      </c>
      <c r="O12" s="352">
        <v>88.96600156979386</v>
      </c>
      <c r="P12" s="120"/>
      <c r="Q12" s="350">
        <v>43.53098081178382</v>
      </c>
      <c r="R12" s="351"/>
      <c r="S12" s="352">
        <v>-14.883924640632912</v>
      </c>
      <c r="T12" s="350">
        <v>69.435670819677469</v>
      </c>
      <c r="U12" s="351"/>
      <c r="V12" s="352">
        <v>385.481181045124</v>
      </c>
      <c r="W12" s="350">
        <v>0</v>
      </c>
      <c r="X12" s="351"/>
      <c r="Y12" s="352">
        <v>-14.183001491718615</v>
      </c>
      <c r="Z12" s="350">
        <v>29.690721649419558</v>
      </c>
      <c r="AA12" s="351">
        <v>54.978488014665821</v>
      </c>
      <c r="AB12" s="352">
        <v>20.842342531065597</v>
      </c>
    </row>
    <row r="13" spans="1:29" ht="18" customHeight="1" x14ac:dyDescent="0.25">
      <c r="A13" s="345"/>
      <c r="B13" s="558" t="s">
        <v>140</v>
      </c>
      <c r="C13" s="558"/>
      <c r="D13" s="350">
        <v>63.555114200595831</v>
      </c>
      <c r="E13" s="351"/>
      <c r="F13" s="352">
        <v>51.699921510306936</v>
      </c>
      <c r="G13" s="350">
        <v>19.927176431645151</v>
      </c>
      <c r="H13" s="351"/>
      <c r="I13" s="352">
        <v>32.469946709629447</v>
      </c>
      <c r="J13" s="350">
        <v>0</v>
      </c>
      <c r="K13" s="351"/>
      <c r="L13" s="352">
        <v>6.2254719709175035</v>
      </c>
      <c r="M13" s="350">
        <v>91.509433962264154</v>
      </c>
      <c r="N13" s="351">
        <v>93.994439295644113</v>
      </c>
      <c r="O13" s="352">
        <v>90.391209154376838</v>
      </c>
      <c r="P13" s="356"/>
      <c r="Q13" s="350">
        <v>30.616594012415554</v>
      </c>
      <c r="R13" s="351"/>
      <c r="S13" s="352">
        <v>-19.970889719832389</v>
      </c>
      <c r="T13" s="350">
        <v>55.92285046152498</v>
      </c>
      <c r="U13" s="351"/>
      <c r="V13" s="352">
        <v>349.19644294186946</v>
      </c>
      <c r="W13" s="350">
        <v>0</v>
      </c>
      <c r="X13" s="351"/>
      <c r="Y13" s="352">
        <v>-15.541205404134983</v>
      </c>
      <c r="Z13" s="350">
        <v>17.193308550144486</v>
      </c>
      <c r="AA13" s="351">
        <v>39.851075565287033</v>
      </c>
      <c r="AB13" s="352">
        <v>14.12907084324503</v>
      </c>
    </row>
    <row r="14" spans="1:29" ht="18" customHeight="1" x14ac:dyDescent="0.25">
      <c r="A14" s="345"/>
      <c r="B14" s="558" t="s">
        <v>141</v>
      </c>
      <c r="C14" s="558"/>
      <c r="D14" s="350">
        <v>60.443561734524991</v>
      </c>
      <c r="E14" s="351"/>
      <c r="F14" s="352">
        <v>50.704341719337378</v>
      </c>
      <c r="G14" s="350">
        <v>18.867924528301888</v>
      </c>
      <c r="H14" s="351"/>
      <c r="I14" s="352">
        <v>33.48618168298426</v>
      </c>
      <c r="J14" s="350">
        <v>0</v>
      </c>
      <c r="K14" s="351"/>
      <c r="L14" s="352">
        <v>6.6881480563473374</v>
      </c>
      <c r="M14" s="350">
        <v>86.937590711175616</v>
      </c>
      <c r="N14" s="351">
        <v>92.937905468025946</v>
      </c>
      <c r="O14" s="352">
        <v>90.874540422191927</v>
      </c>
      <c r="P14" s="120"/>
      <c r="Q14" s="350">
        <v>33.394591125799067</v>
      </c>
      <c r="R14" s="351"/>
      <c r="S14" s="352">
        <v>-20.564422271965437</v>
      </c>
      <c r="T14" s="350">
        <v>11.770933418594764</v>
      </c>
      <c r="U14" s="351"/>
      <c r="V14" s="352">
        <v>293.24292905833198</v>
      </c>
      <c r="W14" s="350">
        <v>0</v>
      </c>
      <c r="X14" s="351"/>
      <c r="Y14" s="352">
        <v>-6.3767494567153307</v>
      </c>
      <c r="Z14" s="350">
        <v>13.554502369682455</v>
      </c>
      <c r="AA14" s="351">
        <v>40.408849061927135</v>
      </c>
      <c r="AB14" s="352">
        <v>14.316656855038818</v>
      </c>
    </row>
    <row r="15" spans="1:29" ht="18" customHeight="1" x14ac:dyDescent="0.25">
      <c r="A15" s="345"/>
      <c r="B15" s="558" t="s">
        <v>142</v>
      </c>
      <c r="C15" s="558"/>
      <c r="D15" s="350">
        <v>56.132075471698116</v>
      </c>
      <c r="E15" s="351"/>
      <c r="F15" s="352">
        <v>49.736993507027208</v>
      </c>
      <c r="G15" s="350">
        <v>25.067385444743934</v>
      </c>
      <c r="H15" s="351"/>
      <c r="I15" s="352">
        <v>33.767568011835294</v>
      </c>
      <c r="J15" s="350">
        <v>0</v>
      </c>
      <c r="K15" s="351"/>
      <c r="L15" s="352">
        <v>6.5792718007725819</v>
      </c>
      <c r="M15" s="350">
        <v>87.445573294629895</v>
      </c>
      <c r="N15" s="351">
        <v>91.084337349397586</v>
      </c>
      <c r="O15" s="352">
        <v>90.079723843182379</v>
      </c>
      <c r="P15" s="356"/>
      <c r="Q15" s="350">
        <v>31.850824587688852</v>
      </c>
      <c r="R15" s="351"/>
      <c r="S15" s="352">
        <v>-18.100108337799266</v>
      </c>
      <c r="T15" s="350">
        <v>75.424935026527947</v>
      </c>
      <c r="U15" s="351"/>
      <c r="V15" s="352">
        <v>282.02689303000625</v>
      </c>
      <c r="W15" s="350">
        <v>0</v>
      </c>
      <c r="X15" s="351"/>
      <c r="Y15" s="352">
        <v>-11.297744911102495</v>
      </c>
      <c r="Z15" s="350">
        <v>21.10552763819339</v>
      </c>
      <c r="AA15" s="351">
        <v>42.68292682918046</v>
      </c>
      <c r="AB15" s="352">
        <v>16.985542078812664</v>
      </c>
    </row>
    <row r="16" spans="1:29" ht="18" customHeight="1" x14ac:dyDescent="0.25">
      <c r="A16" s="345"/>
      <c r="B16" s="563" t="s">
        <v>185</v>
      </c>
      <c r="C16" s="563"/>
      <c r="D16" s="364">
        <v>58.551869763640077</v>
      </c>
      <c r="E16" s="365"/>
      <c r="F16" s="366">
        <v>49.75817500536472</v>
      </c>
      <c r="G16" s="364">
        <v>22.614263333560384</v>
      </c>
      <c r="H16" s="365"/>
      <c r="I16" s="366">
        <v>32.623264719961703</v>
      </c>
      <c r="J16" s="364">
        <v>0</v>
      </c>
      <c r="K16" s="365"/>
      <c r="L16" s="366">
        <v>6.4417886796190222</v>
      </c>
      <c r="M16" s="364">
        <v>87.822931785195934</v>
      </c>
      <c r="N16" s="365">
        <v>91.566265060240966</v>
      </c>
      <c r="O16" s="366">
        <v>88.819927039830972</v>
      </c>
      <c r="P16" s="120"/>
      <c r="Q16" s="364">
        <v>38.052942936342674</v>
      </c>
      <c r="R16" s="365"/>
      <c r="S16" s="366">
        <v>-16.441777172667862</v>
      </c>
      <c r="T16" s="364">
        <v>63.404077698251946</v>
      </c>
      <c r="U16" s="365"/>
      <c r="V16" s="366">
        <v>324.22019126246204</v>
      </c>
      <c r="W16" s="364">
        <v>0</v>
      </c>
      <c r="X16" s="365"/>
      <c r="Y16" s="366">
        <v>-10.947867387166394</v>
      </c>
      <c r="Z16" s="386">
        <v>23.717031281965909</v>
      </c>
      <c r="AA16" s="387">
        <v>49.651620721047813</v>
      </c>
      <c r="AB16" s="388">
        <v>19.258418108734112</v>
      </c>
    </row>
    <row r="17" spans="1:29" ht="6" customHeight="1" x14ac:dyDescent="0.25">
      <c r="A17" s="345"/>
      <c r="B17" s="80"/>
      <c r="C17" s="80"/>
      <c r="D17" s="351"/>
      <c r="E17" s="351"/>
      <c r="F17" s="351"/>
      <c r="G17" s="351"/>
      <c r="H17" s="351"/>
      <c r="I17" s="351"/>
      <c r="J17" s="351"/>
      <c r="K17" s="351"/>
      <c r="L17" s="351"/>
      <c r="M17" s="351"/>
      <c r="N17" s="351"/>
      <c r="O17" s="351"/>
      <c r="P17" s="120"/>
      <c r="Q17" s="351"/>
      <c r="R17" s="351"/>
      <c r="S17" s="351"/>
      <c r="T17" s="351"/>
      <c r="U17" s="351"/>
      <c r="V17" s="351"/>
      <c r="W17" s="351"/>
      <c r="X17" s="351"/>
      <c r="Y17" s="351"/>
      <c r="Z17" s="389"/>
      <c r="AA17" s="389"/>
      <c r="AB17" s="389"/>
    </row>
    <row r="18" spans="1:29" ht="18" customHeight="1" x14ac:dyDescent="0.25">
      <c r="A18" s="345"/>
      <c r="B18" s="557" t="s">
        <v>143</v>
      </c>
      <c r="C18" s="557"/>
      <c r="D18" s="390">
        <v>48.780487804878049</v>
      </c>
      <c r="E18" s="391"/>
      <c r="F18" s="392">
        <v>46.391879674529463</v>
      </c>
      <c r="G18" s="390">
        <v>30.280717901518639</v>
      </c>
      <c r="H18" s="391"/>
      <c r="I18" s="392">
        <v>34.556587490753678</v>
      </c>
      <c r="J18" s="390">
        <v>0</v>
      </c>
      <c r="K18" s="391"/>
      <c r="L18" s="392">
        <v>7.1340511218870715</v>
      </c>
      <c r="M18" s="390">
        <v>81.930333817126268</v>
      </c>
      <c r="N18" s="391">
        <v>89.823911028730308</v>
      </c>
      <c r="O18" s="392">
        <v>88.082518287170217</v>
      </c>
      <c r="P18" s="356"/>
      <c r="Q18" s="390">
        <v>22.245383958104789</v>
      </c>
      <c r="R18" s="391"/>
      <c r="S18" s="392">
        <v>-28.068869828922875</v>
      </c>
      <c r="T18" s="390">
        <v>70.165015314394822</v>
      </c>
      <c r="U18" s="391"/>
      <c r="V18" s="392">
        <v>158.64604633914081</v>
      </c>
      <c r="W18" s="390">
        <v>0</v>
      </c>
      <c r="X18" s="391"/>
      <c r="Y18" s="392">
        <v>-0.71749204328501237</v>
      </c>
      <c r="Z18" s="390">
        <v>3.7411394066581489</v>
      </c>
      <c r="AA18" s="391">
        <v>27.193985639049103</v>
      </c>
      <c r="AB18" s="392">
        <v>3.5590320552121666</v>
      </c>
    </row>
    <row r="19" spans="1:29" ht="18" customHeight="1" x14ac:dyDescent="0.25">
      <c r="A19" s="345"/>
      <c r="B19" s="560" t="s">
        <v>144</v>
      </c>
      <c r="C19" s="560"/>
      <c r="D19" s="208">
        <v>46.566037735849058</v>
      </c>
      <c r="E19" s="209"/>
      <c r="F19" s="211">
        <v>47.000802844362887</v>
      </c>
      <c r="G19" s="208">
        <v>34.566037735849058</v>
      </c>
      <c r="H19" s="209"/>
      <c r="I19" s="211">
        <v>32.278166456397905</v>
      </c>
      <c r="J19" s="208">
        <v>0</v>
      </c>
      <c r="K19" s="209"/>
      <c r="L19" s="211">
        <v>6.434224108269297</v>
      </c>
      <c r="M19" s="208">
        <v>84.231805929919133</v>
      </c>
      <c r="N19" s="209">
        <v>88.123924268502577</v>
      </c>
      <c r="O19" s="211">
        <v>85.709370340635388</v>
      </c>
      <c r="P19" s="120"/>
      <c r="Q19" s="208">
        <v>18.394989074617484</v>
      </c>
      <c r="R19" s="209"/>
      <c r="S19" s="211">
        <v>-26.03424023168116</v>
      </c>
      <c r="T19" s="208">
        <v>152.80434728086095</v>
      </c>
      <c r="U19" s="209"/>
      <c r="V19" s="211">
        <v>122.51734138207019</v>
      </c>
      <c r="W19" s="208">
        <v>0</v>
      </c>
      <c r="X19" s="209"/>
      <c r="Y19" s="211">
        <v>-16.55494726088585</v>
      </c>
      <c r="Z19" s="208">
        <v>7.672939305536433</v>
      </c>
      <c r="AA19" s="209">
        <v>23.231874398251041</v>
      </c>
      <c r="AB19" s="211">
        <v>-6.428716551126995E-2</v>
      </c>
    </row>
    <row r="20" spans="1:29" ht="18" customHeight="1" x14ac:dyDescent="0.25">
      <c r="A20" s="345"/>
      <c r="B20" s="561" t="s">
        <v>186</v>
      </c>
      <c r="C20" s="561"/>
      <c r="D20" s="216">
        <v>47.56375699771926</v>
      </c>
      <c r="E20" s="217"/>
      <c r="F20" s="219">
        <v>46.707333980313322</v>
      </c>
      <c r="G20" s="216">
        <v>32.635289239062821</v>
      </c>
      <c r="H20" s="217"/>
      <c r="I20" s="219">
        <v>33.376245271434513</v>
      </c>
      <c r="J20" s="216">
        <v>0</v>
      </c>
      <c r="K20" s="217"/>
      <c r="L20" s="219">
        <v>6.7715038323661645</v>
      </c>
      <c r="M20" s="216">
        <v>83.123689727463315</v>
      </c>
      <c r="N20" s="217">
        <v>88.942436412315928</v>
      </c>
      <c r="O20" s="219">
        <v>86.853102533124712</v>
      </c>
      <c r="P20" s="356"/>
      <c r="Q20" s="216">
        <v>20.018107521331984</v>
      </c>
      <c r="R20" s="217"/>
      <c r="S20" s="219">
        <v>-27.062250327597219</v>
      </c>
      <c r="T20" s="216">
        <v>106.18669481707302</v>
      </c>
      <c r="U20" s="217"/>
      <c r="V20" s="219">
        <v>139.91378550079892</v>
      </c>
      <c r="W20" s="216">
        <v>0</v>
      </c>
      <c r="X20" s="217"/>
      <c r="Y20" s="219">
        <v>-8.9646539272762382</v>
      </c>
      <c r="Z20" s="216">
        <v>5.7333333332766605</v>
      </c>
      <c r="AA20" s="217">
        <v>25.185278231459421</v>
      </c>
      <c r="AB20" s="219">
        <v>1.7055238418920737</v>
      </c>
    </row>
    <row r="21" spans="1:29" ht="6" customHeight="1" x14ac:dyDescent="0.25">
      <c r="A21" s="345"/>
      <c r="B21" s="80"/>
      <c r="C21" s="80"/>
      <c r="D21" s="351"/>
      <c r="E21" s="351"/>
      <c r="F21" s="351"/>
      <c r="G21" s="351"/>
      <c r="H21" s="351"/>
      <c r="I21" s="351"/>
      <c r="J21" s="351"/>
      <c r="K21" s="351"/>
      <c r="L21" s="351"/>
      <c r="M21" s="351"/>
      <c r="N21" s="351"/>
      <c r="O21" s="351"/>
      <c r="P21" s="120"/>
      <c r="Q21" s="351"/>
      <c r="R21" s="351"/>
      <c r="S21" s="351"/>
      <c r="T21" s="351"/>
      <c r="U21" s="351"/>
      <c r="V21" s="351"/>
      <c r="W21" s="351"/>
      <c r="X21" s="351"/>
      <c r="Y21" s="351"/>
      <c r="Z21" s="351"/>
      <c r="AA21" s="351"/>
      <c r="AB21" s="351"/>
    </row>
    <row r="22" spans="1:29" ht="18" customHeight="1" x14ac:dyDescent="0.25">
      <c r="A22" s="345"/>
      <c r="B22" s="559" t="s">
        <v>152</v>
      </c>
      <c r="C22" s="559"/>
      <c r="D22" s="393">
        <v>59.5980311730927</v>
      </c>
      <c r="E22" s="394">
        <v>54.171278835648991</v>
      </c>
      <c r="F22" s="395">
        <v>46.929045836264415</v>
      </c>
      <c r="G22" s="393">
        <v>26.84577522559475</v>
      </c>
      <c r="H22" s="394">
        <v>36.65114127959459</v>
      </c>
      <c r="I22" s="395">
        <v>35.392078861330006</v>
      </c>
      <c r="J22" s="393">
        <v>0</v>
      </c>
      <c r="K22" s="394">
        <v>0</v>
      </c>
      <c r="L22" s="395">
        <v>5.9260949839724653</v>
      </c>
      <c r="M22" s="393">
        <v>86.443806398687443</v>
      </c>
      <c r="N22" s="394">
        <v>90.822420115243588</v>
      </c>
      <c r="O22" s="395">
        <v>88.247219681566875</v>
      </c>
      <c r="P22" s="356"/>
      <c r="Q22" s="393">
        <v>8.8593369544899367</v>
      </c>
      <c r="R22" s="394"/>
      <c r="S22" s="395">
        <v>-23.709285194520767</v>
      </c>
      <c r="T22" s="393">
        <v>45.283018867651052</v>
      </c>
      <c r="U22" s="394"/>
      <c r="V22" s="395">
        <v>273.41162915094975</v>
      </c>
      <c r="W22" s="393">
        <v>0</v>
      </c>
      <c r="X22" s="394"/>
      <c r="Y22" s="395">
        <v>-11.256586052962705</v>
      </c>
      <c r="Z22" s="393">
        <v>18.05069318017409</v>
      </c>
      <c r="AA22" s="394">
        <v>41.644540664282516</v>
      </c>
      <c r="AB22" s="395">
        <v>13.619231913603</v>
      </c>
    </row>
    <row r="23" spans="1:29" ht="15" customHeight="1" x14ac:dyDescent="0.2">
      <c r="B23" s="19"/>
      <c r="C23"/>
      <c r="D23" s="292"/>
      <c r="E23" s="292"/>
      <c r="F23" s="292"/>
      <c r="G23" s="292"/>
      <c r="H23" s="292"/>
      <c r="I23" s="292"/>
      <c r="J23" s="292"/>
      <c r="K23" s="292"/>
      <c r="L23" s="292"/>
      <c r="M23" s="292"/>
      <c r="N23" s="292"/>
      <c r="O23" s="292"/>
      <c r="P23" s="120"/>
      <c r="Q23" s="120"/>
      <c r="R23" s="120"/>
      <c r="S23" s="120"/>
      <c r="T23" s="120"/>
      <c r="U23" s="120"/>
      <c r="V23" s="120"/>
      <c r="W23" s="120"/>
      <c r="X23" s="120"/>
      <c r="Y23" s="120"/>
      <c r="Z23" s="120"/>
      <c r="AA23" s="120"/>
      <c r="AB23" s="120"/>
    </row>
    <row r="24" spans="1:29" ht="18" customHeight="1" x14ac:dyDescent="0.25">
      <c r="A24" s="357"/>
      <c r="B24" s="551" t="s">
        <v>18</v>
      </c>
      <c r="C24" s="551"/>
      <c r="D24" s="551"/>
      <c r="E24" s="551"/>
      <c r="F24" s="551"/>
      <c r="G24" s="551"/>
      <c r="H24" s="551"/>
      <c r="I24" s="551"/>
      <c r="J24" s="551"/>
      <c r="K24" s="551"/>
      <c r="L24" s="551"/>
      <c r="M24" s="551"/>
      <c r="N24" s="551"/>
      <c r="O24" s="551"/>
      <c r="P24" s="358"/>
      <c r="Q24" s="550"/>
      <c r="R24" s="550"/>
      <c r="S24" s="550"/>
      <c r="T24" s="550"/>
      <c r="U24" s="550"/>
      <c r="V24" s="550"/>
      <c r="W24" s="550"/>
      <c r="X24" s="550"/>
      <c r="Y24" s="550"/>
      <c r="Z24" s="550"/>
      <c r="AA24" s="550"/>
      <c r="AB24" s="550"/>
      <c r="AC24" s="1"/>
    </row>
    <row r="25" spans="1:29" ht="18" customHeight="1" x14ac:dyDescent="0.25">
      <c r="A25" s="345"/>
      <c r="B25" s="562" t="s">
        <v>138</v>
      </c>
      <c r="C25" s="562"/>
      <c r="D25" s="378">
        <v>187.78525147902801</v>
      </c>
      <c r="E25" s="379"/>
      <c r="F25" s="380">
        <v>196.91195731765893</v>
      </c>
      <c r="G25" s="378">
        <v>181.57288307148272</v>
      </c>
      <c r="H25" s="379"/>
      <c r="I25" s="380">
        <v>206.54473170990784</v>
      </c>
      <c r="J25" s="378">
        <v>0</v>
      </c>
      <c r="K25" s="379"/>
      <c r="L25" s="380">
        <v>111.10791965922478</v>
      </c>
      <c r="M25" s="378">
        <v>187.34358041277181</v>
      </c>
      <c r="N25" s="379">
        <v>179.85031028898902</v>
      </c>
      <c r="O25" s="380">
        <v>193.73745454959246</v>
      </c>
      <c r="P25" s="120"/>
      <c r="Q25" s="359">
        <v>74.332041334297543</v>
      </c>
      <c r="R25" s="360"/>
      <c r="S25" s="361">
        <v>69.393504437720622</v>
      </c>
      <c r="T25" s="359">
        <v>109.5590458910814</v>
      </c>
      <c r="U25" s="360"/>
      <c r="V25" s="361">
        <v>96.536108117236012</v>
      </c>
      <c r="W25" s="359">
        <v>0</v>
      </c>
      <c r="X25" s="360"/>
      <c r="Y25" s="361">
        <v>20.246679824442563</v>
      </c>
      <c r="Z25" s="359">
        <v>86.492250910051695</v>
      </c>
      <c r="AA25" s="360">
        <v>84.972273278883236</v>
      </c>
      <c r="AB25" s="361">
        <v>72.599009603587916</v>
      </c>
    </row>
    <row r="26" spans="1:29" ht="18" customHeight="1" x14ac:dyDescent="0.25">
      <c r="A26" s="345"/>
      <c r="B26" s="558" t="s">
        <v>139</v>
      </c>
      <c r="C26" s="558"/>
      <c r="D26" s="370">
        <v>199.92011371851754</v>
      </c>
      <c r="E26" s="371"/>
      <c r="F26" s="372">
        <v>202.46202636843603</v>
      </c>
      <c r="G26" s="370">
        <v>204.39295088964772</v>
      </c>
      <c r="H26" s="371"/>
      <c r="I26" s="372">
        <v>206.33724374800605</v>
      </c>
      <c r="J26" s="370">
        <v>0</v>
      </c>
      <c r="K26" s="371"/>
      <c r="L26" s="372">
        <v>107.03672665937493</v>
      </c>
      <c r="M26" s="370">
        <v>201.05076731185571</v>
      </c>
      <c r="N26" s="371">
        <v>180.72813703709173</v>
      </c>
      <c r="O26" s="372">
        <v>197.34417534556476</v>
      </c>
      <c r="P26" s="120"/>
      <c r="Q26" s="350">
        <v>75.069960181767243</v>
      </c>
      <c r="R26" s="351"/>
      <c r="S26" s="352">
        <v>67.763866312129153</v>
      </c>
      <c r="T26" s="350">
        <v>138.89464359267131</v>
      </c>
      <c r="U26" s="351"/>
      <c r="V26" s="352">
        <v>94.2181293560743</v>
      </c>
      <c r="W26" s="350">
        <v>0</v>
      </c>
      <c r="X26" s="351"/>
      <c r="Y26" s="352">
        <v>15.425298562241879</v>
      </c>
      <c r="Z26" s="350">
        <v>89.816610294454023</v>
      </c>
      <c r="AA26" s="351">
        <v>74.577028707000579</v>
      </c>
      <c r="AB26" s="352">
        <v>69.093592644787293</v>
      </c>
    </row>
    <row r="27" spans="1:29" ht="18" customHeight="1" x14ac:dyDescent="0.25">
      <c r="A27" s="345"/>
      <c r="B27" s="558" t="s">
        <v>140</v>
      </c>
      <c r="C27" s="558"/>
      <c r="D27" s="370">
        <v>196.48940846802242</v>
      </c>
      <c r="E27" s="371"/>
      <c r="F27" s="372">
        <v>205.07422026915361</v>
      </c>
      <c r="G27" s="370">
        <v>201.44164078713482</v>
      </c>
      <c r="H27" s="371"/>
      <c r="I27" s="372">
        <v>207.64654940943808</v>
      </c>
      <c r="J27" s="370">
        <v>0</v>
      </c>
      <c r="K27" s="371"/>
      <c r="L27" s="372">
        <v>101.78242168404773</v>
      </c>
      <c r="M27" s="370">
        <v>197.67150357353617</v>
      </c>
      <c r="N27" s="371">
        <v>184.95699146577766</v>
      </c>
      <c r="O27" s="372">
        <v>198.89364537747366</v>
      </c>
      <c r="P27" s="120"/>
      <c r="Q27" s="350">
        <v>68.875814313894367</v>
      </c>
      <c r="R27" s="351"/>
      <c r="S27" s="352">
        <v>65.318264168989188</v>
      </c>
      <c r="T27" s="350">
        <v>131.05829047413846</v>
      </c>
      <c r="U27" s="351"/>
      <c r="V27" s="352">
        <v>93.797868783896703</v>
      </c>
      <c r="W27" s="350">
        <v>0</v>
      </c>
      <c r="X27" s="351"/>
      <c r="Y27" s="352">
        <v>8.1612491319051035</v>
      </c>
      <c r="Z27" s="350">
        <v>83.289628957731708</v>
      </c>
      <c r="AA27" s="351">
        <v>72.845924013038299</v>
      </c>
      <c r="AB27" s="352">
        <v>66.134356149939919</v>
      </c>
    </row>
    <row r="28" spans="1:29" ht="18" customHeight="1" x14ac:dyDescent="0.25">
      <c r="A28" s="345"/>
      <c r="B28" s="558" t="s">
        <v>141</v>
      </c>
      <c r="C28" s="558"/>
      <c r="D28" s="370">
        <v>194.63401259940576</v>
      </c>
      <c r="E28" s="371"/>
      <c r="F28" s="372">
        <v>203.91620554785464</v>
      </c>
      <c r="G28" s="370">
        <v>203.37524447279199</v>
      </c>
      <c r="H28" s="371"/>
      <c r="I28" s="372">
        <v>207.20570161190307</v>
      </c>
      <c r="J28" s="370">
        <v>0</v>
      </c>
      <c r="K28" s="371"/>
      <c r="L28" s="372">
        <v>104.10408773871158</v>
      </c>
      <c r="M28" s="370">
        <v>196.71352101669714</v>
      </c>
      <c r="N28" s="371">
        <v>184.02738173185702</v>
      </c>
      <c r="O28" s="372">
        <v>197.79168298069953</v>
      </c>
      <c r="P28" s="120"/>
      <c r="Q28" s="350">
        <v>63.304930559546477</v>
      </c>
      <c r="R28" s="351"/>
      <c r="S28" s="352">
        <v>65.596576428820228</v>
      </c>
      <c r="T28" s="350">
        <v>119.64676945105592</v>
      </c>
      <c r="U28" s="351"/>
      <c r="V28" s="352">
        <v>93.900744277572798</v>
      </c>
      <c r="W28" s="350">
        <v>0</v>
      </c>
      <c r="X28" s="351"/>
      <c r="Y28" s="352">
        <v>9.4156152818336274</v>
      </c>
      <c r="Z28" s="350">
        <v>81.646625067944825</v>
      </c>
      <c r="AA28" s="351">
        <v>71.940626161155294</v>
      </c>
      <c r="AB28" s="352">
        <v>66.386462747376299</v>
      </c>
    </row>
    <row r="29" spans="1:29" ht="18" customHeight="1" x14ac:dyDescent="0.25">
      <c r="A29" s="345"/>
      <c r="B29" s="558" t="s">
        <v>142</v>
      </c>
      <c r="C29" s="558"/>
      <c r="D29" s="370">
        <v>190.64457469970742</v>
      </c>
      <c r="E29" s="371"/>
      <c r="F29" s="372">
        <v>205.36629609749323</v>
      </c>
      <c r="G29" s="370">
        <v>194.81706627472536</v>
      </c>
      <c r="H29" s="371"/>
      <c r="I29" s="372">
        <v>207.26829004562708</v>
      </c>
      <c r="J29" s="370">
        <v>0</v>
      </c>
      <c r="K29" s="371"/>
      <c r="L29" s="372">
        <v>104.70163655270966</v>
      </c>
      <c r="M29" s="370">
        <v>191.93267998261751</v>
      </c>
      <c r="N29" s="371">
        <v>181.40557795198927</v>
      </c>
      <c r="O29" s="372">
        <v>198.73627468493461</v>
      </c>
      <c r="P29" s="120"/>
      <c r="Q29" s="350">
        <v>61.024754843366452</v>
      </c>
      <c r="R29" s="351"/>
      <c r="S29" s="352">
        <v>66.998119683907973</v>
      </c>
      <c r="T29" s="350">
        <v>103.14306063845444</v>
      </c>
      <c r="U29" s="351"/>
      <c r="V29" s="352">
        <v>93.75738973734029</v>
      </c>
      <c r="W29" s="350">
        <v>0</v>
      </c>
      <c r="X29" s="351"/>
      <c r="Y29" s="352">
        <v>8.4624015766964327</v>
      </c>
      <c r="Z29" s="350">
        <v>73.437050333844638</v>
      </c>
      <c r="AA29" s="351">
        <v>72.875255103367834</v>
      </c>
      <c r="AB29" s="352">
        <v>67.615797159865096</v>
      </c>
    </row>
    <row r="30" spans="1:29" ht="18" customHeight="1" x14ac:dyDescent="0.25">
      <c r="A30" s="345"/>
      <c r="B30" s="563" t="s">
        <v>185</v>
      </c>
      <c r="C30" s="563"/>
      <c r="D30" s="381">
        <v>194.39239348933179</v>
      </c>
      <c r="E30" s="382"/>
      <c r="F30" s="383">
        <v>202.86750617322502</v>
      </c>
      <c r="G30" s="381">
        <v>196.25829680013763</v>
      </c>
      <c r="H30" s="382"/>
      <c r="I30" s="383">
        <v>207.0093376315844</v>
      </c>
      <c r="J30" s="381">
        <v>0</v>
      </c>
      <c r="K30" s="382"/>
      <c r="L30" s="383">
        <v>105.77471019026733</v>
      </c>
      <c r="M30" s="381">
        <v>195.11456141590153</v>
      </c>
      <c r="N30" s="382">
        <v>182.23530146504979</v>
      </c>
      <c r="O30" s="383">
        <v>197.35453755733406</v>
      </c>
      <c r="P30" s="120"/>
      <c r="Q30" s="364">
        <v>68.414376125782766</v>
      </c>
      <c r="R30" s="365"/>
      <c r="S30" s="366">
        <v>66.713932430155609</v>
      </c>
      <c r="T30" s="364">
        <v>118.87734983629126</v>
      </c>
      <c r="U30" s="365"/>
      <c r="V30" s="366">
        <v>94.376622105311384</v>
      </c>
      <c r="W30" s="364">
        <v>0</v>
      </c>
      <c r="X30" s="365"/>
      <c r="Y30" s="366">
        <v>12.284254547250866</v>
      </c>
      <c r="Z30" s="364">
        <v>82.464649949279504</v>
      </c>
      <c r="AA30" s="365">
        <v>74.644111538150526</v>
      </c>
      <c r="AB30" s="366">
        <v>68.044005998960856</v>
      </c>
    </row>
    <row r="31" spans="1:29" ht="6" customHeight="1" x14ac:dyDescent="0.25">
      <c r="A31" s="345"/>
      <c r="B31" s="80"/>
      <c r="C31" s="80"/>
      <c r="D31" s="371"/>
      <c r="E31" s="371"/>
      <c r="F31" s="371"/>
      <c r="G31" s="371"/>
      <c r="H31" s="371"/>
      <c r="I31" s="371"/>
      <c r="J31" s="371"/>
      <c r="K31" s="371"/>
      <c r="L31" s="371"/>
      <c r="M31" s="371"/>
      <c r="N31" s="371"/>
      <c r="O31" s="371"/>
      <c r="P31" s="120"/>
      <c r="Q31" s="351"/>
      <c r="R31" s="351"/>
      <c r="S31" s="351"/>
      <c r="T31" s="351"/>
      <c r="U31" s="351"/>
      <c r="V31" s="351"/>
      <c r="W31" s="351"/>
      <c r="X31" s="351"/>
      <c r="Y31" s="351"/>
      <c r="Z31" s="351"/>
      <c r="AA31" s="351"/>
      <c r="AB31" s="351"/>
    </row>
    <row r="32" spans="1:29" ht="18" customHeight="1" x14ac:dyDescent="0.25">
      <c r="A32" s="345"/>
      <c r="B32" s="557" t="s">
        <v>143</v>
      </c>
      <c r="C32" s="557"/>
      <c r="D32" s="396">
        <v>177.20765108914949</v>
      </c>
      <c r="E32" s="397"/>
      <c r="F32" s="398">
        <v>198.2749831481554</v>
      </c>
      <c r="G32" s="396">
        <v>181.65653499344322</v>
      </c>
      <c r="H32" s="397"/>
      <c r="I32" s="398">
        <v>204.0515435966085</v>
      </c>
      <c r="J32" s="396">
        <v>0</v>
      </c>
      <c r="K32" s="397"/>
      <c r="L32" s="398">
        <v>109.93467749833438</v>
      </c>
      <c r="M32" s="396">
        <v>180.8457711580219</v>
      </c>
      <c r="N32" s="397">
        <v>181.50506253040822</v>
      </c>
      <c r="O32" s="398">
        <v>193.38631683309299</v>
      </c>
      <c r="P32" s="120"/>
      <c r="Q32" s="390">
        <v>32.601964670629265</v>
      </c>
      <c r="R32" s="391"/>
      <c r="S32" s="392">
        <v>54.900699164281988</v>
      </c>
      <c r="T32" s="390">
        <v>78.299228535043568</v>
      </c>
      <c r="U32" s="391"/>
      <c r="V32" s="392">
        <v>84.70912825362862</v>
      </c>
      <c r="W32" s="390">
        <v>0</v>
      </c>
      <c r="X32" s="391"/>
      <c r="Y32" s="392">
        <v>14.809286150722411</v>
      </c>
      <c r="Z32" s="390">
        <v>51.720140608266036</v>
      </c>
      <c r="AA32" s="391">
        <v>59.587613946185762</v>
      </c>
      <c r="AB32" s="392">
        <v>57.863892578667581</v>
      </c>
    </row>
    <row r="33" spans="1:29" ht="18" customHeight="1" x14ac:dyDescent="0.25">
      <c r="A33" s="345"/>
      <c r="B33" s="560" t="s">
        <v>144</v>
      </c>
      <c r="C33" s="560"/>
      <c r="D33" s="226">
        <v>188.92224974679721</v>
      </c>
      <c r="E33" s="227"/>
      <c r="F33" s="229">
        <v>197.75335551251581</v>
      </c>
      <c r="G33" s="226">
        <v>178.90170831790735</v>
      </c>
      <c r="H33" s="227"/>
      <c r="I33" s="229">
        <v>202.56343936807704</v>
      </c>
      <c r="J33" s="226">
        <v>0</v>
      </c>
      <c r="K33" s="227"/>
      <c r="L33" s="229">
        <v>105.27266783949945</v>
      </c>
      <c r="M33" s="226">
        <v>180.69513058797841</v>
      </c>
      <c r="N33" s="227">
        <v>180.15905484197506</v>
      </c>
      <c r="O33" s="229">
        <v>192.631106259397</v>
      </c>
      <c r="P33" s="120"/>
      <c r="Q33" s="208">
        <v>45.876434135286388</v>
      </c>
      <c r="R33" s="209"/>
      <c r="S33" s="211">
        <v>55.465359744173668</v>
      </c>
      <c r="T33" s="208">
        <v>75.627999974022657</v>
      </c>
      <c r="U33" s="209"/>
      <c r="V33" s="211">
        <v>82.447875964367512</v>
      </c>
      <c r="W33" s="208">
        <v>0</v>
      </c>
      <c r="X33" s="209"/>
      <c r="Y33" s="211">
        <v>11.38926869852102</v>
      </c>
      <c r="Z33" s="208">
        <v>51.395177053691036</v>
      </c>
      <c r="AA33" s="209">
        <v>62.957599061649127</v>
      </c>
      <c r="AB33" s="211">
        <v>58.517900902011036</v>
      </c>
    </row>
    <row r="34" spans="1:29" ht="18" customHeight="1" x14ac:dyDescent="0.25">
      <c r="A34" s="345"/>
      <c r="B34" s="561" t="s">
        <v>186</v>
      </c>
      <c r="C34" s="561"/>
      <c r="D34" s="375">
        <v>183.50922682739591</v>
      </c>
      <c r="E34" s="376"/>
      <c r="F34" s="377">
        <v>198.0030546338632</v>
      </c>
      <c r="G34" s="375">
        <v>180.05334488239438</v>
      </c>
      <c r="H34" s="376"/>
      <c r="I34" s="377">
        <v>203.30599030907638</v>
      </c>
      <c r="J34" s="375">
        <v>0</v>
      </c>
      <c r="K34" s="376"/>
      <c r="L34" s="377">
        <v>107.63980699356129</v>
      </c>
      <c r="M34" s="399">
        <v>180.7666199547624</v>
      </c>
      <c r="N34" s="400">
        <v>180.81355546992481</v>
      </c>
      <c r="O34" s="401">
        <v>193.0002300009107</v>
      </c>
      <c r="P34" s="120"/>
      <c r="Q34" s="216">
        <v>39.357092784824061</v>
      </c>
      <c r="R34" s="217"/>
      <c r="S34" s="219">
        <v>55.151577846056412</v>
      </c>
      <c r="T34" s="216">
        <v>76.739226200054134</v>
      </c>
      <c r="U34" s="217"/>
      <c r="V34" s="219">
        <v>83.572665710512837</v>
      </c>
      <c r="W34" s="216">
        <v>0</v>
      </c>
      <c r="X34" s="217"/>
      <c r="Y34" s="219">
        <v>13.146787879415866</v>
      </c>
      <c r="Z34" s="216">
        <v>51.558490456355678</v>
      </c>
      <c r="AA34" s="217">
        <v>61.16195584597115</v>
      </c>
      <c r="AB34" s="219">
        <v>58.161405221244664</v>
      </c>
    </row>
    <row r="35" spans="1:29" ht="6" customHeight="1" x14ac:dyDescent="0.25">
      <c r="A35" s="345"/>
      <c r="B35" s="80"/>
      <c r="C35" s="80"/>
      <c r="D35" s="371"/>
      <c r="E35" s="371"/>
      <c r="F35" s="371"/>
      <c r="G35" s="371"/>
      <c r="H35" s="371"/>
      <c r="I35" s="371"/>
      <c r="J35" s="371"/>
      <c r="K35" s="371"/>
      <c r="L35" s="371"/>
      <c r="M35" s="402"/>
      <c r="N35" s="402"/>
      <c r="O35" s="402"/>
      <c r="P35" s="120"/>
      <c r="Q35" s="351"/>
      <c r="R35" s="351"/>
      <c r="S35" s="351"/>
      <c r="T35" s="351"/>
      <c r="U35" s="351"/>
      <c r="V35" s="351"/>
      <c r="W35" s="351"/>
      <c r="X35" s="351"/>
      <c r="Y35" s="351"/>
      <c r="Z35" s="351"/>
      <c r="AA35" s="351"/>
      <c r="AB35" s="351"/>
    </row>
    <row r="36" spans="1:29" ht="18" customHeight="1" x14ac:dyDescent="0.25">
      <c r="A36" s="345"/>
      <c r="B36" s="559" t="s">
        <v>152</v>
      </c>
      <c r="C36" s="559"/>
      <c r="D36" s="403">
        <v>191.17721954576737</v>
      </c>
      <c r="E36" s="404">
        <v>188.97111110781873</v>
      </c>
      <c r="F36" s="405">
        <v>201.78918447961806</v>
      </c>
      <c r="G36" s="403">
        <v>190.81741787624139</v>
      </c>
      <c r="H36" s="404">
        <v>171.13682448726033</v>
      </c>
      <c r="I36" s="405">
        <v>203.34208397461251</v>
      </c>
      <c r="J36" s="403">
        <v>0</v>
      </c>
      <c r="K36" s="404">
        <v>0</v>
      </c>
      <c r="L36" s="405">
        <v>107.51177605188897</v>
      </c>
      <c r="M36" s="403">
        <v>191.06548042704625</v>
      </c>
      <c r="N36" s="404">
        <v>181.77413311800669</v>
      </c>
      <c r="O36" s="405">
        <v>196.08094191274037</v>
      </c>
      <c r="P36" s="120"/>
      <c r="Q36" s="393">
        <v>63.284579981313918</v>
      </c>
      <c r="R36" s="394"/>
      <c r="S36" s="395">
        <v>63.776086672725803</v>
      </c>
      <c r="T36" s="393">
        <v>106.8064732920184</v>
      </c>
      <c r="U36" s="394"/>
      <c r="V36" s="395">
        <v>88.88145240339486</v>
      </c>
      <c r="W36" s="393">
        <v>0</v>
      </c>
      <c r="X36" s="394"/>
      <c r="Y36" s="395">
        <v>12.530902369819094</v>
      </c>
      <c r="Z36" s="393">
        <v>72.409694040614454</v>
      </c>
      <c r="AA36" s="394">
        <v>70.145517857495705</v>
      </c>
      <c r="AB36" s="395">
        <v>64.866390565509107</v>
      </c>
    </row>
    <row r="37" spans="1:29" ht="15" customHeight="1" x14ac:dyDescent="0.2">
      <c r="B37" s="19"/>
      <c r="C37"/>
      <c r="D37" s="292"/>
      <c r="E37" s="292"/>
      <c r="F37" s="292"/>
      <c r="G37" s="292"/>
      <c r="H37" s="292"/>
      <c r="I37" s="292"/>
      <c r="J37" s="292"/>
      <c r="K37" s="292"/>
      <c r="L37" s="292"/>
      <c r="M37" s="292"/>
      <c r="N37" s="292"/>
      <c r="O37" s="292"/>
      <c r="P37" s="120"/>
      <c r="Q37" s="120"/>
      <c r="R37" s="120"/>
      <c r="S37" s="120"/>
      <c r="T37" s="120"/>
      <c r="U37" s="120"/>
      <c r="V37" s="120"/>
      <c r="W37" s="120"/>
      <c r="X37" s="120"/>
      <c r="Y37" s="120"/>
      <c r="Z37" s="120"/>
      <c r="AA37" s="120"/>
      <c r="AB37" s="120"/>
    </row>
    <row r="38" spans="1:29" ht="18" customHeight="1" x14ac:dyDescent="0.25">
      <c r="A38" s="357"/>
      <c r="B38" s="551" t="s">
        <v>19</v>
      </c>
      <c r="C38" s="551"/>
      <c r="D38" s="551"/>
      <c r="E38" s="551"/>
      <c r="F38" s="551"/>
      <c r="G38" s="551"/>
      <c r="H38" s="551"/>
      <c r="I38" s="551"/>
      <c r="J38" s="551"/>
      <c r="K38" s="551"/>
      <c r="L38" s="551"/>
      <c r="M38" s="551"/>
      <c r="N38" s="551"/>
      <c r="O38" s="551"/>
      <c r="P38" s="358"/>
      <c r="Q38" s="550"/>
      <c r="R38" s="550"/>
      <c r="S38" s="550"/>
      <c r="T38" s="550"/>
      <c r="U38" s="550"/>
      <c r="V38" s="550"/>
      <c r="W38" s="550"/>
      <c r="X38" s="550"/>
      <c r="Y38" s="550"/>
      <c r="Z38" s="550"/>
      <c r="AA38" s="550"/>
      <c r="AB38" s="550"/>
      <c r="AC38" s="1"/>
    </row>
    <row r="39" spans="1:29" ht="18" customHeight="1" x14ac:dyDescent="0.25">
      <c r="A39" s="345"/>
      <c r="B39" s="562" t="s">
        <v>138</v>
      </c>
      <c r="C39" s="562"/>
      <c r="D39" s="378">
        <v>90.592662940677954</v>
      </c>
      <c r="E39" s="379"/>
      <c r="F39" s="380">
        <v>89.764260296623547</v>
      </c>
      <c r="G39" s="378">
        <v>51.590075545282552</v>
      </c>
      <c r="H39" s="379"/>
      <c r="I39" s="380">
        <v>65.162230597288641</v>
      </c>
      <c r="J39" s="378">
        <v>0</v>
      </c>
      <c r="K39" s="379"/>
      <c r="L39" s="380">
        <v>7.3897529909262571</v>
      </c>
      <c r="M39" s="378">
        <v>153.49122081714032</v>
      </c>
      <c r="N39" s="379">
        <v>155.28132443486763</v>
      </c>
      <c r="O39" s="380">
        <v>162.31624388483846</v>
      </c>
      <c r="P39" s="120"/>
      <c r="Q39" s="359">
        <v>161.8776294275041</v>
      </c>
      <c r="R39" s="360"/>
      <c r="S39" s="361">
        <v>59.009561752558774</v>
      </c>
      <c r="T39" s="359">
        <v>358.4784273238925</v>
      </c>
      <c r="U39" s="360"/>
      <c r="V39" s="361">
        <v>748.33617542264017</v>
      </c>
      <c r="W39" s="359">
        <v>0</v>
      </c>
      <c r="X39" s="360"/>
      <c r="Y39" s="361">
        <v>11.543681567689251</v>
      </c>
      <c r="Z39" s="359">
        <v>164.84245443707712</v>
      </c>
      <c r="AA39" s="360">
        <v>230.11526779024419</v>
      </c>
      <c r="AB39" s="361">
        <v>129.39540389947783</v>
      </c>
    </row>
    <row r="40" spans="1:29" ht="18" customHeight="1" x14ac:dyDescent="0.25">
      <c r="A40" s="345"/>
      <c r="B40" s="558" t="s">
        <v>139</v>
      </c>
      <c r="C40" s="558"/>
      <c r="D40" s="370">
        <v>126.63403429609602</v>
      </c>
      <c r="E40" s="371"/>
      <c r="F40" s="372">
        <v>103.38468657579368</v>
      </c>
      <c r="G40" s="370">
        <v>43.798489476353083</v>
      </c>
      <c r="H40" s="371"/>
      <c r="I40" s="372">
        <v>65.693441465934754</v>
      </c>
      <c r="J40" s="370">
        <v>0</v>
      </c>
      <c r="K40" s="371"/>
      <c r="L40" s="372">
        <v>6.4910940941034578</v>
      </c>
      <c r="M40" s="370">
        <v>183.54271790879133</v>
      </c>
      <c r="N40" s="371">
        <v>168.93642170121475</v>
      </c>
      <c r="O40" s="372">
        <v>175.56922213583189</v>
      </c>
      <c r="P40" s="120"/>
      <c r="Q40" s="350">
        <v>151.27963095563138</v>
      </c>
      <c r="R40" s="351"/>
      <c r="S40" s="352">
        <v>42.794018876061109</v>
      </c>
      <c r="T40" s="350">
        <v>304.77274192308124</v>
      </c>
      <c r="U40" s="351"/>
      <c r="V40" s="352">
        <v>842.89246818988227</v>
      </c>
      <c r="W40" s="350">
        <v>0</v>
      </c>
      <c r="X40" s="351"/>
      <c r="Y40" s="352">
        <v>-0.94547325526752934</v>
      </c>
      <c r="Z40" s="350">
        <v>146.17453170145134</v>
      </c>
      <c r="AA40" s="351">
        <v>170.55683951135345</v>
      </c>
      <c r="AB40" s="352">
        <v>104.33665842183296</v>
      </c>
    </row>
    <row r="41" spans="1:29" ht="18" customHeight="1" x14ac:dyDescent="0.25">
      <c r="A41" s="345"/>
      <c r="B41" s="558" t="s">
        <v>140</v>
      </c>
      <c r="C41" s="558"/>
      <c r="D41" s="370">
        <v>124.87906794392686</v>
      </c>
      <c r="E41" s="371"/>
      <c r="F41" s="372">
        <v>106.02321091702638</v>
      </c>
      <c r="G41" s="370">
        <v>40.141631166453216</v>
      </c>
      <c r="H41" s="371"/>
      <c r="I41" s="372">
        <v>67.42272393762893</v>
      </c>
      <c r="J41" s="370">
        <v>0</v>
      </c>
      <c r="K41" s="371"/>
      <c r="L41" s="372">
        <v>6.3364361332614507</v>
      </c>
      <c r="M41" s="370">
        <v>180.88807402483968</v>
      </c>
      <c r="N41" s="371">
        <v>173.84928706635006</v>
      </c>
      <c r="O41" s="372">
        <v>179.78237098791675</v>
      </c>
      <c r="P41" s="120"/>
      <c r="Q41" s="350">
        <v>120.579836767663</v>
      </c>
      <c r="R41" s="351"/>
      <c r="S41" s="352">
        <v>32.302735945081615</v>
      </c>
      <c r="T41" s="350">
        <v>260.27267273625233</v>
      </c>
      <c r="U41" s="351"/>
      <c r="V41" s="352">
        <v>770.53313307573046</v>
      </c>
      <c r="W41" s="350">
        <v>0</v>
      </c>
      <c r="X41" s="351"/>
      <c r="Y41" s="352">
        <v>-8.6483127637087094</v>
      </c>
      <c r="Z41" s="350">
        <v>114.80318040503307</v>
      </c>
      <c r="AA41" s="351">
        <v>141.72688380326161</v>
      </c>
      <c r="AB41" s="352">
        <v>89.607597025275226</v>
      </c>
    </row>
    <row r="42" spans="1:29" ht="18" customHeight="1" x14ac:dyDescent="0.25">
      <c r="A42" s="345"/>
      <c r="B42" s="558" t="s">
        <v>141</v>
      </c>
      <c r="C42" s="558"/>
      <c r="D42" s="370">
        <v>117.64372956190498</v>
      </c>
      <c r="E42" s="371"/>
      <c r="F42" s="372">
        <v>103.39436968209064</v>
      </c>
      <c r="G42" s="370">
        <v>38.372687636375851</v>
      </c>
      <c r="H42" s="371"/>
      <c r="I42" s="372">
        <v>69.385277699264108</v>
      </c>
      <c r="J42" s="370">
        <v>0</v>
      </c>
      <c r="K42" s="371"/>
      <c r="L42" s="372">
        <v>6.9626355206747661</v>
      </c>
      <c r="M42" s="370">
        <v>171.0179957750386</v>
      </c>
      <c r="N42" s="371">
        <v>171.03119406923653</v>
      </c>
      <c r="O42" s="372">
        <v>179.7422829020295</v>
      </c>
      <c r="P42" s="120"/>
      <c r="Q42" s="350">
        <v>117.83994440829964</v>
      </c>
      <c r="R42" s="351"/>
      <c r="S42" s="352">
        <v>31.542597184047185</v>
      </c>
      <c r="T42" s="350">
        <v>145.50124443893503</v>
      </c>
      <c r="U42" s="351"/>
      <c r="V42" s="352">
        <v>662.50096626405718</v>
      </c>
      <c r="W42" s="350">
        <v>0</v>
      </c>
      <c r="X42" s="351"/>
      <c r="Y42" s="352">
        <v>2.4384556282237884</v>
      </c>
      <c r="Z42" s="350">
        <v>106.26792116717002</v>
      </c>
      <c r="AA42" s="351">
        <v>141.41985426278916</v>
      </c>
      <c r="AB42" s="352">
        <v>90.207441672273887</v>
      </c>
    </row>
    <row r="43" spans="1:29" ht="18" customHeight="1" x14ac:dyDescent="0.25">
      <c r="A43" s="345"/>
      <c r="B43" s="558" t="s">
        <v>142</v>
      </c>
      <c r="C43" s="558"/>
      <c r="D43" s="370">
        <v>107.01275655313766</v>
      </c>
      <c r="E43" s="371"/>
      <c r="F43" s="372">
        <v>102.14302135563247</v>
      </c>
      <c r="G43" s="370">
        <v>48.835544915227651</v>
      </c>
      <c r="H43" s="371"/>
      <c r="I43" s="372">
        <v>69.989460808125173</v>
      </c>
      <c r="J43" s="370">
        <v>0</v>
      </c>
      <c r="K43" s="371"/>
      <c r="L43" s="372">
        <v>6.8886052486598244</v>
      </c>
      <c r="M43" s="370">
        <v>167.83663235054726</v>
      </c>
      <c r="N43" s="371">
        <v>165.23206859241432</v>
      </c>
      <c r="O43" s="372">
        <v>179.02108741241747</v>
      </c>
      <c r="P43" s="120"/>
      <c r="Q43" s="350">
        <v>112.31246705124678</v>
      </c>
      <c r="R43" s="351"/>
      <c r="S43" s="352">
        <v>36.771279098996807</v>
      </c>
      <c r="T43" s="350">
        <v>256.36358213558952</v>
      </c>
      <c r="U43" s="351"/>
      <c r="V43" s="352">
        <v>640.20533603313311</v>
      </c>
      <c r="W43" s="350">
        <v>0</v>
      </c>
      <c r="X43" s="351"/>
      <c r="Y43" s="352">
        <v>-3.7914038781719728</v>
      </c>
      <c r="Z43" s="350">
        <v>110.0418549270219</v>
      </c>
      <c r="AA43" s="351">
        <v>146.66347374502433</v>
      </c>
      <c r="AB43" s="352">
        <v>96.086248917105465</v>
      </c>
    </row>
    <row r="44" spans="1:29" ht="18" customHeight="1" x14ac:dyDescent="0.25">
      <c r="A44" s="345"/>
      <c r="B44" s="563" t="s">
        <v>185</v>
      </c>
      <c r="C44" s="563"/>
      <c r="D44" s="381">
        <v>113.82038106629631</v>
      </c>
      <c r="E44" s="382"/>
      <c r="F44" s="383">
        <v>100.94316875069238</v>
      </c>
      <c r="G44" s="381">
        <v>44.382368052343637</v>
      </c>
      <c r="H44" s="382"/>
      <c r="I44" s="383">
        <v>67.53320421059108</v>
      </c>
      <c r="J44" s="381">
        <v>0</v>
      </c>
      <c r="K44" s="382"/>
      <c r="L44" s="383">
        <v>6.8137833069364691</v>
      </c>
      <c r="M44" s="381">
        <v>171.35532817527144</v>
      </c>
      <c r="N44" s="382">
        <v>166.86605917281665</v>
      </c>
      <c r="O44" s="383">
        <v>175.29015626821993</v>
      </c>
      <c r="P44" s="120"/>
      <c r="Q44" s="364">
        <v>132.50100256943941</v>
      </c>
      <c r="R44" s="365"/>
      <c r="S44" s="366">
        <v>39.303199144204299</v>
      </c>
      <c r="T44" s="364">
        <v>257.65451478922864</v>
      </c>
      <c r="U44" s="365"/>
      <c r="V44" s="366">
        <v>724.58487806891674</v>
      </c>
      <c r="W44" s="364">
        <v>0</v>
      </c>
      <c r="X44" s="365"/>
      <c r="Y44" s="366">
        <v>-8.4767371205235146E-3</v>
      </c>
      <c r="Z44" s="364">
        <v>125.73984805627522</v>
      </c>
      <c r="AA44" s="365">
        <v>161.35774341079448</v>
      </c>
      <c r="AB44" s="366">
        <v>100.40662328089522</v>
      </c>
    </row>
    <row r="45" spans="1:29" ht="6" customHeight="1" x14ac:dyDescent="0.25">
      <c r="A45" s="345"/>
      <c r="B45" s="80"/>
      <c r="C45" s="80"/>
      <c r="D45" s="371"/>
      <c r="E45" s="371"/>
      <c r="F45" s="371"/>
      <c r="G45" s="371"/>
      <c r="H45" s="371"/>
      <c r="I45" s="371"/>
      <c r="J45" s="371"/>
      <c r="K45" s="371"/>
      <c r="L45" s="371"/>
      <c r="M45" s="371"/>
      <c r="N45" s="371"/>
      <c r="O45" s="371"/>
      <c r="P45" s="120"/>
      <c r="Q45" s="351"/>
      <c r="R45" s="351"/>
      <c r="S45" s="351"/>
      <c r="T45" s="351"/>
      <c r="U45" s="351"/>
      <c r="V45" s="351"/>
      <c r="W45" s="351"/>
      <c r="X45" s="351"/>
      <c r="Y45" s="351"/>
      <c r="Z45" s="351"/>
      <c r="AA45" s="351"/>
      <c r="AB45" s="351"/>
    </row>
    <row r="46" spans="1:29" ht="18" customHeight="1" x14ac:dyDescent="0.25">
      <c r="A46" s="345"/>
      <c r="B46" s="557" t="s">
        <v>143</v>
      </c>
      <c r="C46" s="557"/>
      <c r="D46" s="396">
        <v>86.442756628853402</v>
      </c>
      <c r="E46" s="397"/>
      <c r="F46" s="398">
        <v>91.983491606785819</v>
      </c>
      <c r="G46" s="396">
        <v>55.006902911038033</v>
      </c>
      <c r="H46" s="397"/>
      <c r="I46" s="398">
        <v>70.513250189195404</v>
      </c>
      <c r="J46" s="396">
        <v>0</v>
      </c>
      <c r="K46" s="397"/>
      <c r="L46" s="398">
        <v>7.8427960934128578</v>
      </c>
      <c r="M46" s="396">
        <v>148.16754400392361</v>
      </c>
      <c r="N46" s="397">
        <v>163.03494587995519</v>
      </c>
      <c r="O46" s="398">
        <v>170.33953788939408</v>
      </c>
      <c r="P46" s="120"/>
      <c r="Q46" s="390">
        <v>62.099780847808987</v>
      </c>
      <c r="R46" s="391"/>
      <c r="S46" s="392">
        <v>11.421823551739431</v>
      </c>
      <c r="T46" s="390">
        <v>203.4029095424149</v>
      </c>
      <c r="U46" s="391"/>
      <c r="V46" s="392">
        <v>377.74285745612224</v>
      </c>
      <c r="W46" s="390">
        <v>0</v>
      </c>
      <c r="X46" s="391"/>
      <c r="Y46" s="392">
        <v>13.985538658448915</v>
      </c>
      <c r="Z46" s="390">
        <v>57.396202576424521</v>
      </c>
      <c r="AA46" s="391">
        <v>102.9858467643778</v>
      </c>
      <c r="AB46" s="392">
        <v>63.482319119242433</v>
      </c>
    </row>
    <row r="47" spans="1:29" ht="18" customHeight="1" x14ac:dyDescent="0.25">
      <c r="A47" s="345"/>
      <c r="B47" s="560" t="s">
        <v>144</v>
      </c>
      <c r="C47" s="560"/>
      <c r="D47" s="226">
        <v>87.973606108508591</v>
      </c>
      <c r="E47" s="227"/>
      <c r="F47" s="229">
        <v>92.945664742549582</v>
      </c>
      <c r="G47" s="226">
        <v>61.839232007246466</v>
      </c>
      <c r="H47" s="227"/>
      <c r="I47" s="229">
        <v>65.38376413903255</v>
      </c>
      <c r="J47" s="226">
        <v>0</v>
      </c>
      <c r="K47" s="227"/>
      <c r="L47" s="229">
        <v>6.7734793735473318</v>
      </c>
      <c r="M47" s="226">
        <v>152.20277172167994</v>
      </c>
      <c r="N47" s="227">
        <v>158.76322905179214</v>
      </c>
      <c r="O47" s="229">
        <v>165.10290825512948</v>
      </c>
      <c r="P47" s="120"/>
      <c r="Q47" s="208">
        <v>72.710388256661744</v>
      </c>
      <c r="R47" s="209"/>
      <c r="S47" s="211">
        <v>14.991134511317117</v>
      </c>
      <c r="T47" s="208">
        <v>343.99521897826895</v>
      </c>
      <c r="U47" s="209"/>
      <c r="V47" s="211">
        <v>305.97816300321938</v>
      </c>
      <c r="W47" s="208">
        <v>0</v>
      </c>
      <c r="X47" s="209"/>
      <c r="Y47" s="211">
        <v>-7.0511659894976937</v>
      </c>
      <c r="Z47" s="208">
        <v>63.011637100651086</v>
      </c>
      <c r="AA47" s="209">
        <v>100.81570379801572</v>
      </c>
      <c r="AB47" s="211">
        <v>58.415994236533862</v>
      </c>
    </row>
    <row r="48" spans="1:29" ht="18" customHeight="1" x14ac:dyDescent="0.25">
      <c r="A48" s="345"/>
      <c r="B48" s="561" t="s">
        <v>186</v>
      </c>
      <c r="C48" s="561"/>
      <c r="D48" s="375">
        <v>87.283882716576031</v>
      </c>
      <c r="E48" s="376"/>
      <c r="F48" s="377">
        <v>92.481948019060738</v>
      </c>
      <c r="G48" s="375">
        <v>58.760929886976733</v>
      </c>
      <c r="H48" s="376"/>
      <c r="I48" s="377">
        <v>67.855905977076219</v>
      </c>
      <c r="J48" s="375">
        <v>0</v>
      </c>
      <c r="K48" s="376"/>
      <c r="L48" s="377">
        <v>7.2888336557205449</v>
      </c>
      <c r="M48" s="375">
        <v>150.25988430201949</v>
      </c>
      <c r="N48" s="376">
        <v>160.81998159868544</v>
      </c>
      <c r="O48" s="377">
        <v>167.62668765185751</v>
      </c>
      <c r="P48" s="120"/>
      <c r="Q48" s="216">
        <v>67.253745456942468</v>
      </c>
      <c r="R48" s="217"/>
      <c r="S48" s="219">
        <v>13.164069462266918</v>
      </c>
      <c r="T48" s="216">
        <v>264.41276894748819</v>
      </c>
      <c r="U48" s="217"/>
      <c r="V48" s="219">
        <v>340.41613144988736</v>
      </c>
      <c r="W48" s="216">
        <v>0</v>
      </c>
      <c r="X48" s="217"/>
      <c r="Y48" s="219">
        <v>3.0035699164747576</v>
      </c>
      <c r="Z48" s="216">
        <v>60.247843909063128</v>
      </c>
      <c r="AA48" s="217">
        <v>101.75104282879663</v>
      </c>
      <c r="AB48" s="219">
        <v>60.858885695933814</v>
      </c>
    </row>
    <row r="49" spans="1:29" ht="6" customHeight="1" x14ac:dyDescent="0.25">
      <c r="A49" s="345"/>
      <c r="B49" s="80"/>
      <c r="C49" s="80"/>
      <c r="D49" s="371"/>
      <c r="E49" s="371"/>
      <c r="F49" s="371"/>
      <c r="G49" s="371"/>
      <c r="H49" s="371"/>
      <c r="I49" s="371"/>
      <c r="J49" s="371"/>
      <c r="K49" s="371"/>
      <c r="L49" s="371"/>
      <c r="M49" s="371"/>
      <c r="N49" s="371"/>
      <c r="O49" s="371"/>
      <c r="P49" s="120"/>
      <c r="Q49" s="351"/>
      <c r="R49" s="351"/>
      <c r="S49" s="351"/>
      <c r="T49" s="351"/>
      <c r="U49" s="351"/>
      <c r="V49" s="351"/>
      <c r="W49" s="351"/>
      <c r="X49" s="351"/>
      <c r="Y49" s="351"/>
      <c r="Z49" s="351"/>
      <c r="AA49" s="351"/>
      <c r="AB49" s="351"/>
    </row>
    <row r="50" spans="1:29" ht="18" customHeight="1" x14ac:dyDescent="0.25">
      <c r="A50" s="345"/>
      <c r="B50" s="559" t="s">
        <v>152</v>
      </c>
      <c r="C50" s="559"/>
      <c r="D50" s="403">
        <v>113.93785890073831</v>
      </c>
      <c r="E50" s="404">
        <v>102.36806751704054</v>
      </c>
      <c r="F50" s="405">
        <v>94.697738877064111</v>
      </c>
      <c r="G50" s="403">
        <v>51.226415094339622</v>
      </c>
      <c r="H50" s="404">
        <v>62.723599324237618</v>
      </c>
      <c r="I50" s="405">
        <v>71.966990718566734</v>
      </c>
      <c r="J50" s="403">
        <v>0</v>
      </c>
      <c r="K50" s="404">
        <v>0</v>
      </c>
      <c r="L50" s="405">
        <v>6.3712499677907024</v>
      </c>
      <c r="M50" s="403">
        <v>165.16427399507793</v>
      </c>
      <c r="N50" s="404">
        <v>165.09166684127817</v>
      </c>
      <c r="O50" s="405">
        <v>173.03597956342156</v>
      </c>
      <c r="P50" s="120"/>
      <c r="Q50" s="393">
        <v>77.750511116636503</v>
      </c>
      <c r="R50" s="394"/>
      <c r="S50" s="395">
        <v>24.945947203056189</v>
      </c>
      <c r="T50" s="393">
        <v>200.45468761197463</v>
      </c>
      <c r="U50" s="394"/>
      <c r="V50" s="395">
        <v>605.30530858614941</v>
      </c>
      <c r="W50" s="393">
        <v>0</v>
      </c>
      <c r="X50" s="394"/>
      <c r="Y50" s="395">
        <v>-0.13623549243183933</v>
      </c>
      <c r="Z50" s="393">
        <v>103.53083892483511</v>
      </c>
      <c r="AA50" s="394">
        <v>141.00183722980987</v>
      </c>
      <c r="AB50" s="395">
        <v>87.319926644369815</v>
      </c>
    </row>
    <row r="51" spans="1:29" ht="15" customHeight="1" x14ac:dyDescent="0.2">
      <c r="B51" s="19"/>
      <c r="C51"/>
      <c r="D51" s="292"/>
      <c r="E51" s="292"/>
      <c r="F51" s="292"/>
      <c r="G51" s="292"/>
      <c r="H51" s="292"/>
      <c r="I51" s="292"/>
      <c r="J51" s="292"/>
      <c r="K51" s="292"/>
      <c r="L51" s="292"/>
      <c r="M51" s="292"/>
      <c r="N51" s="292"/>
      <c r="O51" s="292"/>
      <c r="P51" s="120"/>
      <c r="Q51" s="120"/>
      <c r="R51" s="120"/>
      <c r="S51" s="120"/>
      <c r="T51" s="120"/>
      <c r="U51" s="120"/>
      <c r="V51" s="120"/>
      <c r="W51" s="120"/>
      <c r="X51" s="120"/>
      <c r="Y51" s="120"/>
      <c r="Z51" s="120"/>
      <c r="AA51" s="120"/>
      <c r="AB51" s="120"/>
    </row>
    <row r="52" spans="1:29" ht="39.950000000000003" customHeight="1" x14ac:dyDescent="0.2">
      <c r="B52" s="553" t="s">
        <v>11</v>
      </c>
      <c r="C52" s="553"/>
      <c r="D52" s="553"/>
      <c r="E52" s="553"/>
      <c r="F52" s="553"/>
      <c r="G52" s="553"/>
      <c r="H52" s="553"/>
      <c r="I52" s="553"/>
      <c r="J52" s="553"/>
      <c r="K52" s="553"/>
      <c r="L52" s="553"/>
      <c r="M52" s="553"/>
      <c r="N52" s="553"/>
      <c r="O52" s="553"/>
      <c r="P52" s="553"/>
      <c r="Q52" s="553"/>
      <c r="R52" s="553"/>
      <c r="S52" s="553"/>
      <c r="T52" s="553"/>
      <c r="U52" s="553"/>
      <c r="V52" s="553"/>
      <c r="W52" s="553"/>
      <c r="X52" s="553"/>
      <c r="Y52" s="553"/>
      <c r="Z52" s="553"/>
      <c r="AA52" s="553"/>
      <c r="AB52" s="553"/>
    </row>
    <row r="54" spans="1:29" x14ac:dyDescent="0.2">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row>
    <row r="55" spans="1:29" x14ac:dyDescent="0.2">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row>
    <row r="56" spans="1:29" x14ac:dyDescent="0.2">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row>
    <row r="57" spans="1:29" x14ac:dyDescent="0.2">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row>
    <row r="58" spans="1:29" x14ac:dyDescent="0.2">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row>
    <row r="59" spans="1:29" x14ac:dyDescent="0.2">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row>
    <row r="60" spans="1:29" x14ac:dyDescent="0.2">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row>
    <row r="61" spans="1:29" x14ac:dyDescent="0.2">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row>
    <row r="62" spans="1:29" x14ac:dyDescent="0.2">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row>
    <row r="63" spans="1:29" x14ac:dyDescent="0.2">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row>
    <row r="64" spans="1:29" x14ac:dyDescent="0.2">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row>
    <row r="65" s="61" customFormat="1" x14ac:dyDescent="0.2"/>
    <row r="66" s="61" customFormat="1" x14ac:dyDescent="0.2"/>
    <row r="67" s="61" customFormat="1" x14ac:dyDescent="0.2"/>
    <row r="68" s="61" customFormat="1" x14ac:dyDescent="0.2"/>
    <row r="69" s="61" customFormat="1" x14ac:dyDescent="0.2"/>
    <row r="70" s="61" customFormat="1" x14ac:dyDescent="0.2"/>
    <row r="71" s="61" customFormat="1" x14ac:dyDescent="0.2"/>
    <row r="72" s="61" customFormat="1" x14ac:dyDescent="0.2"/>
    <row r="73" s="61" customFormat="1" x14ac:dyDescent="0.2"/>
    <row r="74" s="61" customFormat="1" x14ac:dyDescent="0.2"/>
    <row r="75" s="61" customFormat="1" x14ac:dyDescent="0.2"/>
    <row r="76" s="61" customFormat="1" x14ac:dyDescent="0.2"/>
    <row r="77" s="61" customFormat="1" x14ac:dyDescent="0.2"/>
    <row r="78" s="61" customFormat="1" x14ac:dyDescent="0.2"/>
    <row r="79" s="61" customFormat="1" x14ac:dyDescent="0.2"/>
    <row r="80" s="61" customFormat="1" x14ac:dyDescent="0.2"/>
    <row r="81" s="61" customFormat="1" x14ac:dyDescent="0.2"/>
    <row r="82" s="61" customFormat="1" x14ac:dyDescent="0.2"/>
    <row r="83" s="61" customFormat="1" x14ac:dyDescent="0.2"/>
    <row r="84" s="61" customFormat="1" x14ac:dyDescent="0.2"/>
    <row r="85" s="61" customFormat="1" x14ac:dyDescent="0.2"/>
    <row r="86" s="61" customFormat="1" x14ac:dyDescent="0.2"/>
    <row r="87" s="61" customFormat="1" x14ac:dyDescent="0.2"/>
    <row r="88" s="61" customFormat="1" x14ac:dyDescent="0.2"/>
    <row r="89" s="61" customFormat="1" x14ac:dyDescent="0.2"/>
    <row r="90" s="61" customFormat="1" x14ac:dyDescent="0.2"/>
    <row r="91" s="61" customFormat="1" x14ac:dyDescent="0.2"/>
    <row r="92" s="61" customFormat="1" x14ac:dyDescent="0.2"/>
    <row r="93" s="61" customFormat="1" x14ac:dyDescent="0.2"/>
    <row r="94" s="61" customFormat="1" x14ac:dyDescent="0.2"/>
  </sheetData>
  <mergeCells count="49">
    <mergeCell ref="B43:C43"/>
    <mergeCell ref="B41:C41"/>
    <mergeCell ref="B27:C27"/>
    <mergeCell ref="Q24:AB24"/>
    <mergeCell ref="B36:C36"/>
    <mergeCell ref="B39:C39"/>
    <mergeCell ref="B40:C40"/>
    <mergeCell ref="B42:C42"/>
    <mergeCell ref="Q38:AB38"/>
    <mergeCell ref="B28:C28"/>
    <mergeCell ref="B29:C29"/>
    <mergeCell ref="B30:C30"/>
    <mergeCell ref="B38:O38"/>
    <mergeCell ref="Q10:AB10"/>
    <mergeCell ref="B11:C11"/>
    <mergeCell ref="B12:C12"/>
    <mergeCell ref="B13:C13"/>
    <mergeCell ref="B20:C20"/>
    <mergeCell ref="B16:C16"/>
    <mergeCell ref="B14:C14"/>
    <mergeCell ref="B50:C50"/>
    <mergeCell ref="B44:C44"/>
    <mergeCell ref="B46:C46"/>
    <mergeCell ref="B47:C47"/>
    <mergeCell ref="B48:C48"/>
    <mergeCell ref="B22:C22"/>
    <mergeCell ref="B33:C33"/>
    <mergeCell ref="B34:C34"/>
    <mergeCell ref="B32:C32"/>
    <mergeCell ref="B19:C19"/>
    <mergeCell ref="B25:C25"/>
    <mergeCell ref="B26:C26"/>
    <mergeCell ref="B24:O24"/>
    <mergeCell ref="B52:AB52"/>
    <mergeCell ref="R3:AB3"/>
    <mergeCell ref="Q6:AB6"/>
    <mergeCell ref="D6:O6"/>
    <mergeCell ref="Q7:S7"/>
    <mergeCell ref="T7:V7"/>
    <mergeCell ref="W7:Y7"/>
    <mergeCell ref="Z7:AB7"/>
    <mergeCell ref="D7:F7"/>
    <mergeCell ref="M7:O7"/>
    <mergeCell ref="J7:L7"/>
    <mergeCell ref="G7:I7"/>
    <mergeCell ref="B8:C8"/>
    <mergeCell ref="B18:C18"/>
    <mergeCell ref="B10:O10"/>
    <mergeCell ref="B15:C15"/>
  </mergeCells>
  <phoneticPr fontId="0" type="noConversion"/>
  <printOptions horizontalCentered="1" verticalCentered="1"/>
  <pageMargins left="0.25" right="0.25" top="0.25" bottom="0.25" header="0" footer="0"/>
  <pageSetup scale="67" orientation="landscape" r:id="rId1"/>
  <headerFooter alignWithMargins="0"/>
  <rowBreaks count="1" manualBreakCount="1">
    <brk id="54" max="16383" man="1"/>
  </rowBreaks>
  <colBreaks count="1" manualBreakCount="1">
    <brk id="3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pageSetUpPr fitToPage="1"/>
  </sheetPr>
  <dimension ref="A1:AP94"/>
  <sheetViews>
    <sheetView showGridLines="0" zoomScale="85" workbookViewId="0"/>
  </sheetViews>
  <sheetFormatPr defaultRowHeight="12.75" x14ac:dyDescent="0.2"/>
  <cols>
    <col min="1" max="1" width="2.7109375" customWidth="1"/>
    <col min="2" max="2" width="6.7109375" customWidth="1"/>
    <col min="3" max="3" width="6.140625" style="11" customWidth="1"/>
    <col min="4" max="15" width="7.42578125" customWidth="1"/>
    <col min="16" max="16" width="1.42578125" customWidth="1"/>
    <col min="17" max="28" width="7.42578125" customWidth="1"/>
    <col min="29" max="29" width="3.5703125" customWidth="1"/>
    <col min="30" max="42" width="9.140625" style="61" customWidth="1"/>
  </cols>
  <sheetData>
    <row r="1" spans="1:29" ht="30" x14ac:dyDescent="0.2">
      <c r="A1" s="31"/>
      <c r="B1" s="197" t="s">
        <v>189</v>
      </c>
      <c r="Y1" s="120"/>
      <c r="AB1" s="302"/>
    </row>
    <row r="2" spans="1:29" ht="15" customHeight="1" x14ac:dyDescent="0.2">
      <c r="A2" s="250"/>
      <c r="B2" s="250" t="s">
        <v>13</v>
      </c>
    </row>
    <row r="3" spans="1:29" ht="17.100000000000001" customHeight="1" x14ac:dyDescent="0.2">
      <c r="A3" s="250"/>
      <c r="B3" s="250" t="s">
        <v>14</v>
      </c>
      <c r="R3" s="554" t="s">
        <v>170</v>
      </c>
      <c r="S3" s="554"/>
      <c r="T3" s="554"/>
      <c r="U3" s="554"/>
      <c r="V3" s="554"/>
      <c r="W3" s="554"/>
      <c r="X3" s="554"/>
      <c r="Y3" s="554"/>
      <c r="Z3" s="554"/>
      <c r="AA3" s="554"/>
      <c r="AB3" s="554"/>
    </row>
    <row r="4" spans="1:29" ht="19.5" customHeight="1" x14ac:dyDescent="0.2">
      <c r="B4" s="125" t="s">
        <v>15</v>
      </c>
      <c r="C4" s="120"/>
      <c r="D4" s="120"/>
      <c r="E4" s="120"/>
      <c r="F4" s="120"/>
      <c r="G4" s="120"/>
      <c r="H4" s="385"/>
      <c r="I4" s="385"/>
      <c r="J4" s="385"/>
      <c r="K4" s="385"/>
      <c r="L4" s="385"/>
      <c r="M4" s="385"/>
      <c r="N4" s="385"/>
      <c r="O4" s="385"/>
      <c r="P4" s="385"/>
      <c r="Q4" s="385"/>
      <c r="R4" s="385"/>
      <c r="S4" s="385"/>
      <c r="T4" s="385"/>
    </row>
    <row r="5" spans="1:29" ht="12.75" customHeight="1" x14ac:dyDescent="0.2"/>
    <row r="6" spans="1:29" ht="15.75" x14ac:dyDescent="0.25">
      <c r="D6" s="555" t="s">
        <v>28</v>
      </c>
      <c r="E6" s="555"/>
      <c r="F6" s="555"/>
      <c r="G6" s="555"/>
      <c r="H6" s="555"/>
      <c r="I6" s="555"/>
      <c r="J6" s="555"/>
      <c r="K6" s="555"/>
      <c r="L6" s="555"/>
      <c r="M6" s="555"/>
      <c r="N6" s="555"/>
      <c r="O6" s="555"/>
      <c r="Q6" s="548" t="s">
        <v>171</v>
      </c>
      <c r="R6" s="548"/>
      <c r="S6" s="548"/>
      <c r="T6" s="548"/>
      <c r="U6" s="548"/>
      <c r="V6" s="548"/>
      <c r="W6" s="548"/>
      <c r="X6" s="548"/>
      <c r="Y6" s="548"/>
      <c r="Z6" s="548"/>
      <c r="AA6" s="548"/>
      <c r="AB6" s="548"/>
    </row>
    <row r="7" spans="1:29" ht="15.75" x14ac:dyDescent="0.25">
      <c r="D7" s="545" t="s">
        <v>165</v>
      </c>
      <c r="E7" s="545"/>
      <c r="F7" s="545"/>
      <c r="G7" s="545" t="s">
        <v>166</v>
      </c>
      <c r="H7" s="545"/>
      <c r="I7" s="545"/>
      <c r="J7" s="545" t="s">
        <v>167</v>
      </c>
      <c r="K7" s="545"/>
      <c r="L7" s="545"/>
      <c r="M7" s="545" t="s">
        <v>152</v>
      </c>
      <c r="N7" s="545"/>
      <c r="O7" s="545"/>
      <c r="Q7" s="545" t="s">
        <v>165</v>
      </c>
      <c r="R7" s="545"/>
      <c r="S7" s="545"/>
      <c r="T7" s="545" t="s">
        <v>166</v>
      </c>
      <c r="U7" s="545"/>
      <c r="V7" s="545"/>
      <c r="W7" s="545" t="s">
        <v>167</v>
      </c>
      <c r="X7" s="545"/>
      <c r="Y7" s="545"/>
      <c r="Z7" s="545" t="s">
        <v>152</v>
      </c>
      <c r="AA7" s="545"/>
      <c r="AB7" s="545"/>
    </row>
    <row r="8" spans="1:29" ht="27" customHeight="1" x14ac:dyDescent="0.25">
      <c r="A8" s="336"/>
      <c r="B8" s="556"/>
      <c r="C8" s="556"/>
      <c r="D8" s="337" t="s">
        <v>20</v>
      </c>
      <c r="E8" s="338" t="s">
        <v>21</v>
      </c>
      <c r="F8" s="65" t="s">
        <v>172</v>
      </c>
      <c r="G8" s="337" t="s">
        <v>20</v>
      </c>
      <c r="H8" s="338" t="s">
        <v>21</v>
      </c>
      <c r="I8" s="65" t="s">
        <v>172</v>
      </c>
      <c r="J8" s="337" t="s">
        <v>20</v>
      </c>
      <c r="K8" s="338" t="s">
        <v>21</v>
      </c>
      <c r="L8" s="65" t="s">
        <v>172</v>
      </c>
      <c r="M8" s="337" t="s">
        <v>20</v>
      </c>
      <c r="N8" s="338" t="s">
        <v>21</v>
      </c>
      <c r="O8" s="65" t="s">
        <v>172</v>
      </c>
      <c r="P8" s="339"/>
      <c r="Q8" s="337" t="s">
        <v>20</v>
      </c>
      <c r="R8" s="338" t="s">
        <v>21</v>
      </c>
      <c r="S8" s="65" t="s">
        <v>172</v>
      </c>
      <c r="T8" s="337" t="s">
        <v>20</v>
      </c>
      <c r="U8" s="338" t="s">
        <v>21</v>
      </c>
      <c r="V8" s="65" t="s">
        <v>172</v>
      </c>
      <c r="W8" s="337" t="s">
        <v>20</v>
      </c>
      <c r="X8" s="338" t="s">
        <v>21</v>
      </c>
      <c r="Y8" s="65" t="s">
        <v>172</v>
      </c>
      <c r="Z8" s="337" t="s">
        <v>20</v>
      </c>
      <c r="AA8" s="338" t="s">
        <v>21</v>
      </c>
      <c r="AB8" s="65" t="s">
        <v>172</v>
      </c>
    </row>
    <row r="9" spans="1:29" ht="6" customHeight="1" x14ac:dyDescent="0.2">
      <c r="A9" s="357"/>
      <c r="B9" s="35"/>
      <c r="C9" s="35"/>
      <c r="D9" s="192"/>
      <c r="E9" s="192"/>
      <c r="F9" s="192"/>
      <c r="G9" s="192"/>
      <c r="H9" s="192"/>
      <c r="I9" s="192"/>
      <c r="J9" s="192"/>
      <c r="K9" s="192"/>
      <c r="L9" s="192"/>
      <c r="M9" s="192"/>
      <c r="N9" s="192"/>
      <c r="O9" s="192"/>
      <c r="P9" s="126"/>
      <c r="Q9" s="192"/>
      <c r="R9" s="192"/>
      <c r="S9" s="192"/>
      <c r="T9" s="192"/>
      <c r="U9" s="192"/>
      <c r="V9" s="192"/>
      <c r="W9" s="192"/>
      <c r="X9" s="192"/>
      <c r="Y9" s="192"/>
      <c r="Z9" s="192"/>
      <c r="AA9" s="192"/>
      <c r="AB9" s="192"/>
      <c r="AC9" s="1"/>
    </row>
    <row r="10" spans="1:29" ht="18" customHeight="1" x14ac:dyDescent="0.25">
      <c r="A10" s="357"/>
      <c r="B10" s="547" t="s">
        <v>17</v>
      </c>
      <c r="C10" s="547"/>
      <c r="D10" s="547"/>
      <c r="E10" s="547"/>
      <c r="F10" s="547"/>
      <c r="G10" s="547"/>
      <c r="H10" s="547"/>
      <c r="I10" s="547"/>
      <c r="J10" s="547"/>
      <c r="K10" s="547"/>
      <c r="L10" s="547"/>
      <c r="M10" s="547"/>
      <c r="N10" s="547"/>
      <c r="O10" s="547"/>
      <c r="P10" s="358"/>
      <c r="Q10" s="544"/>
      <c r="R10" s="544"/>
      <c r="S10" s="544"/>
      <c r="T10" s="544"/>
      <c r="U10" s="544"/>
      <c r="V10" s="544"/>
      <c r="W10" s="544"/>
      <c r="X10" s="544"/>
      <c r="Y10" s="544"/>
      <c r="Z10" s="544"/>
      <c r="AA10" s="544"/>
      <c r="AB10" s="544"/>
      <c r="AC10" s="1"/>
    </row>
    <row r="11" spans="1:29" ht="18" customHeight="1" x14ac:dyDescent="0.25">
      <c r="A11" s="345"/>
      <c r="B11" s="562" t="s">
        <v>138</v>
      </c>
      <c r="C11" s="562"/>
      <c r="D11" s="359">
        <v>52.670646860243906</v>
      </c>
      <c r="E11" s="360"/>
      <c r="F11" s="361">
        <v>51.136474680946705</v>
      </c>
      <c r="G11" s="359">
        <v>13.369002108257629</v>
      </c>
      <c r="H11" s="360"/>
      <c r="I11" s="361">
        <v>13.835089022221354</v>
      </c>
      <c r="J11" s="359">
        <v>0</v>
      </c>
      <c r="K11" s="360"/>
      <c r="L11" s="361">
        <v>6.7025621982918677</v>
      </c>
      <c r="M11" s="359">
        <v>68.632075471698116</v>
      </c>
      <c r="N11" s="360">
        <v>65.792400370713622</v>
      </c>
      <c r="O11" s="361">
        <v>71.672171516797931</v>
      </c>
      <c r="P11" s="120"/>
      <c r="Q11" s="359">
        <v>73.333434470413422</v>
      </c>
      <c r="R11" s="360"/>
      <c r="S11" s="361">
        <v>-6.2911645079405343</v>
      </c>
      <c r="T11" s="359">
        <v>69.139978631101741</v>
      </c>
      <c r="U11" s="360"/>
      <c r="V11" s="361">
        <v>168.01475381240911</v>
      </c>
      <c r="W11" s="359">
        <v>0</v>
      </c>
      <c r="X11" s="360"/>
      <c r="Y11" s="361">
        <v>19.508899815911427</v>
      </c>
      <c r="Z11" s="359">
        <v>14.880048588006414</v>
      </c>
      <c r="AA11" s="360">
        <v>24.108391608323913</v>
      </c>
      <c r="AB11" s="361">
        <v>9.6943752643436056</v>
      </c>
    </row>
    <row r="12" spans="1:29" ht="18" customHeight="1" x14ac:dyDescent="0.25">
      <c r="A12" s="345"/>
      <c r="B12" s="558" t="s">
        <v>139</v>
      </c>
      <c r="C12" s="558"/>
      <c r="D12" s="350">
        <v>66.083310545984872</v>
      </c>
      <c r="E12" s="351"/>
      <c r="F12" s="352">
        <v>58.842050710395341</v>
      </c>
      <c r="G12" s="350">
        <v>10.157249583919896</v>
      </c>
      <c r="H12" s="351"/>
      <c r="I12" s="352">
        <v>13.533202303773455</v>
      </c>
      <c r="J12" s="350">
        <v>0</v>
      </c>
      <c r="K12" s="351"/>
      <c r="L12" s="352">
        <v>6.6375272570819526</v>
      </c>
      <c r="M12" s="350">
        <v>79.11828737300435</v>
      </c>
      <c r="N12" s="351">
        <v>73.266913809082482</v>
      </c>
      <c r="O12" s="352">
        <v>79.010824606177948</v>
      </c>
      <c r="P12" s="120"/>
      <c r="Q12" s="350">
        <v>78.972216416250959</v>
      </c>
      <c r="R12" s="351"/>
      <c r="S12" s="352">
        <v>-2.9953502503340768</v>
      </c>
      <c r="T12" s="350">
        <v>50.788388646278449</v>
      </c>
      <c r="U12" s="351"/>
      <c r="V12" s="352">
        <v>198.40623315643805</v>
      </c>
      <c r="W12" s="350">
        <v>0</v>
      </c>
      <c r="X12" s="351"/>
      <c r="Y12" s="352">
        <v>24.503069657704156</v>
      </c>
      <c r="Z12" s="350">
        <v>15.096331485944335</v>
      </c>
      <c r="AA12" s="351">
        <v>20.354723300506258</v>
      </c>
      <c r="AB12" s="352">
        <v>12.028650852077932</v>
      </c>
    </row>
    <row r="13" spans="1:29" ht="18" customHeight="1" x14ac:dyDescent="0.25">
      <c r="A13" s="345"/>
      <c r="B13" s="558" t="s">
        <v>140</v>
      </c>
      <c r="C13" s="558"/>
      <c r="D13" s="350">
        <v>70.880439457282662</v>
      </c>
      <c r="E13" s="351"/>
      <c r="F13" s="352">
        <v>63.972738028885175</v>
      </c>
      <c r="G13" s="350">
        <v>10.367222585320349</v>
      </c>
      <c r="H13" s="351"/>
      <c r="I13" s="352">
        <v>13.958559457107375</v>
      </c>
      <c r="J13" s="350">
        <v>0</v>
      </c>
      <c r="K13" s="351"/>
      <c r="L13" s="352">
        <v>6.6326380943999528</v>
      </c>
      <c r="M13" s="350">
        <v>84.59724238026125</v>
      </c>
      <c r="N13" s="351">
        <v>78.002780352177936</v>
      </c>
      <c r="O13" s="352">
        <v>84.560024250246897</v>
      </c>
      <c r="P13" s="356"/>
      <c r="Q13" s="350">
        <v>73.851552464463339</v>
      </c>
      <c r="R13" s="351"/>
      <c r="S13" s="352">
        <v>-2.1794807645787686</v>
      </c>
      <c r="T13" s="350">
        <v>43.558268140357008</v>
      </c>
      <c r="U13" s="351"/>
      <c r="V13" s="352">
        <v>179.23415185278085</v>
      </c>
      <c r="W13" s="350">
        <v>-100</v>
      </c>
      <c r="X13" s="351"/>
      <c r="Y13" s="352">
        <v>27.14696176356771</v>
      </c>
      <c r="Z13" s="350">
        <v>14.429447852793759</v>
      </c>
      <c r="AA13" s="351">
        <v>17.213285982790449</v>
      </c>
      <c r="AB13" s="352">
        <v>11.839219864395059</v>
      </c>
    </row>
    <row r="14" spans="1:29" ht="18" customHeight="1" x14ac:dyDescent="0.25">
      <c r="A14" s="345"/>
      <c r="B14" s="558" t="s">
        <v>141</v>
      </c>
      <c r="C14" s="558"/>
      <c r="D14" s="350">
        <v>69.120625203303902</v>
      </c>
      <c r="E14" s="351"/>
      <c r="F14" s="352">
        <v>64.253375966831925</v>
      </c>
      <c r="G14" s="350">
        <v>11.952797804251697</v>
      </c>
      <c r="H14" s="351"/>
      <c r="I14" s="352">
        <v>14.52374666314647</v>
      </c>
      <c r="J14" s="350">
        <v>0</v>
      </c>
      <c r="K14" s="351"/>
      <c r="L14" s="352">
        <v>6.6003696206987588</v>
      </c>
      <c r="M14" s="350">
        <v>84.415820029027572</v>
      </c>
      <c r="N14" s="351">
        <v>79.916589434661731</v>
      </c>
      <c r="O14" s="352">
        <v>85.372603087995145</v>
      </c>
      <c r="P14" s="120"/>
      <c r="Q14" s="350">
        <v>67.872250879223685</v>
      </c>
      <c r="R14" s="351"/>
      <c r="S14" s="352">
        <v>-2.8571010146724678</v>
      </c>
      <c r="T14" s="350">
        <v>49.674043622670752</v>
      </c>
      <c r="U14" s="351"/>
      <c r="V14" s="352">
        <v>160.31729588424972</v>
      </c>
      <c r="W14" s="350">
        <v>-100</v>
      </c>
      <c r="X14" s="351"/>
      <c r="Y14" s="352">
        <v>25.913129309810753</v>
      </c>
      <c r="Z14" s="350">
        <v>12.174541947967167</v>
      </c>
      <c r="AA14" s="351">
        <v>17.728172571449527</v>
      </c>
      <c r="AB14" s="352">
        <v>10.929029881447434</v>
      </c>
    </row>
    <row r="15" spans="1:29" ht="18" customHeight="1" x14ac:dyDescent="0.25">
      <c r="A15" s="345"/>
      <c r="B15" s="558" t="s">
        <v>142</v>
      </c>
      <c r="C15" s="558"/>
      <c r="D15" s="350">
        <v>64.673601989002961</v>
      </c>
      <c r="E15" s="351"/>
      <c r="F15" s="352">
        <v>60.275992733949252</v>
      </c>
      <c r="G15" s="350">
        <v>13.924854526168883</v>
      </c>
      <c r="H15" s="351"/>
      <c r="I15" s="352">
        <v>15.305584311580757</v>
      </c>
      <c r="J15" s="350">
        <v>0</v>
      </c>
      <c r="K15" s="351"/>
      <c r="L15" s="352">
        <v>6.4242045432349553</v>
      </c>
      <c r="M15" s="350">
        <v>81.513062409288821</v>
      </c>
      <c r="N15" s="351">
        <v>76.051899907321598</v>
      </c>
      <c r="O15" s="352">
        <v>82.001875109869715</v>
      </c>
      <c r="P15" s="356"/>
      <c r="Q15" s="350">
        <v>47.350623285097932</v>
      </c>
      <c r="R15" s="351"/>
      <c r="S15" s="352">
        <v>-5.6714929911511041</v>
      </c>
      <c r="T15" s="350">
        <v>45.59200983026544</v>
      </c>
      <c r="U15" s="351"/>
      <c r="V15" s="352">
        <v>129.08518217812923</v>
      </c>
      <c r="W15" s="350">
        <v>-100</v>
      </c>
      <c r="X15" s="351"/>
      <c r="Y15" s="352">
        <v>11.103447951962021</v>
      </c>
      <c r="Z15" s="350">
        <v>11.378284581005099</v>
      </c>
      <c r="AA15" s="351">
        <v>13.853624696444735</v>
      </c>
      <c r="AB15" s="352">
        <v>7.3795479464465137</v>
      </c>
    </row>
    <row r="16" spans="1:29" ht="18" customHeight="1" x14ac:dyDescent="0.25">
      <c r="A16" s="345"/>
      <c r="B16" s="563" t="s">
        <v>185</v>
      </c>
      <c r="C16" s="563"/>
      <c r="D16" s="364">
        <v>64.748737587440957</v>
      </c>
      <c r="E16" s="365"/>
      <c r="F16" s="366">
        <v>59.695149248625199</v>
      </c>
      <c r="G16" s="364">
        <v>11.946326279340907</v>
      </c>
      <c r="H16" s="365"/>
      <c r="I16" s="366">
        <v>14.231451198270284</v>
      </c>
      <c r="J16" s="364">
        <v>0</v>
      </c>
      <c r="K16" s="365"/>
      <c r="L16" s="366">
        <v>6.599430335328007</v>
      </c>
      <c r="M16" s="364">
        <v>79.655297532656022</v>
      </c>
      <c r="N16" s="365">
        <v>74.606116774791474</v>
      </c>
      <c r="O16" s="366">
        <v>80.522707412482973</v>
      </c>
      <c r="P16" s="120"/>
      <c r="Q16" s="364"/>
      <c r="R16" s="365"/>
      <c r="S16" s="366">
        <v>-3.9266355409172204</v>
      </c>
      <c r="T16" s="364"/>
      <c r="U16" s="365"/>
      <c r="V16" s="366">
        <v>163.96901304389573</v>
      </c>
      <c r="W16" s="364"/>
      <c r="X16" s="365"/>
      <c r="Y16" s="366">
        <v>21.401331144676011</v>
      </c>
      <c r="Z16" s="386">
        <v>13.51672785556325</v>
      </c>
      <c r="AA16" s="387">
        <v>18.378871209638099</v>
      </c>
      <c r="AB16" s="388">
        <v>10.363494549550436</v>
      </c>
    </row>
    <row r="17" spans="1:29" ht="6" customHeight="1" x14ac:dyDescent="0.25">
      <c r="A17" s="345"/>
      <c r="B17" s="80"/>
      <c r="C17" s="80"/>
      <c r="D17" s="351"/>
      <c r="E17" s="351"/>
      <c r="F17" s="351"/>
      <c r="G17" s="351"/>
      <c r="H17" s="351"/>
      <c r="I17" s="351"/>
      <c r="J17" s="351"/>
      <c r="K17" s="351"/>
      <c r="L17" s="351"/>
      <c r="M17" s="351"/>
      <c r="N17" s="351"/>
      <c r="O17" s="351"/>
      <c r="P17" s="120"/>
      <c r="Q17" s="351"/>
      <c r="R17" s="351"/>
      <c r="S17" s="351"/>
      <c r="T17" s="351"/>
      <c r="U17" s="351"/>
      <c r="V17" s="351"/>
      <c r="W17" s="351"/>
      <c r="X17" s="351"/>
      <c r="Y17" s="351"/>
      <c r="Z17" s="389"/>
      <c r="AA17" s="389"/>
      <c r="AB17" s="389"/>
    </row>
    <row r="18" spans="1:29" ht="18" customHeight="1" x14ac:dyDescent="0.25">
      <c r="A18" s="345"/>
      <c r="B18" s="557" t="s">
        <v>143</v>
      </c>
      <c r="C18" s="557"/>
      <c r="D18" s="390">
        <v>58.405302525489233</v>
      </c>
      <c r="E18" s="391"/>
      <c r="F18" s="392">
        <v>58.349122018868293</v>
      </c>
      <c r="G18" s="390">
        <v>20.051635333557396</v>
      </c>
      <c r="H18" s="391"/>
      <c r="I18" s="392">
        <v>18.1387581303592</v>
      </c>
      <c r="J18" s="390">
        <v>0</v>
      </c>
      <c r="K18" s="391"/>
      <c r="L18" s="392">
        <v>7.0580307439889056</v>
      </c>
      <c r="M18" s="390">
        <v>80.932510885341074</v>
      </c>
      <c r="N18" s="391">
        <v>79.392956441149209</v>
      </c>
      <c r="O18" s="392">
        <v>83.542004414321156</v>
      </c>
      <c r="P18" s="356"/>
      <c r="Q18" s="390"/>
      <c r="R18" s="391"/>
      <c r="S18" s="392">
        <v>-15.521360985648425</v>
      </c>
      <c r="T18" s="390"/>
      <c r="U18" s="391"/>
      <c r="V18" s="392">
        <v>84.933142792902899</v>
      </c>
      <c r="W18" s="390"/>
      <c r="X18" s="391"/>
      <c r="Y18" s="392">
        <v>17.674975129585796</v>
      </c>
      <c r="Z18" s="390">
        <v>2.9150851411509087</v>
      </c>
      <c r="AA18" s="391">
        <v>5.5453657856330674</v>
      </c>
      <c r="AB18" s="392">
        <v>-1.5715339859759265</v>
      </c>
    </row>
    <row r="19" spans="1:29" ht="18" customHeight="1" x14ac:dyDescent="0.25">
      <c r="A19" s="345"/>
      <c r="B19" s="560" t="s">
        <v>144</v>
      </c>
      <c r="C19" s="560"/>
      <c r="D19" s="208">
        <v>55.071445974804007</v>
      </c>
      <c r="E19" s="209"/>
      <c r="F19" s="211">
        <v>60.162632810402364</v>
      </c>
      <c r="G19" s="208">
        <v>23.38919012030658</v>
      </c>
      <c r="H19" s="209"/>
      <c r="I19" s="211">
        <v>17.841663150627134</v>
      </c>
      <c r="J19" s="208">
        <v>0</v>
      </c>
      <c r="K19" s="209"/>
      <c r="L19" s="211">
        <v>6.8207970541981515</v>
      </c>
      <c r="M19" s="208">
        <v>81.256674973300107</v>
      </c>
      <c r="N19" s="209">
        <v>81.118436008183679</v>
      </c>
      <c r="O19" s="211">
        <v>84.822216255609675</v>
      </c>
      <c r="P19" s="120"/>
      <c r="Q19" s="208"/>
      <c r="R19" s="209"/>
      <c r="S19" s="211">
        <v>-14.80651601470875</v>
      </c>
      <c r="T19" s="208"/>
      <c r="U19" s="209"/>
      <c r="V19" s="211">
        <v>75.68660885983445</v>
      </c>
      <c r="W19" s="208"/>
      <c r="X19" s="209"/>
      <c r="Y19" s="211">
        <v>20.374786792965512</v>
      </c>
      <c r="Z19" s="208">
        <v>2.0940944729649331</v>
      </c>
      <c r="AA19" s="209">
        <v>4.7472384547895201</v>
      </c>
      <c r="AB19" s="211">
        <v>-1.873262937841385</v>
      </c>
    </row>
    <row r="20" spans="1:29" ht="18" customHeight="1" x14ac:dyDescent="0.25">
      <c r="A20" s="345"/>
      <c r="B20" s="561" t="s">
        <v>186</v>
      </c>
      <c r="C20" s="561"/>
      <c r="D20" s="216">
        <v>56.736119502609519</v>
      </c>
      <c r="E20" s="217"/>
      <c r="F20" s="219">
        <v>59.264169384259574</v>
      </c>
      <c r="G20" s="216">
        <v>21.722669975653091</v>
      </c>
      <c r="H20" s="217"/>
      <c r="I20" s="219">
        <v>17.988852224232865</v>
      </c>
      <c r="J20" s="216">
        <v>0</v>
      </c>
      <c r="K20" s="217"/>
      <c r="L20" s="219">
        <v>6.9383291883993454</v>
      </c>
      <c r="M20" s="216">
        <v>81.096136567834677</v>
      </c>
      <c r="N20" s="217">
        <v>80.263912794033274</v>
      </c>
      <c r="O20" s="219">
        <v>84.187963885851417</v>
      </c>
      <c r="P20" s="356"/>
      <c r="Q20" s="216"/>
      <c r="R20" s="217"/>
      <c r="S20" s="219">
        <v>-15.138882990334137</v>
      </c>
      <c r="T20" s="216"/>
      <c r="U20" s="217"/>
      <c r="V20" s="219">
        <v>80.246583394238897</v>
      </c>
      <c r="W20" s="216"/>
      <c r="X20" s="217"/>
      <c r="Y20" s="219">
        <v>18.934781306441526</v>
      </c>
      <c r="Z20" s="216">
        <v>2.5099375354653524</v>
      </c>
      <c r="AA20" s="217">
        <v>5.1658297500757744</v>
      </c>
      <c r="AB20" s="219">
        <v>-1.7081436693440866</v>
      </c>
    </row>
    <row r="21" spans="1:29" ht="6" customHeight="1" x14ac:dyDescent="0.25">
      <c r="A21" s="345"/>
      <c r="B21" s="80"/>
      <c r="C21" s="80"/>
      <c r="D21" s="351"/>
      <c r="E21" s="351"/>
      <c r="F21" s="351"/>
      <c r="G21" s="351"/>
      <c r="H21" s="351"/>
      <c r="I21" s="351"/>
      <c r="J21" s="351"/>
      <c r="K21" s="351"/>
      <c r="L21" s="351"/>
      <c r="M21" s="351"/>
      <c r="N21" s="351"/>
      <c r="O21" s="351"/>
      <c r="P21" s="120"/>
      <c r="Q21" s="351"/>
      <c r="R21" s="351"/>
      <c r="S21" s="351"/>
      <c r="T21" s="351"/>
      <c r="U21" s="351"/>
      <c r="V21" s="351"/>
      <c r="W21" s="351"/>
      <c r="X21" s="351"/>
      <c r="Y21" s="351"/>
      <c r="Z21" s="351"/>
      <c r="AA21" s="351"/>
      <c r="AB21" s="351"/>
    </row>
    <row r="22" spans="1:29" ht="18" customHeight="1" x14ac:dyDescent="0.25">
      <c r="A22" s="345"/>
      <c r="B22" s="559" t="s">
        <v>152</v>
      </c>
      <c r="C22" s="559"/>
      <c r="D22" s="393">
        <v>64.928922202119409</v>
      </c>
      <c r="E22" s="394"/>
      <c r="F22" s="395">
        <v>59.245236609687652</v>
      </c>
      <c r="G22" s="393">
        <v>15.140863272163349</v>
      </c>
      <c r="H22" s="394"/>
      <c r="I22" s="395">
        <v>16.060412659371941</v>
      </c>
      <c r="J22" s="393">
        <v>0</v>
      </c>
      <c r="K22" s="394"/>
      <c r="L22" s="395">
        <v>6.2750092319018274</v>
      </c>
      <c r="M22" s="393">
        <v>80.069785474282767</v>
      </c>
      <c r="N22" s="394">
        <v>76.269351378115203</v>
      </c>
      <c r="O22" s="395">
        <v>81.58065850096142</v>
      </c>
      <c r="P22" s="356"/>
      <c r="Q22" s="393">
        <v>14.951599282770086</v>
      </c>
      <c r="R22" s="394"/>
      <c r="S22" s="395">
        <v>-7.4259319453752175</v>
      </c>
      <c r="T22" s="393">
        <v>24.959276439309985</v>
      </c>
      <c r="U22" s="394"/>
      <c r="V22" s="395">
        <v>125.293526888291</v>
      </c>
      <c r="W22" s="393">
        <v>-100</v>
      </c>
      <c r="X22" s="394"/>
      <c r="Y22" s="395">
        <v>14.421092534697719</v>
      </c>
      <c r="Z22" s="393">
        <v>10.073194997146759</v>
      </c>
      <c r="AA22" s="394">
        <v>14.031762952349753</v>
      </c>
      <c r="AB22" s="395">
        <v>6.4876274864839614</v>
      </c>
    </row>
    <row r="23" spans="1:29" ht="15" customHeight="1" x14ac:dyDescent="0.2">
      <c r="B23" s="19"/>
      <c r="C23"/>
      <c r="D23" s="292"/>
      <c r="E23" s="292"/>
      <c r="F23" s="292"/>
      <c r="G23" s="292"/>
      <c r="H23" s="292"/>
      <c r="I23" s="292"/>
      <c r="J23" s="292"/>
      <c r="K23" s="292"/>
      <c r="L23" s="292"/>
      <c r="M23" s="292"/>
      <c r="N23" s="292"/>
      <c r="O23" s="292"/>
      <c r="P23" s="120"/>
      <c r="Q23" s="120"/>
      <c r="R23" s="120"/>
      <c r="S23" s="120"/>
      <c r="T23" s="120"/>
      <c r="U23" s="120"/>
      <c r="V23" s="120"/>
      <c r="W23" s="120"/>
      <c r="X23" s="120"/>
      <c r="Y23" s="120"/>
      <c r="Z23" s="120"/>
      <c r="AA23" s="120"/>
      <c r="AB23" s="120"/>
    </row>
    <row r="24" spans="1:29" ht="18" customHeight="1" x14ac:dyDescent="0.25">
      <c r="A24" s="357"/>
      <c r="B24" s="551" t="s">
        <v>18</v>
      </c>
      <c r="C24" s="551"/>
      <c r="D24" s="551"/>
      <c r="E24" s="551"/>
      <c r="F24" s="551"/>
      <c r="G24" s="551"/>
      <c r="H24" s="551"/>
      <c r="I24" s="551"/>
      <c r="J24" s="551"/>
      <c r="K24" s="551"/>
      <c r="L24" s="551"/>
      <c r="M24" s="551"/>
      <c r="N24" s="551"/>
      <c r="O24" s="551"/>
      <c r="P24" s="358"/>
      <c r="Q24" s="550"/>
      <c r="R24" s="550"/>
      <c r="S24" s="550"/>
      <c r="T24" s="550"/>
      <c r="U24" s="550"/>
      <c r="V24" s="550"/>
      <c r="W24" s="550"/>
      <c r="X24" s="550"/>
      <c r="Y24" s="550"/>
      <c r="Z24" s="550"/>
      <c r="AA24" s="550"/>
      <c r="AB24" s="550"/>
      <c r="AC24" s="1"/>
    </row>
    <row r="25" spans="1:29" ht="18" customHeight="1" x14ac:dyDescent="0.25">
      <c r="A25" s="345"/>
      <c r="B25" s="562" t="s">
        <v>138</v>
      </c>
      <c r="C25" s="562"/>
      <c r="D25" s="378">
        <v>154.76021917069426</v>
      </c>
      <c r="E25" s="379"/>
      <c r="F25" s="380">
        <v>160.0284645121047</v>
      </c>
      <c r="G25" s="378">
        <v>158.7447544602008</v>
      </c>
      <c r="H25" s="379"/>
      <c r="I25" s="380">
        <v>177.44357277415105</v>
      </c>
      <c r="J25" s="378">
        <v>0</v>
      </c>
      <c r="K25" s="379"/>
      <c r="L25" s="380">
        <v>129.813715438532</v>
      </c>
      <c r="M25" s="378">
        <v>156.85767587189187</v>
      </c>
      <c r="N25" s="379">
        <v>147.45284754680154</v>
      </c>
      <c r="O25" s="380">
        <v>160.56892665413812</v>
      </c>
      <c r="P25" s="120"/>
      <c r="Q25" s="359">
        <v>44.750068973668895</v>
      </c>
      <c r="R25" s="360"/>
      <c r="S25" s="361">
        <v>36.283544448969572</v>
      </c>
      <c r="T25" s="359">
        <v>59.962148278185055</v>
      </c>
      <c r="U25" s="360"/>
      <c r="V25" s="361">
        <v>57.707702585839755</v>
      </c>
      <c r="W25" s="359">
        <v>0</v>
      </c>
      <c r="X25" s="360"/>
      <c r="Y25" s="361">
        <v>31.14347650988093</v>
      </c>
      <c r="Z25" s="359">
        <v>48.241681658731494</v>
      </c>
      <c r="AA25" s="360">
        <v>48.95626105744406</v>
      </c>
      <c r="AB25" s="361">
        <v>39.073363008192977</v>
      </c>
    </row>
    <row r="26" spans="1:29" ht="18" customHeight="1" x14ac:dyDescent="0.25">
      <c r="A26" s="345"/>
      <c r="B26" s="558" t="s">
        <v>139</v>
      </c>
      <c r="C26" s="558"/>
      <c r="D26" s="370">
        <v>162.02380097608204</v>
      </c>
      <c r="E26" s="371"/>
      <c r="F26" s="372">
        <v>166.0799220199649</v>
      </c>
      <c r="G26" s="370">
        <v>169.14941666118239</v>
      </c>
      <c r="H26" s="371"/>
      <c r="I26" s="372">
        <v>179.15133247235119</v>
      </c>
      <c r="J26" s="370">
        <v>0</v>
      </c>
      <c r="K26" s="371"/>
      <c r="L26" s="372">
        <v>130.59484351661547</v>
      </c>
      <c r="M26" s="370">
        <v>162.97312056173746</v>
      </c>
      <c r="N26" s="371">
        <v>152.49805866152056</v>
      </c>
      <c r="O26" s="372">
        <v>165.34191760948409</v>
      </c>
      <c r="P26" s="120"/>
      <c r="Q26" s="350">
        <v>52.383986938734616</v>
      </c>
      <c r="R26" s="351"/>
      <c r="S26" s="352">
        <v>38.290921686494322</v>
      </c>
      <c r="T26" s="350">
        <v>81.772853408884416</v>
      </c>
      <c r="U26" s="351"/>
      <c r="V26" s="352">
        <v>61.670107016346826</v>
      </c>
      <c r="W26" s="350">
        <v>0</v>
      </c>
      <c r="X26" s="351"/>
      <c r="Y26" s="352">
        <v>30.455184237880445</v>
      </c>
      <c r="Z26" s="350">
        <v>54.160360937804825</v>
      </c>
      <c r="AA26" s="351">
        <v>48.80790919620712</v>
      </c>
      <c r="AB26" s="352">
        <v>40.139821968056054</v>
      </c>
    </row>
    <row r="27" spans="1:29" ht="18" customHeight="1" x14ac:dyDescent="0.25">
      <c r="A27" s="345"/>
      <c r="B27" s="558" t="s">
        <v>140</v>
      </c>
      <c r="C27" s="558"/>
      <c r="D27" s="370">
        <v>160.84552298892564</v>
      </c>
      <c r="E27" s="371"/>
      <c r="F27" s="372">
        <v>168.0329420644297</v>
      </c>
      <c r="G27" s="370">
        <v>181.89567990249043</v>
      </c>
      <c r="H27" s="371"/>
      <c r="I27" s="372">
        <v>181.48313045281006</v>
      </c>
      <c r="J27" s="370">
        <v>0</v>
      </c>
      <c r="K27" s="371"/>
      <c r="L27" s="372">
        <v>132.48476019447853</v>
      </c>
      <c r="M27" s="370">
        <v>163.53152842825034</v>
      </c>
      <c r="N27" s="371">
        <v>156.03482339805538</v>
      </c>
      <c r="O27" s="372">
        <v>167.47268041553471</v>
      </c>
      <c r="P27" s="120"/>
      <c r="Q27" s="350">
        <v>48.560837013264873</v>
      </c>
      <c r="R27" s="351"/>
      <c r="S27" s="352">
        <v>37.582467129838612</v>
      </c>
      <c r="T27" s="350">
        <v>91.203830545888309</v>
      </c>
      <c r="U27" s="351"/>
      <c r="V27" s="352">
        <v>66.587532196328596</v>
      </c>
      <c r="W27" s="350">
        <v>-100</v>
      </c>
      <c r="X27" s="351"/>
      <c r="Y27" s="352">
        <v>29.771787116462992</v>
      </c>
      <c r="Z27" s="350">
        <v>53.182306863992828</v>
      </c>
      <c r="AA27" s="351">
        <v>50.639230052018064</v>
      </c>
      <c r="AB27" s="352">
        <v>39.69379347364098</v>
      </c>
    </row>
    <row r="28" spans="1:29" ht="18" customHeight="1" x14ac:dyDescent="0.25">
      <c r="A28" s="345"/>
      <c r="B28" s="558" t="s">
        <v>141</v>
      </c>
      <c r="C28" s="558"/>
      <c r="D28" s="370">
        <v>158.43053066101544</v>
      </c>
      <c r="E28" s="371"/>
      <c r="F28" s="372">
        <v>168.06213592349192</v>
      </c>
      <c r="G28" s="370">
        <v>178.38129519132747</v>
      </c>
      <c r="H28" s="371"/>
      <c r="I28" s="372">
        <v>180.49502983197826</v>
      </c>
      <c r="J28" s="370">
        <v>0</v>
      </c>
      <c r="K28" s="371"/>
      <c r="L28" s="372">
        <v>130.41760852531289</v>
      </c>
      <c r="M28" s="370">
        <v>161.37190707790649</v>
      </c>
      <c r="N28" s="371">
        <v>155.41560724403604</v>
      </c>
      <c r="O28" s="372">
        <v>167.27647509017376</v>
      </c>
      <c r="P28" s="120"/>
      <c r="Q28" s="350">
        <v>45.135259584613976</v>
      </c>
      <c r="R28" s="351"/>
      <c r="S28" s="352">
        <v>37.70050388909285</v>
      </c>
      <c r="T28" s="350">
        <v>84.681575886383044</v>
      </c>
      <c r="U28" s="351"/>
      <c r="V28" s="352">
        <v>63.043742805418987</v>
      </c>
      <c r="W28" s="350">
        <v>-100</v>
      </c>
      <c r="X28" s="351"/>
      <c r="Y28" s="352">
        <v>29.867866424210998</v>
      </c>
      <c r="Z28" s="350">
        <v>49.348629205882808</v>
      </c>
      <c r="AA28" s="351">
        <v>50.34988500729078</v>
      </c>
      <c r="AB28" s="352">
        <v>39.678470099111735</v>
      </c>
    </row>
    <row r="29" spans="1:29" ht="18" customHeight="1" x14ac:dyDescent="0.25">
      <c r="A29" s="345"/>
      <c r="B29" s="558" t="s">
        <v>142</v>
      </c>
      <c r="C29" s="558"/>
      <c r="D29" s="370">
        <v>159.98941824668717</v>
      </c>
      <c r="E29" s="371"/>
      <c r="F29" s="372">
        <v>167.64842151467698</v>
      </c>
      <c r="G29" s="370">
        <v>163.15971809494968</v>
      </c>
      <c r="H29" s="371"/>
      <c r="I29" s="372">
        <v>178.80465606455093</v>
      </c>
      <c r="J29" s="370">
        <v>0</v>
      </c>
      <c r="K29" s="371"/>
      <c r="L29" s="372">
        <v>130.844090234145</v>
      </c>
      <c r="M29" s="370">
        <v>160.55108276465219</v>
      </c>
      <c r="N29" s="371">
        <v>153.22570478080402</v>
      </c>
      <c r="O29" s="372">
        <v>166.85537929932943</v>
      </c>
      <c r="P29" s="120"/>
      <c r="Q29" s="350">
        <v>46.559370435719025</v>
      </c>
      <c r="R29" s="351"/>
      <c r="S29" s="352">
        <v>37.284819548265077</v>
      </c>
      <c r="T29" s="350">
        <v>66.183028781748376</v>
      </c>
      <c r="U29" s="351"/>
      <c r="V29" s="352">
        <v>60.677566184477989</v>
      </c>
      <c r="W29" s="350">
        <v>-100</v>
      </c>
      <c r="X29" s="351"/>
      <c r="Y29" s="352">
        <v>29.745575614209603</v>
      </c>
      <c r="Z29" s="350">
        <v>47.582469372851378</v>
      </c>
      <c r="AA29" s="351">
        <v>47.943241827316641</v>
      </c>
      <c r="AB29" s="352">
        <v>39.564851597812776</v>
      </c>
    </row>
    <row r="30" spans="1:29" ht="18" customHeight="1" x14ac:dyDescent="0.25">
      <c r="A30" s="345"/>
      <c r="B30" s="563" t="s">
        <v>185</v>
      </c>
      <c r="C30" s="563"/>
      <c r="D30" s="381">
        <v>159.42582902292838</v>
      </c>
      <c r="E30" s="382"/>
      <c r="F30" s="383">
        <v>166.20488077296167</v>
      </c>
      <c r="G30" s="381">
        <v>169.55382564133021</v>
      </c>
      <c r="H30" s="382"/>
      <c r="I30" s="383">
        <v>179.47596747033779</v>
      </c>
      <c r="J30" s="381">
        <v>0</v>
      </c>
      <c r="K30" s="382"/>
      <c r="L30" s="383">
        <v>130.82900300636567</v>
      </c>
      <c r="M30" s="381">
        <v>161.20281429185607</v>
      </c>
      <c r="N30" s="382">
        <v>153.12117200769512</v>
      </c>
      <c r="O30" s="383">
        <v>165.65793619876953</v>
      </c>
      <c r="P30" s="120"/>
      <c r="Q30" s="364"/>
      <c r="R30" s="365"/>
      <c r="S30" s="366">
        <v>37.487928254505142</v>
      </c>
      <c r="T30" s="364"/>
      <c r="U30" s="365"/>
      <c r="V30" s="366">
        <v>61.85775528021604</v>
      </c>
      <c r="W30" s="364"/>
      <c r="X30" s="365"/>
      <c r="Y30" s="366">
        <v>30.210558359533437</v>
      </c>
      <c r="Z30" s="364">
        <v>50.525932721047504</v>
      </c>
      <c r="AA30" s="365">
        <v>49.316009609839412</v>
      </c>
      <c r="AB30" s="366">
        <v>39.644136357704205</v>
      </c>
    </row>
    <row r="31" spans="1:29" ht="6" customHeight="1" x14ac:dyDescent="0.25">
      <c r="A31" s="345"/>
      <c r="B31" s="80"/>
      <c r="C31" s="80"/>
      <c r="D31" s="371"/>
      <c r="E31" s="371"/>
      <c r="F31" s="371"/>
      <c r="G31" s="371"/>
      <c r="H31" s="371"/>
      <c r="I31" s="371"/>
      <c r="J31" s="371"/>
      <c r="K31" s="371"/>
      <c r="L31" s="371"/>
      <c r="M31" s="371"/>
      <c r="N31" s="371"/>
      <c r="O31" s="371"/>
      <c r="P31" s="120"/>
      <c r="Q31" s="351"/>
      <c r="R31" s="351"/>
      <c r="S31" s="351"/>
      <c r="T31" s="351"/>
      <c r="U31" s="351"/>
      <c r="V31" s="351"/>
      <c r="W31" s="351"/>
      <c r="X31" s="351"/>
      <c r="Y31" s="351"/>
      <c r="Z31" s="351"/>
      <c r="AA31" s="351"/>
      <c r="AB31" s="351"/>
    </row>
    <row r="32" spans="1:29" ht="18" customHeight="1" x14ac:dyDescent="0.25">
      <c r="A32" s="345"/>
      <c r="B32" s="557" t="s">
        <v>143</v>
      </c>
      <c r="C32" s="557"/>
      <c r="D32" s="396">
        <v>154.50231886967157</v>
      </c>
      <c r="E32" s="397"/>
      <c r="F32" s="398">
        <v>169.71039728744037</v>
      </c>
      <c r="G32" s="396">
        <v>148.92653790127625</v>
      </c>
      <c r="H32" s="397"/>
      <c r="I32" s="398">
        <v>174.18366694465769</v>
      </c>
      <c r="J32" s="396">
        <v>0</v>
      </c>
      <c r="K32" s="397"/>
      <c r="L32" s="398">
        <v>133.97926245923026</v>
      </c>
      <c r="M32" s="396">
        <v>156.04308206812425</v>
      </c>
      <c r="N32" s="397">
        <v>158.92314697027217</v>
      </c>
      <c r="O32" s="398">
        <v>167.67083739322666</v>
      </c>
      <c r="P32" s="120"/>
      <c r="Q32" s="390"/>
      <c r="R32" s="391"/>
      <c r="S32" s="392">
        <v>32.401794954863696</v>
      </c>
      <c r="T32" s="390"/>
      <c r="U32" s="391"/>
      <c r="V32" s="392">
        <v>49.961440814619991</v>
      </c>
      <c r="W32" s="390"/>
      <c r="X32" s="391"/>
      <c r="Y32" s="392">
        <v>30.618436089557427</v>
      </c>
      <c r="Z32" s="390">
        <v>32.191934220338005</v>
      </c>
      <c r="AA32" s="391">
        <v>41.22428173242718</v>
      </c>
      <c r="AB32" s="392">
        <v>34.159052007737913</v>
      </c>
    </row>
    <row r="33" spans="1:29" ht="18" customHeight="1" x14ac:dyDescent="0.25">
      <c r="A33" s="345"/>
      <c r="B33" s="560" t="s">
        <v>144</v>
      </c>
      <c r="C33" s="560"/>
      <c r="D33" s="226">
        <v>153.56721464605053</v>
      </c>
      <c r="E33" s="227"/>
      <c r="F33" s="229">
        <v>167.51711366238558</v>
      </c>
      <c r="G33" s="226">
        <v>150.50655770907119</v>
      </c>
      <c r="H33" s="227"/>
      <c r="I33" s="229">
        <v>172.33375201223404</v>
      </c>
      <c r="J33" s="226">
        <v>0</v>
      </c>
      <c r="K33" s="227"/>
      <c r="L33" s="229">
        <v>135.96088571999559</v>
      </c>
      <c r="M33" s="226">
        <v>154.57753094085018</v>
      </c>
      <c r="N33" s="227">
        <v>156.31667505542367</v>
      </c>
      <c r="O33" s="229">
        <v>165.99840916663683</v>
      </c>
      <c r="P33" s="120"/>
      <c r="Q33" s="208"/>
      <c r="R33" s="209"/>
      <c r="S33" s="211">
        <v>30.281227252167916</v>
      </c>
      <c r="T33" s="208"/>
      <c r="U33" s="209"/>
      <c r="V33" s="211">
        <v>49.118421261359224</v>
      </c>
      <c r="W33" s="208"/>
      <c r="X33" s="209"/>
      <c r="Y33" s="211">
        <v>35.215361186596567</v>
      </c>
      <c r="Z33" s="208">
        <v>28.567867624201476</v>
      </c>
      <c r="AA33" s="209">
        <v>39.34562860743651</v>
      </c>
      <c r="AB33" s="211">
        <v>32.572240497019152</v>
      </c>
    </row>
    <row r="34" spans="1:29" ht="18" customHeight="1" x14ac:dyDescent="0.25">
      <c r="A34" s="345"/>
      <c r="B34" s="561" t="s">
        <v>186</v>
      </c>
      <c r="C34" s="561"/>
      <c r="D34" s="375">
        <v>154.04787115961076</v>
      </c>
      <c r="E34" s="376"/>
      <c r="F34" s="377">
        <v>168.58694959026732</v>
      </c>
      <c r="G34" s="375">
        <v>149.77830637425382</v>
      </c>
      <c r="H34" s="376"/>
      <c r="I34" s="377">
        <v>173.25788848819909</v>
      </c>
      <c r="J34" s="375">
        <v>0</v>
      </c>
      <c r="K34" s="376"/>
      <c r="L34" s="377">
        <v>134.96219734443414</v>
      </c>
      <c r="M34" s="399">
        <v>155.30186326732587</v>
      </c>
      <c r="N34" s="400">
        <v>157.59349230537649</v>
      </c>
      <c r="O34" s="401">
        <v>166.82061893547871</v>
      </c>
      <c r="P34" s="120"/>
      <c r="Q34" s="216"/>
      <c r="R34" s="217"/>
      <c r="S34" s="219">
        <v>31.318700913046676</v>
      </c>
      <c r="T34" s="216"/>
      <c r="U34" s="217"/>
      <c r="V34" s="219">
        <v>49.543145540905712</v>
      </c>
      <c r="W34" s="216"/>
      <c r="X34" s="217"/>
      <c r="Y34" s="219">
        <v>32.835743604961834</v>
      </c>
      <c r="Z34" s="216">
        <v>30.360391949060872</v>
      </c>
      <c r="AA34" s="217">
        <v>40.264026322747185</v>
      </c>
      <c r="AB34" s="219">
        <v>33.353790251561009</v>
      </c>
    </row>
    <row r="35" spans="1:29" ht="6" customHeight="1" x14ac:dyDescent="0.25">
      <c r="A35" s="345"/>
      <c r="B35" s="80"/>
      <c r="C35" s="80"/>
      <c r="D35" s="371"/>
      <c r="E35" s="371"/>
      <c r="F35" s="371"/>
      <c r="G35" s="371"/>
      <c r="H35" s="371"/>
      <c r="I35" s="371"/>
      <c r="J35" s="371"/>
      <c r="K35" s="371"/>
      <c r="L35" s="371"/>
      <c r="M35" s="402"/>
      <c r="N35" s="402"/>
      <c r="O35" s="402"/>
      <c r="P35" s="120"/>
      <c r="Q35" s="351"/>
      <c r="R35" s="351"/>
      <c r="S35" s="351"/>
      <c r="T35" s="351"/>
      <c r="U35" s="351"/>
      <c r="V35" s="351"/>
      <c r="W35" s="351"/>
      <c r="X35" s="351"/>
      <c r="Y35" s="351"/>
      <c r="Z35" s="351"/>
      <c r="AA35" s="351"/>
      <c r="AB35" s="351"/>
    </row>
    <row r="36" spans="1:29" ht="18" customHeight="1" x14ac:dyDescent="0.25">
      <c r="A36" s="345"/>
      <c r="B36" s="559" t="s">
        <v>152</v>
      </c>
      <c r="C36" s="559"/>
      <c r="D36" s="403">
        <v>158.76672903148761</v>
      </c>
      <c r="E36" s="404"/>
      <c r="F36" s="405">
        <v>166.41233987645978</v>
      </c>
      <c r="G36" s="403">
        <v>162.55735745988392</v>
      </c>
      <c r="H36" s="404"/>
      <c r="I36" s="405">
        <v>177.25790266529674</v>
      </c>
      <c r="J36" s="403">
        <v>0</v>
      </c>
      <c r="K36" s="404"/>
      <c r="L36" s="405">
        <v>133.25039988286008</v>
      </c>
      <c r="M36" s="403">
        <v>159.48352109493527</v>
      </c>
      <c r="N36" s="404">
        <v>154.40354144846748</v>
      </c>
      <c r="O36" s="405">
        <v>165.99671114388019</v>
      </c>
      <c r="P36" s="120"/>
      <c r="Q36" s="393">
        <v>43.461759736219662</v>
      </c>
      <c r="R36" s="394"/>
      <c r="S36" s="395">
        <v>35.287618941628494</v>
      </c>
      <c r="T36" s="393">
        <v>61.801033827808787</v>
      </c>
      <c r="U36" s="394"/>
      <c r="V36" s="395">
        <v>55.233235130383811</v>
      </c>
      <c r="W36" s="393">
        <v>-100</v>
      </c>
      <c r="X36" s="394"/>
      <c r="Y36" s="395">
        <v>30.149276259712163</v>
      </c>
      <c r="Z36" s="393">
        <v>43.860654739149204</v>
      </c>
      <c r="AA36" s="394">
        <v>46.059434249291293</v>
      </c>
      <c r="AB36" s="395">
        <v>37.517568179268423</v>
      </c>
    </row>
    <row r="37" spans="1:29" ht="15" customHeight="1" x14ac:dyDescent="0.2">
      <c r="B37" s="19"/>
      <c r="C37"/>
      <c r="D37" s="292"/>
      <c r="E37" s="292"/>
      <c r="F37" s="292"/>
      <c r="G37" s="292"/>
      <c r="H37" s="292"/>
      <c r="I37" s="292"/>
      <c r="J37" s="292"/>
      <c r="K37" s="292"/>
      <c r="L37" s="292"/>
      <c r="M37" s="292"/>
      <c r="N37" s="292"/>
      <c r="O37" s="292"/>
      <c r="P37" s="120"/>
      <c r="Q37" s="120"/>
      <c r="R37" s="120"/>
      <c r="S37" s="120"/>
      <c r="T37" s="120"/>
      <c r="U37" s="120"/>
      <c r="V37" s="120"/>
      <c r="W37" s="120"/>
      <c r="X37" s="120"/>
      <c r="Y37" s="120"/>
      <c r="Z37" s="120"/>
      <c r="AA37" s="120"/>
      <c r="AB37" s="120"/>
    </row>
    <row r="38" spans="1:29" ht="18" customHeight="1" x14ac:dyDescent="0.25">
      <c r="A38" s="357"/>
      <c r="B38" s="551" t="s">
        <v>19</v>
      </c>
      <c r="C38" s="551"/>
      <c r="D38" s="551"/>
      <c r="E38" s="551"/>
      <c r="F38" s="551"/>
      <c r="G38" s="551"/>
      <c r="H38" s="551"/>
      <c r="I38" s="551"/>
      <c r="J38" s="551"/>
      <c r="K38" s="551"/>
      <c r="L38" s="551"/>
      <c r="M38" s="551"/>
      <c r="N38" s="551"/>
      <c r="O38" s="551"/>
      <c r="P38" s="358"/>
      <c r="Q38" s="550"/>
      <c r="R38" s="550"/>
      <c r="S38" s="550"/>
      <c r="T38" s="550"/>
      <c r="U38" s="550"/>
      <c r="V38" s="550"/>
      <c r="W38" s="550"/>
      <c r="X38" s="550"/>
      <c r="Y38" s="550"/>
      <c r="Z38" s="550"/>
      <c r="AA38" s="550"/>
      <c r="AB38" s="550"/>
      <c r="AC38" s="1"/>
    </row>
    <row r="39" spans="1:29" ht="18" customHeight="1" x14ac:dyDescent="0.25">
      <c r="A39" s="345"/>
      <c r="B39" s="562" t="s">
        <v>138</v>
      </c>
      <c r="C39" s="562"/>
      <c r="D39" s="378">
        <v>81.51320851953588</v>
      </c>
      <c r="E39" s="379"/>
      <c r="F39" s="380">
        <v>81.832915237540206</v>
      </c>
      <c r="G39" s="378">
        <v>21.222589570532641</v>
      </c>
      <c r="H39" s="379"/>
      <c r="I39" s="380">
        <v>24.54947625751393</v>
      </c>
      <c r="J39" s="378">
        <v>0</v>
      </c>
      <c r="K39" s="379"/>
      <c r="L39" s="380">
        <v>8.7008450191812194</v>
      </c>
      <c r="M39" s="378">
        <v>107.65467848754844</v>
      </c>
      <c r="N39" s="379">
        <v>97.012767816009656</v>
      </c>
      <c r="O39" s="380">
        <v>115.08323651423535</v>
      </c>
      <c r="P39" s="120"/>
      <c r="Q39" s="359">
        <v>150.90026595056653</v>
      </c>
      <c r="R39" s="360"/>
      <c r="S39" s="361">
        <v>27.709722470251773</v>
      </c>
      <c r="T39" s="359">
        <v>170.5599434149066</v>
      </c>
      <c r="U39" s="360"/>
      <c r="V39" s="361">
        <v>322.67991082846675</v>
      </c>
      <c r="W39" s="359">
        <v>0</v>
      </c>
      <c r="X39" s="360"/>
      <c r="Y39" s="361">
        <v>56.728125957401595</v>
      </c>
      <c r="Z39" s="359">
        <v>70.300115916992254</v>
      </c>
      <c r="AA39" s="360">
        <v>84.867219798407774</v>
      </c>
      <c r="AB39" s="361">
        <v>52.555656711010798</v>
      </c>
    </row>
    <row r="40" spans="1:29" ht="18" customHeight="1" x14ac:dyDescent="0.25">
      <c r="A40" s="345"/>
      <c r="B40" s="558" t="s">
        <v>139</v>
      </c>
      <c r="C40" s="558"/>
      <c r="D40" s="370">
        <v>107.07069155743275</v>
      </c>
      <c r="E40" s="371"/>
      <c r="F40" s="372">
        <v>97.72483193477278</v>
      </c>
      <c r="G40" s="370">
        <v>17.18092842002088</v>
      </c>
      <c r="H40" s="371"/>
      <c r="I40" s="372">
        <v>24.244912253389071</v>
      </c>
      <c r="J40" s="370">
        <v>0</v>
      </c>
      <c r="K40" s="371"/>
      <c r="L40" s="372">
        <v>8.668268334758876</v>
      </c>
      <c r="M40" s="370">
        <v>128.9415418667883</v>
      </c>
      <c r="N40" s="371">
        <v>111.73062120006031</v>
      </c>
      <c r="O40" s="372">
        <v>130.63801252292072</v>
      </c>
      <c r="P40" s="120"/>
      <c r="Q40" s="350">
        <v>172.7249988873553</v>
      </c>
      <c r="R40" s="351"/>
      <c r="S40" s="352">
        <v>34.148624217657023</v>
      </c>
      <c r="T40" s="350">
        <v>174.09235665039779</v>
      </c>
      <c r="U40" s="351"/>
      <c r="V40" s="352">
        <v>382.43367649542199</v>
      </c>
      <c r="W40" s="350">
        <v>0</v>
      </c>
      <c r="X40" s="351"/>
      <c r="Y40" s="352">
        <v>62.42070890640764</v>
      </c>
      <c r="Z40" s="350">
        <v>77.432920044735283</v>
      </c>
      <c r="AA40" s="351">
        <v>79.097347362651092</v>
      </c>
      <c r="AB40" s="352">
        <v>56.996751857385597</v>
      </c>
    </row>
    <row r="41" spans="1:29" ht="18" customHeight="1" x14ac:dyDescent="0.25">
      <c r="A41" s="345"/>
      <c r="B41" s="558" t="s">
        <v>140</v>
      </c>
      <c r="C41" s="558"/>
      <c r="D41" s="370">
        <v>114.00801354191509</v>
      </c>
      <c r="E41" s="371"/>
      <c r="F41" s="372">
        <v>107.49527382910601</v>
      </c>
      <c r="G41" s="370">
        <v>18.857530008572997</v>
      </c>
      <c r="H41" s="371"/>
      <c r="I41" s="372">
        <v>25.332430668875237</v>
      </c>
      <c r="J41" s="370">
        <v>0</v>
      </c>
      <c r="K41" s="371"/>
      <c r="L41" s="372">
        <v>8.7872346739334066</v>
      </c>
      <c r="M41" s="370">
        <v>138.34316347259278</v>
      </c>
      <c r="N41" s="371">
        <v>121.7115005680939</v>
      </c>
      <c r="O41" s="372">
        <v>141.61493917191464</v>
      </c>
      <c r="P41" s="120"/>
      <c r="Q41" s="350">
        <v>158.27532150162247</v>
      </c>
      <c r="R41" s="351"/>
      <c r="S41" s="352">
        <v>34.583883723368615</v>
      </c>
      <c r="T41" s="350">
        <v>174.48890775086838</v>
      </c>
      <c r="U41" s="351"/>
      <c r="V41" s="352">
        <v>365.16928262041711</v>
      </c>
      <c r="W41" s="350">
        <v>-100</v>
      </c>
      <c r="X41" s="351"/>
      <c r="Y41" s="352">
        <v>65.000884543609999</v>
      </c>
      <c r="Z41" s="350">
        <v>75.285667952664397</v>
      </c>
      <c r="AA41" s="351">
        <v>76.569191523103498</v>
      </c>
      <c r="AB41" s="352">
        <v>56.232448819939556</v>
      </c>
    </row>
    <row r="42" spans="1:29" ht="18" customHeight="1" x14ac:dyDescent="0.25">
      <c r="A42" s="345"/>
      <c r="B42" s="558" t="s">
        <v>141</v>
      </c>
      <c r="C42" s="558"/>
      <c r="D42" s="370">
        <v>109.50817330580597</v>
      </c>
      <c r="E42" s="371"/>
      <c r="F42" s="372">
        <v>107.98559605280936</v>
      </c>
      <c r="G42" s="370">
        <v>21.321555534824725</v>
      </c>
      <c r="H42" s="371"/>
      <c r="I42" s="372">
        <v>26.214640872367166</v>
      </c>
      <c r="J42" s="370">
        <v>0</v>
      </c>
      <c r="K42" s="371"/>
      <c r="L42" s="372">
        <v>8.6080442131465862</v>
      </c>
      <c r="M42" s="370">
        <v>136.22341865629514</v>
      </c>
      <c r="N42" s="371">
        <v>124.20285275860267</v>
      </c>
      <c r="O42" s="372">
        <v>142.80828113832311</v>
      </c>
      <c r="P42" s="120"/>
      <c r="Q42" s="350">
        <v>143.64182708435172</v>
      </c>
      <c r="R42" s="351"/>
      <c r="S42" s="352">
        <v>33.766261395376837</v>
      </c>
      <c r="T42" s="350">
        <v>176.42038245510409</v>
      </c>
      <c r="U42" s="351"/>
      <c r="V42" s="352">
        <v>324.43106237721082</v>
      </c>
      <c r="W42" s="350">
        <v>-100</v>
      </c>
      <c r="X42" s="351"/>
      <c r="Y42" s="352">
        <v>63.520694583573004</v>
      </c>
      <c r="Z42" s="350">
        <v>67.531140717119513</v>
      </c>
      <c r="AA42" s="351">
        <v>77.004172082283077</v>
      </c>
      <c r="AB42" s="352">
        <v>54.943971834183046</v>
      </c>
    </row>
    <row r="43" spans="1:29" ht="18" customHeight="1" x14ac:dyDescent="0.25">
      <c r="A43" s="345"/>
      <c r="B43" s="558" t="s">
        <v>142</v>
      </c>
      <c r="C43" s="558"/>
      <c r="D43" s="370">
        <v>103.47091958138373</v>
      </c>
      <c r="E43" s="371"/>
      <c r="F43" s="372">
        <v>101.05175037076732</v>
      </c>
      <c r="G43" s="370">
        <v>22.719753390028988</v>
      </c>
      <c r="H43" s="371"/>
      <c r="I43" s="372">
        <v>27.367097386991833</v>
      </c>
      <c r="J43" s="370">
        <v>0</v>
      </c>
      <c r="K43" s="371"/>
      <c r="L43" s="372">
        <v>8.4056919893763862</v>
      </c>
      <c r="M43" s="370">
        <v>130.87010429273991</v>
      </c>
      <c r="N43" s="371">
        <v>116.53105963218515</v>
      </c>
      <c r="O43" s="372">
        <v>136.82453974713553</v>
      </c>
      <c r="P43" s="120"/>
      <c r="Q43" s="350">
        <v>115.95614581944491</v>
      </c>
      <c r="R43" s="351"/>
      <c r="S43" s="352">
        <v>29.498720629766488</v>
      </c>
      <c r="T43" s="350">
        <v>141.94921160130795</v>
      </c>
      <c r="U43" s="351"/>
      <c r="V43" s="352">
        <v>268.08849520975838</v>
      </c>
      <c r="W43" s="350">
        <v>-100</v>
      </c>
      <c r="X43" s="351"/>
      <c r="Y43" s="352">
        <v>44.151808072749247</v>
      </c>
      <c r="Z43" s="350">
        <v>64.374822729783403</v>
      </c>
      <c r="AA43" s="351">
        <v>68.438743313987445</v>
      </c>
      <c r="AB43" s="352">
        <v>49.864106737715375</v>
      </c>
    </row>
    <row r="44" spans="1:29" ht="18" customHeight="1" x14ac:dyDescent="0.25">
      <c r="A44" s="345"/>
      <c r="B44" s="563" t="s">
        <v>185</v>
      </c>
      <c r="C44" s="563"/>
      <c r="D44" s="381">
        <v>103.22621168065818</v>
      </c>
      <c r="E44" s="382"/>
      <c r="F44" s="383">
        <v>99.21625163591905</v>
      </c>
      <c r="G44" s="381">
        <v>20.255453230218091</v>
      </c>
      <c r="H44" s="382"/>
      <c r="I44" s="383">
        <v>25.542034723164569</v>
      </c>
      <c r="J44" s="381">
        <v>0</v>
      </c>
      <c r="K44" s="382"/>
      <c r="L44" s="383">
        <v>8.6339689118092853</v>
      </c>
      <c r="M44" s="381">
        <v>128.40658135519291</v>
      </c>
      <c r="N44" s="382">
        <v>114.23776039499033</v>
      </c>
      <c r="O44" s="383">
        <v>133.39225527089292</v>
      </c>
      <c r="P44" s="120"/>
      <c r="Q44" s="364"/>
      <c r="R44" s="365"/>
      <c r="S44" s="366">
        <v>32.089278399103847</v>
      </c>
      <c r="T44" s="364"/>
      <c r="U44" s="365"/>
      <c r="V44" s="366">
        <v>327.25431915106918</v>
      </c>
      <c r="W44" s="364"/>
      <c r="X44" s="365"/>
      <c r="Y44" s="366">
        <v>58.077351137586696</v>
      </c>
      <c r="Z44" s="364">
        <v>70.872113399214626</v>
      </c>
      <c r="AA44" s="365">
        <v>76.7586067115882</v>
      </c>
      <c r="AB44" s="366">
        <v>54.116148817898704</v>
      </c>
    </row>
    <row r="45" spans="1:29" ht="6" customHeight="1" x14ac:dyDescent="0.25">
      <c r="A45" s="345"/>
      <c r="B45" s="80"/>
      <c r="C45" s="80"/>
      <c r="D45" s="371"/>
      <c r="E45" s="371"/>
      <c r="F45" s="371"/>
      <c r="G45" s="371"/>
      <c r="H45" s="371"/>
      <c r="I45" s="371"/>
      <c r="J45" s="371"/>
      <c r="K45" s="371"/>
      <c r="L45" s="371"/>
      <c r="M45" s="371"/>
      <c r="N45" s="371"/>
      <c r="O45" s="371"/>
      <c r="P45" s="120"/>
      <c r="Q45" s="351"/>
      <c r="R45" s="351"/>
      <c r="S45" s="351"/>
      <c r="T45" s="351"/>
      <c r="U45" s="351"/>
      <c r="V45" s="351"/>
      <c r="W45" s="351"/>
      <c r="X45" s="351"/>
      <c r="Y45" s="351"/>
      <c r="Z45" s="351"/>
      <c r="AA45" s="351"/>
      <c r="AB45" s="351"/>
    </row>
    <row r="46" spans="1:29" ht="18" customHeight="1" x14ac:dyDescent="0.25">
      <c r="A46" s="345"/>
      <c r="B46" s="557" t="s">
        <v>143</v>
      </c>
      <c r="C46" s="557"/>
      <c r="D46" s="396">
        <v>90.237546744727723</v>
      </c>
      <c r="E46" s="397"/>
      <c r="F46" s="398">
        <v>99.024526791954727</v>
      </c>
      <c r="G46" s="396">
        <v>29.862206294856055</v>
      </c>
      <c r="H46" s="397"/>
      <c r="I46" s="398">
        <v>31.594754049681889</v>
      </c>
      <c r="J46" s="396">
        <v>0</v>
      </c>
      <c r="K46" s="397"/>
      <c r="L46" s="398">
        <v>9.4562975349420579</v>
      </c>
      <c r="M46" s="396">
        <v>126.28958438060637</v>
      </c>
      <c r="N46" s="397">
        <v>126.17378484901174</v>
      </c>
      <c r="O46" s="398">
        <v>140.07557837657868</v>
      </c>
      <c r="P46" s="120"/>
      <c r="Q46" s="390"/>
      <c r="R46" s="391"/>
      <c r="S46" s="392">
        <v>11.851234408392839</v>
      </c>
      <c r="T46" s="390"/>
      <c r="U46" s="391"/>
      <c r="V46" s="392">
        <v>177.32840547714804</v>
      </c>
      <c r="W46" s="390"/>
      <c r="X46" s="391"/>
      <c r="Y46" s="392">
        <v>53.705212182114067</v>
      </c>
      <c r="Z46" s="390">
        <v>36.04544165271259</v>
      </c>
      <c r="AA46" s="391">
        <v>49.055684732599843</v>
      </c>
      <c r="AB46" s="392">
        <v>32.050696910107995</v>
      </c>
    </row>
    <row r="47" spans="1:29" ht="18" customHeight="1" x14ac:dyDescent="0.25">
      <c r="A47" s="345"/>
      <c r="B47" s="560" t="s">
        <v>144</v>
      </c>
      <c r="C47" s="560"/>
      <c r="D47" s="226">
        <v>84.571685648811027</v>
      </c>
      <c r="E47" s="227"/>
      <c r="F47" s="229">
        <v>100.78270598728541</v>
      </c>
      <c r="G47" s="226">
        <v>35.202264926103595</v>
      </c>
      <c r="H47" s="227"/>
      <c r="I47" s="229">
        <v>30.74720752885991</v>
      </c>
      <c r="J47" s="226">
        <v>0</v>
      </c>
      <c r="K47" s="227"/>
      <c r="L47" s="229">
        <v>9.273616088051174</v>
      </c>
      <c r="M47" s="226">
        <v>125.60456189835904</v>
      </c>
      <c r="N47" s="227">
        <v>126.80164202495428</v>
      </c>
      <c r="O47" s="229">
        <v>140.80352960419648</v>
      </c>
      <c r="P47" s="120"/>
      <c r="Q47" s="208"/>
      <c r="R47" s="209"/>
      <c r="S47" s="211">
        <v>10.991116474859538</v>
      </c>
      <c r="T47" s="208"/>
      <c r="U47" s="209"/>
      <c r="V47" s="211">
        <v>161.9810975003482</v>
      </c>
      <c r="W47" s="208"/>
      <c r="X47" s="209"/>
      <c r="Y47" s="211">
        <v>62.765202738722145</v>
      </c>
      <c r="Z47" s="208">
        <v>31.260200234096207</v>
      </c>
      <c r="AA47" s="209">
        <v>45.96069787382531</v>
      </c>
      <c r="AB47" s="211">
        <v>30.088813849941278</v>
      </c>
    </row>
    <row r="48" spans="1:29" ht="18" customHeight="1" x14ac:dyDescent="0.25">
      <c r="A48" s="345"/>
      <c r="B48" s="561" t="s">
        <v>186</v>
      </c>
      <c r="C48" s="561"/>
      <c r="D48" s="375">
        <v>87.400784272342705</v>
      </c>
      <c r="E48" s="376"/>
      <c r="F48" s="377">
        <v>99.911655364932329</v>
      </c>
      <c r="G48" s="375">
        <v>32.535847188801732</v>
      </c>
      <c r="H48" s="376"/>
      <c r="I48" s="377">
        <v>31.1671055269683</v>
      </c>
      <c r="J48" s="375">
        <v>0</v>
      </c>
      <c r="K48" s="376"/>
      <c r="L48" s="377">
        <v>9.3641215316540016</v>
      </c>
      <c r="M48" s="375">
        <v>125.94381112766249</v>
      </c>
      <c r="N48" s="376">
        <v>126.49070323305892</v>
      </c>
      <c r="O48" s="377">
        <v>140.44288242355464</v>
      </c>
      <c r="P48" s="120"/>
      <c r="Q48" s="216"/>
      <c r="R48" s="217"/>
      <c r="S48" s="219">
        <v>11.438516437368925</v>
      </c>
      <c r="T48" s="216"/>
      <c r="U48" s="217"/>
      <c r="V48" s="219">
        <v>169.546410539086</v>
      </c>
      <c r="W48" s="216"/>
      <c r="X48" s="217"/>
      <c r="Y48" s="219">
        <v>57.98790115352891</v>
      </c>
      <c r="Z48" s="216">
        <v>33.632356358009723</v>
      </c>
      <c r="AA48" s="217">
        <v>47.50982712325952</v>
      </c>
      <c r="AB48" s="219">
        <v>31.075915925558753</v>
      </c>
    </row>
    <row r="49" spans="1:29" ht="6" customHeight="1" x14ac:dyDescent="0.25">
      <c r="A49" s="345"/>
      <c r="B49" s="80"/>
      <c r="C49" s="80"/>
      <c r="D49" s="371"/>
      <c r="E49" s="371"/>
      <c r="F49" s="371"/>
      <c r="G49" s="371"/>
      <c r="H49" s="371"/>
      <c r="I49" s="371"/>
      <c r="J49" s="371"/>
      <c r="K49" s="371"/>
      <c r="L49" s="371"/>
      <c r="M49" s="371"/>
      <c r="N49" s="371"/>
      <c r="O49" s="371"/>
      <c r="P49" s="120"/>
      <c r="Q49" s="351"/>
      <c r="R49" s="351"/>
      <c r="S49" s="351"/>
      <c r="T49" s="351"/>
      <c r="U49" s="351"/>
      <c r="V49" s="351"/>
      <c r="W49" s="351"/>
      <c r="X49" s="351"/>
      <c r="Y49" s="351"/>
      <c r="Z49" s="351"/>
      <c r="AA49" s="351"/>
      <c r="AB49" s="351"/>
    </row>
    <row r="50" spans="1:29" ht="18" customHeight="1" x14ac:dyDescent="0.25">
      <c r="A50" s="345"/>
      <c r="B50" s="559" t="s">
        <v>152</v>
      </c>
      <c r="C50" s="559"/>
      <c r="D50" s="403">
        <v>103.08552597570431</v>
      </c>
      <c r="E50" s="404"/>
      <c r="F50" s="405">
        <v>98.5913845075262</v>
      </c>
      <c r="G50" s="403">
        <v>24.612587231842852</v>
      </c>
      <c r="H50" s="404"/>
      <c r="I50" s="405">
        <v>28.468350639394515</v>
      </c>
      <c r="J50" s="403">
        <v>0</v>
      </c>
      <c r="K50" s="404"/>
      <c r="L50" s="405">
        <v>8.3614748941955721</v>
      </c>
      <c r="M50" s="403">
        <v>127.69811320754717</v>
      </c>
      <c r="N50" s="404">
        <v>117.76257956758541</v>
      </c>
      <c r="O50" s="405">
        <v>135.42121004111627</v>
      </c>
      <c r="P50" s="120"/>
      <c r="Q50" s="393">
        <v>64.911587176132684</v>
      </c>
      <c r="R50" s="394"/>
      <c r="S50" s="395">
        <v>25.241252428499859</v>
      </c>
      <c r="T50" s="393">
        <v>102.18540114258718</v>
      </c>
      <c r="U50" s="394"/>
      <c r="V50" s="395">
        <v>249.73043032932947</v>
      </c>
      <c r="W50" s="393">
        <v>-100</v>
      </c>
      <c r="X50" s="394"/>
      <c r="Y50" s="395">
        <v>48.918223823781325</v>
      </c>
      <c r="Z50" s="393">
        <v>58.352019015191857</v>
      </c>
      <c r="AA50" s="394">
        <v>66.554147832768038</v>
      </c>
      <c r="AB50" s="395">
        <v>46.439195731152587</v>
      </c>
    </row>
    <row r="51" spans="1:29" ht="15" customHeight="1" x14ac:dyDescent="0.2">
      <c r="B51" s="19"/>
      <c r="C51"/>
      <c r="D51" s="292"/>
      <c r="E51" s="292"/>
      <c r="F51" s="292"/>
      <c r="G51" s="292"/>
      <c r="H51" s="292"/>
      <c r="I51" s="292"/>
      <c r="J51" s="292"/>
      <c r="K51" s="292"/>
      <c r="L51" s="292"/>
      <c r="M51" s="292"/>
      <c r="N51" s="292"/>
      <c r="O51" s="292"/>
      <c r="P51" s="120"/>
      <c r="Q51" s="120"/>
      <c r="R51" s="120"/>
      <c r="S51" s="120"/>
      <c r="T51" s="120"/>
      <c r="U51" s="120"/>
      <c r="V51" s="120"/>
      <c r="W51" s="120"/>
      <c r="X51" s="120"/>
      <c r="Y51" s="120"/>
      <c r="Z51" s="120"/>
      <c r="AA51" s="120"/>
      <c r="AB51" s="120"/>
    </row>
    <row r="52" spans="1:29" ht="39.950000000000003" customHeight="1" x14ac:dyDescent="0.2">
      <c r="B52" s="553" t="s">
        <v>11</v>
      </c>
      <c r="C52" s="553"/>
      <c r="D52" s="553"/>
      <c r="E52" s="553"/>
      <c r="F52" s="553"/>
      <c r="G52" s="553"/>
      <c r="H52" s="553"/>
      <c r="I52" s="553"/>
      <c r="J52" s="553"/>
      <c r="K52" s="553"/>
      <c r="L52" s="553"/>
      <c r="M52" s="553"/>
      <c r="N52" s="553"/>
      <c r="O52" s="553"/>
      <c r="P52" s="553"/>
      <c r="Q52" s="553"/>
      <c r="R52" s="553"/>
      <c r="S52" s="553"/>
      <c r="T52" s="553"/>
      <c r="U52" s="553"/>
      <c r="V52" s="553"/>
      <c r="W52" s="553"/>
      <c r="X52" s="553"/>
      <c r="Y52" s="553"/>
      <c r="Z52" s="553"/>
      <c r="AA52" s="553"/>
      <c r="AB52" s="553"/>
    </row>
    <row r="54" spans="1:29" x14ac:dyDescent="0.2">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row>
    <row r="55" spans="1:29" x14ac:dyDescent="0.2">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row>
    <row r="56" spans="1:29" x14ac:dyDescent="0.2">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row>
    <row r="57" spans="1:29" x14ac:dyDescent="0.2">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row>
    <row r="58" spans="1:29" x14ac:dyDescent="0.2">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row>
    <row r="59" spans="1:29" x14ac:dyDescent="0.2">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row>
    <row r="60" spans="1:29" x14ac:dyDescent="0.2">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row>
    <row r="61" spans="1:29" x14ac:dyDescent="0.2">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row>
    <row r="62" spans="1:29" x14ac:dyDescent="0.2">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row>
    <row r="63" spans="1:29" x14ac:dyDescent="0.2">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row>
    <row r="64" spans="1:29" x14ac:dyDescent="0.2">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row>
    <row r="65" s="61" customFormat="1" x14ac:dyDescent="0.2"/>
    <row r="66" s="61" customFormat="1" x14ac:dyDescent="0.2"/>
    <row r="67" s="61" customFormat="1" x14ac:dyDescent="0.2"/>
    <row r="68" s="61" customFormat="1" x14ac:dyDescent="0.2"/>
    <row r="69" s="61" customFormat="1" x14ac:dyDescent="0.2"/>
    <row r="70" s="61" customFormat="1" x14ac:dyDescent="0.2"/>
    <row r="71" s="61" customFormat="1" x14ac:dyDescent="0.2"/>
    <row r="72" s="61" customFormat="1" x14ac:dyDescent="0.2"/>
    <row r="73" s="61" customFormat="1" x14ac:dyDescent="0.2"/>
    <row r="74" s="61" customFormat="1" x14ac:dyDescent="0.2"/>
    <row r="75" s="61" customFormat="1" x14ac:dyDescent="0.2"/>
    <row r="76" s="61" customFormat="1" x14ac:dyDescent="0.2"/>
    <row r="77" s="61" customFormat="1" x14ac:dyDescent="0.2"/>
    <row r="78" s="61" customFormat="1" x14ac:dyDescent="0.2"/>
    <row r="79" s="61" customFormat="1" x14ac:dyDescent="0.2"/>
    <row r="80" s="61" customFormat="1" x14ac:dyDescent="0.2"/>
    <row r="81" s="61" customFormat="1" x14ac:dyDescent="0.2"/>
    <row r="82" s="61" customFormat="1" x14ac:dyDescent="0.2"/>
    <row r="83" s="61" customFormat="1" x14ac:dyDescent="0.2"/>
    <row r="84" s="61" customFormat="1" x14ac:dyDescent="0.2"/>
    <row r="85" s="61" customFormat="1" x14ac:dyDescent="0.2"/>
    <row r="86" s="61" customFormat="1" x14ac:dyDescent="0.2"/>
    <row r="87" s="61" customFormat="1" x14ac:dyDescent="0.2"/>
    <row r="88" s="61" customFormat="1" x14ac:dyDescent="0.2"/>
    <row r="89" s="61" customFormat="1" x14ac:dyDescent="0.2"/>
    <row r="90" s="61" customFormat="1" x14ac:dyDescent="0.2"/>
    <row r="91" s="61" customFormat="1" x14ac:dyDescent="0.2"/>
    <row r="92" s="61" customFormat="1" x14ac:dyDescent="0.2"/>
    <row r="93" s="61" customFormat="1" x14ac:dyDescent="0.2"/>
    <row r="94" s="61" customFormat="1" x14ac:dyDescent="0.2"/>
  </sheetData>
  <mergeCells count="49">
    <mergeCell ref="B43:C43"/>
    <mergeCell ref="B41:C41"/>
    <mergeCell ref="B27:C27"/>
    <mergeCell ref="Q24:AB24"/>
    <mergeCell ref="B36:C36"/>
    <mergeCell ref="B39:C39"/>
    <mergeCell ref="B40:C40"/>
    <mergeCell ref="B42:C42"/>
    <mergeCell ref="Q38:AB38"/>
    <mergeCell ref="B28:C28"/>
    <mergeCell ref="B29:C29"/>
    <mergeCell ref="B30:C30"/>
    <mergeCell ref="B38:O38"/>
    <mergeCell ref="Q10:AB10"/>
    <mergeCell ref="B11:C11"/>
    <mergeCell ref="B12:C12"/>
    <mergeCell ref="B13:C13"/>
    <mergeCell ref="B20:C20"/>
    <mergeCell ref="B16:C16"/>
    <mergeCell ref="B14:C14"/>
    <mergeCell ref="B50:C50"/>
    <mergeCell ref="B44:C44"/>
    <mergeCell ref="B46:C46"/>
    <mergeCell ref="B47:C47"/>
    <mergeCell ref="B48:C48"/>
    <mergeCell ref="B22:C22"/>
    <mergeCell ref="B33:C33"/>
    <mergeCell ref="B34:C34"/>
    <mergeCell ref="B32:C32"/>
    <mergeCell ref="B19:C19"/>
    <mergeCell ref="B25:C25"/>
    <mergeCell ref="B26:C26"/>
    <mergeCell ref="B24:O24"/>
    <mergeCell ref="B52:AB52"/>
    <mergeCell ref="R3:AB3"/>
    <mergeCell ref="Q6:AB6"/>
    <mergeCell ref="D6:O6"/>
    <mergeCell ref="Q7:S7"/>
    <mergeCell ref="T7:V7"/>
    <mergeCell ref="W7:Y7"/>
    <mergeCell ref="Z7:AB7"/>
    <mergeCell ref="D7:F7"/>
    <mergeCell ref="M7:O7"/>
    <mergeCell ref="J7:L7"/>
    <mergeCell ref="G7:I7"/>
    <mergeCell ref="B8:C8"/>
    <mergeCell ref="B18:C18"/>
    <mergeCell ref="B10:O10"/>
    <mergeCell ref="B15:C15"/>
  </mergeCells>
  <phoneticPr fontId="0" type="noConversion"/>
  <printOptions horizontalCentered="1" verticalCentered="1"/>
  <pageMargins left="0.25" right="0.25" top="0.25" bottom="0.25" header="0" footer="0"/>
  <pageSetup scale="67" orientation="landscape" r:id="rId1"/>
  <headerFooter alignWithMargins="0"/>
  <rowBreaks count="1" manualBreakCount="1">
    <brk id="54" max="16383" man="1"/>
  </rowBreaks>
  <colBreaks count="1" manualBreakCount="1">
    <brk id="3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4">
    <pageSetUpPr fitToPage="1"/>
  </sheetPr>
  <dimension ref="A1:AW86"/>
  <sheetViews>
    <sheetView showGridLines="0" zoomScale="75" workbookViewId="0"/>
  </sheetViews>
  <sheetFormatPr defaultRowHeight="12.75" x14ac:dyDescent="0.2"/>
  <cols>
    <col min="1" max="1" width="1.7109375" customWidth="1"/>
    <col min="2" max="2" width="6.7109375" customWidth="1"/>
    <col min="3" max="3" width="6.7109375" style="11" customWidth="1"/>
    <col min="4" max="15" width="8.7109375" customWidth="1"/>
    <col min="16" max="16" width="1.42578125" customWidth="1"/>
    <col min="17" max="28" width="7.7109375" customWidth="1"/>
    <col min="29" max="29" width="1.42578125" customWidth="1"/>
    <col min="30" max="33" width="7.7109375" customWidth="1"/>
    <col min="34" max="34" width="1.7109375" customWidth="1"/>
    <col min="35" max="49" width="9.140625" style="61" customWidth="1"/>
  </cols>
  <sheetData>
    <row r="1" spans="1:33" ht="39.950000000000003" customHeight="1" x14ac:dyDescent="0.2">
      <c r="B1" s="197" t="s">
        <v>190</v>
      </c>
      <c r="AD1" s="120"/>
      <c r="AG1" s="302"/>
    </row>
    <row r="2" spans="1:33" ht="21" customHeight="1" x14ac:dyDescent="0.2">
      <c r="B2" s="250" t="s">
        <v>13</v>
      </c>
    </row>
    <row r="3" spans="1:33" ht="21" customHeight="1" x14ac:dyDescent="0.2">
      <c r="B3" s="250" t="s">
        <v>14</v>
      </c>
      <c r="U3" s="564" t="s">
        <v>170</v>
      </c>
      <c r="V3" s="564"/>
      <c r="W3" s="564"/>
      <c r="X3" s="564"/>
      <c r="Y3" s="564"/>
      <c r="Z3" s="564"/>
      <c r="AA3" s="564"/>
      <c r="AB3" s="564"/>
      <c r="AC3" s="564"/>
      <c r="AD3" s="564"/>
      <c r="AE3" s="564"/>
      <c r="AF3" s="564"/>
      <c r="AG3" s="564"/>
    </row>
    <row r="4" spans="1:33" ht="21" customHeight="1" x14ac:dyDescent="0.2">
      <c r="B4" s="125" t="s">
        <v>15</v>
      </c>
      <c r="C4" s="120"/>
      <c r="D4" s="120"/>
      <c r="E4" s="120"/>
      <c r="F4" s="120"/>
      <c r="G4" s="120"/>
      <c r="H4" s="385"/>
      <c r="I4" s="385"/>
      <c r="J4" s="385"/>
      <c r="K4" s="385"/>
      <c r="L4" s="385"/>
      <c r="M4" s="385"/>
      <c r="N4" s="385"/>
      <c r="O4" s="385"/>
      <c r="P4" s="385"/>
      <c r="Q4" s="385"/>
      <c r="R4" s="385"/>
      <c r="S4" s="385"/>
      <c r="T4" s="385"/>
      <c r="U4" s="385"/>
      <c r="V4" s="385"/>
      <c r="W4" s="385"/>
      <c r="AC4" s="385"/>
    </row>
    <row r="5" spans="1:33" ht="24.95" customHeight="1" x14ac:dyDescent="0.2"/>
    <row r="6" spans="1:33" ht="24.95" customHeight="1" x14ac:dyDescent="0.25">
      <c r="D6" s="565" t="s">
        <v>191</v>
      </c>
      <c r="E6" s="565"/>
      <c r="F6" s="565"/>
      <c r="G6" s="565"/>
      <c r="H6" s="565"/>
      <c r="I6" s="565"/>
      <c r="J6" s="565"/>
      <c r="K6" s="565"/>
      <c r="L6" s="565"/>
      <c r="M6" s="565"/>
      <c r="N6" s="565"/>
      <c r="O6" s="548"/>
      <c r="Q6" s="565" t="s">
        <v>171</v>
      </c>
      <c r="R6" s="565"/>
      <c r="S6" s="565"/>
      <c r="T6" s="565"/>
      <c r="U6" s="565"/>
      <c r="V6" s="565"/>
      <c r="W6" s="565"/>
      <c r="X6" s="565"/>
      <c r="Y6" s="565"/>
      <c r="Z6" s="565"/>
      <c r="AA6" s="565"/>
      <c r="AB6" s="548"/>
      <c r="AD6" s="565" t="s">
        <v>180</v>
      </c>
      <c r="AE6" s="565"/>
      <c r="AF6" s="565"/>
      <c r="AG6" s="548"/>
    </row>
    <row r="7" spans="1:33" ht="24.95" customHeight="1" x14ac:dyDescent="0.25">
      <c r="D7" s="566" t="s">
        <v>192</v>
      </c>
      <c r="E7" s="566"/>
      <c r="F7" s="545"/>
      <c r="G7" s="566" t="s">
        <v>193</v>
      </c>
      <c r="H7" s="566"/>
      <c r="I7" s="545"/>
      <c r="J7" s="566" t="s">
        <v>194</v>
      </c>
      <c r="K7" s="566"/>
      <c r="L7" s="545"/>
      <c r="M7" s="566" t="s">
        <v>195</v>
      </c>
      <c r="N7" s="566"/>
      <c r="O7" s="545"/>
      <c r="Q7" s="566" t="s">
        <v>192</v>
      </c>
      <c r="R7" s="566"/>
      <c r="S7" s="545"/>
      <c r="T7" s="566" t="s">
        <v>193</v>
      </c>
      <c r="U7" s="566"/>
      <c r="V7" s="545"/>
      <c r="W7" s="566" t="s">
        <v>194</v>
      </c>
      <c r="X7" s="566"/>
      <c r="Y7" s="545"/>
      <c r="Z7" s="566" t="s">
        <v>195</v>
      </c>
      <c r="AA7" s="566"/>
      <c r="AB7" s="545"/>
      <c r="AD7" s="566" t="s">
        <v>196</v>
      </c>
      <c r="AE7" s="566"/>
      <c r="AF7" s="566"/>
      <c r="AG7" s="545"/>
    </row>
    <row r="8" spans="1:33" ht="30" customHeight="1" x14ac:dyDescent="0.25">
      <c r="A8" s="336"/>
      <c r="B8" s="464" t="s">
        <v>25</v>
      </c>
      <c r="C8" s="462"/>
      <c r="D8" s="337" t="s">
        <v>20</v>
      </c>
      <c r="E8" s="338" t="s">
        <v>21</v>
      </c>
      <c r="F8" s="65" t="s">
        <v>172</v>
      </c>
      <c r="G8" s="337" t="s">
        <v>20</v>
      </c>
      <c r="H8" s="338" t="s">
        <v>21</v>
      </c>
      <c r="I8" s="65" t="s">
        <v>172</v>
      </c>
      <c r="J8" s="337" t="s">
        <v>20</v>
      </c>
      <c r="K8" s="338" t="s">
        <v>21</v>
      </c>
      <c r="L8" s="65" t="s">
        <v>172</v>
      </c>
      <c r="M8" s="337" t="s">
        <v>20</v>
      </c>
      <c r="N8" s="338" t="s">
        <v>21</v>
      </c>
      <c r="O8" s="65" t="s">
        <v>172</v>
      </c>
      <c r="P8" s="339"/>
      <c r="Q8" s="337" t="s">
        <v>20</v>
      </c>
      <c r="R8" s="338" t="s">
        <v>21</v>
      </c>
      <c r="S8" s="65" t="s">
        <v>172</v>
      </c>
      <c r="T8" s="337" t="s">
        <v>20</v>
      </c>
      <c r="U8" s="338" t="s">
        <v>21</v>
      </c>
      <c r="V8" s="65" t="s">
        <v>172</v>
      </c>
      <c r="W8" s="337" t="s">
        <v>20</v>
      </c>
      <c r="X8" s="338" t="s">
        <v>21</v>
      </c>
      <c r="Y8" s="65" t="s">
        <v>172</v>
      </c>
      <c r="Z8" s="337" t="s">
        <v>20</v>
      </c>
      <c r="AA8" s="338" t="s">
        <v>21</v>
      </c>
      <c r="AB8" s="65" t="s">
        <v>172</v>
      </c>
      <c r="AC8" s="339"/>
      <c r="AD8" s="337" t="s">
        <v>192</v>
      </c>
      <c r="AE8" s="338" t="s">
        <v>193</v>
      </c>
      <c r="AF8" s="338" t="s">
        <v>194</v>
      </c>
      <c r="AG8" s="65" t="s">
        <v>152</v>
      </c>
    </row>
    <row r="9" spans="1:33" ht="20.100000000000001" customHeight="1" x14ac:dyDescent="0.25">
      <c r="A9" s="336"/>
      <c r="B9" s="340">
        <v>2021</v>
      </c>
      <c r="C9" s="341" t="s">
        <v>56</v>
      </c>
      <c r="D9" s="367">
        <v>117.44462215113954</v>
      </c>
      <c r="E9" s="368">
        <v>109.21089953271029</v>
      </c>
      <c r="F9" s="369">
        <v>120.0460344758629</v>
      </c>
      <c r="G9" s="367">
        <v>0</v>
      </c>
      <c r="H9" s="368"/>
      <c r="I9" s="369">
        <v>1.1802285745929464</v>
      </c>
      <c r="J9" s="367">
        <v>0</v>
      </c>
      <c r="K9" s="368"/>
      <c r="L9" s="369">
        <v>0.67254514868491455</v>
      </c>
      <c r="M9" s="367">
        <v>117.44462215113954</v>
      </c>
      <c r="N9" s="368"/>
      <c r="O9" s="369">
        <v>121.89880819914076</v>
      </c>
      <c r="P9" s="120"/>
      <c r="Q9" s="342">
        <v>57.036974513229566</v>
      </c>
      <c r="R9" s="343">
        <v>32.981711382476675</v>
      </c>
      <c r="S9" s="344">
        <v>23.61576046226368</v>
      </c>
      <c r="T9" s="342"/>
      <c r="U9" s="343"/>
      <c r="V9" s="344">
        <v>112.69585068107945</v>
      </c>
      <c r="W9" s="342"/>
      <c r="X9" s="343"/>
      <c r="Y9" s="344">
        <v>-49.942544457184319</v>
      </c>
      <c r="Z9" s="342"/>
      <c r="AA9" s="343"/>
      <c r="AB9" s="344">
        <v>23.116831224264804</v>
      </c>
      <c r="AC9" s="120"/>
      <c r="AD9" s="359" t="s">
        <v>73</v>
      </c>
      <c r="AE9" s="360"/>
      <c r="AF9" s="360"/>
      <c r="AG9" s="361"/>
    </row>
    <row r="10" spans="1:33" ht="20.100000000000001" customHeight="1" x14ac:dyDescent="0.25">
      <c r="A10" s="345"/>
      <c r="B10" s="346"/>
      <c r="C10" s="347" t="s">
        <v>57</v>
      </c>
      <c r="D10" s="226">
        <v>97.488603988603984</v>
      </c>
      <c r="E10" s="227">
        <v>86.252018633540374</v>
      </c>
      <c r="F10" s="229">
        <v>104.51823189926547</v>
      </c>
      <c r="G10" s="226">
        <v>0</v>
      </c>
      <c r="H10" s="227"/>
      <c r="I10" s="229">
        <v>1.2579367568332622</v>
      </c>
      <c r="J10" s="226">
        <v>0</v>
      </c>
      <c r="K10" s="227"/>
      <c r="L10" s="229">
        <v>0.97682720494389763</v>
      </c>
      <c r="M10" s="226">
        <v>97.488603988603984</v>
      </c>
      <c r="N10" s="227"/>
      <c r="O10" s="229">
        <v>106.75299586104263</v>
      </c>
      <c r="P10" s="120"/>
      <c r="Q10" s="208">
        <v>27.231688643554644</v>
      </c>
      <c r="R10" s="209">
        <v>12.208297020318623</v>
      </c>
      <c r="S10" s="211">
        <v>17.156007442408736</v>
      </c>
      <c r="T10" s="208"/>
      <c r="U10" s="209"/>
      <c r="V10" s="211">
        <v>126.21756566080674</v>
      </c>
      <c r="W10" s="208"/>
      <c r="X10" s="209"/>
      <c r="Y10" s="211">
        <v>-31.237121430271653</v>
      </c>
      <c r="Z10" s="208"/>
      <c r="AA10" s="209"/>
      <c r="AB10" s="211">
        <v>17.067184590764096</v>
      </c>
      <c r="AC10" s="120"/>
      <c r="AD10" s="208" t="s">
        <v>73</v>
      </c>
      <c r="AE10" s="209"/>
      <c r="AF10" s="209"/>
      <c r="AG10" s="211"/>
    </row>
    <row r="11" spans="1:33" ht="20.100000000000001" customHeight="1" x14ac:dyDescent="0.25">
      <c r="A11" s="345"/>
      <c r="B11" s="348"/>
      <c r="C11" s="349" t="s">
        <v>58</v>
      </c>
      <c r="D11" s="370">
        <v>99.50169300225734</v>
      </c>
      <c r="E11" s="371">
        <v>89.242643473089501</v>
      </c>
      <c r="F11" s="374">
        <v>105.47280778992075</v>
      </c>
      <c r="G11" s="370">
        <v>0</v>
      </c>
      <c r="H11" s="371"/>
      <c r="I11" s="374">
        <v>1.0993195544807322</v>
      </c>
      <c r="J11" s="370">
        <v>0</v>
      </c>
      <c r="K11" s="371"/>
      <c r="L11" s="374">
        <v>0.76731835580100749</v>
      </c>
      <c r="M11" s="370">
        <v>99.50169300225734</v>
      </c>
      <c r="N11" s="371"/>
      <c r="O11" s="374">
        <v>107.33944570020249</v>
      </c>
      <c r="P11" s="120"/>
      <c r="Q11" s="406">
        <v>18.323484450726937</v>
      </c>
      <c r="R11" s="60">
        <v>11.69280103240232</v>
      </c>
      <c r="S11" s="407">
        <v>15.138046087084025</v>
      </c>
      <c r="T11" s="406"/>
      <c r="U11" s="60"/>
      <c r="V11" s="407">
        <v>36.20794955144099</v>
      </c>
      <c r="W11" s="406"/>
      <c r="X11" s="60"/>
      <c r="Y11" s="407">
        <v>-10.748707242932154</v>
      </c>
      <c r="Z11" s="406"/>
      <c r="AA11" s="60"/>
      <c r="AB11" s="407">
        <v>15.081756336626901</v>
      </c>
      <c r="AC11" s="120"/>
      <c r="AD11" s="350" t="s">
        <v>73</v>
      </c>
      <c r="AE11" s="351"/>
      <c r="AF11" s="351"/>
      <c r="AG11" s="352"/>
    </row>
    <row r="12" spans="1:33" ht="20.100000000000001" customHeight="1" x14ac:dyDescent="0.25">
      <c r="A12" s="345"/>
      <c r="B12" s="346"/>
      <c r="C12" s="347" t="s">
        <v>59</v>
      </c>
      <c r="D12" s="226">
        <v>98.42787825319806</v>
      </c>
      <c r="E12" s="227">
        <v>96.474097202599609</v>
      </c>
      <c r="F12" s="229">
        <v>108.78672528919402</v>
      </c>
      <c r="G12" s="226">
        <v>0</v>
      </c>
      <c r="H12" s="227"/>
      <c r="I12" s="229">
        <v>1.0944282548353537</v>
      </c>
      <c r="J12" s="226">
        <v>0</v>
      </c>
      <c r="K12" s="227"/>
      <c r="L12" s="229">
        <v>1.6716278075490281</v>
      </c>
      <c r="M12" s="226">
        <v>98.42787825319806</v>
      </c>
      <c r="N12" s="227"/>
      <c r="O12" s="229">
        <v>111.5527813515784</v>
      </c>
      <c r="P12" s="120"/>
      <c r="Q12" s="208">
        <v>9.5069182567054185</v>
      </c>
      <c r="R12" s="209">
        <v>14.656792305569686</v>
      </c>
      <c r="S12" s="211">
        <v>14.030389373671929</v>
      </c>
      <c r="T12" s="208">
        <v>-100</v>
      </c>
      <c r="U12" s="209"/>
      <c r="V12" s="211">
        <v>-1.7913071828455969</v>
      </c>
      <c r="W12" s="208">
        <v>0</v>
      </c>
      <c r="X12" s="209"/>
      <c r="Y12" s="211">
        <v>197.14585059913196</v>
      </c>
      <c r="Z12" s="208">
        <v>8.0356946802452356</v>
      </c>
      <c r="AA12" s="209"/>
      <c r="AB12" s="211">
        <v>14.90990610112166</v>
      </c>
      <c r="AC12" s="120"/>
      <c r="AD12" s="208" t="s">
        <v>73</v>
      </c>
      <c r="AE12" s="209"/>
      <c r="AF12" s="209"/>
      <c r="AG12" s="211"/>
    </row>
    <row r="13" spans="1:33" ht="20.100000000000001" customHeight="1" x14ac:dyDescent="0.25">
      <c r="A13" s="345"/>
      <c r="B13" s="348"/>
      <c r="C13" s="349" t="s">
        <v>60</v>
      </c>
      <c r="D13" s="370">
        <v>108.11985617259289</v>
      </c>
      <c r="E13" s="371">
        <v>108.70459039548022</v>
      </c>
      <c r="F13" s="374">
        <v>117.39137682190555</v>
      </c>
      <c r="G13" s="370">
        <v>0</v>
      </c>
      <c r="H13" s="371"/>
      <c r="I13" s="374">
        <v>1.5781443843132663</v>
      </c>
      <c r="J13" s="370">
        <v>0</v>
      </c>
      <c r="K13" s="371"/>
      <c r="L13" s="374">
        <v>1.179984586706166</v>
      </c>
      <c r="M13" s="370">
        <v>108.11985617259289</v>
      </c>
      <c r="N13" s="371"/>
      <c r="O13" s="374">
        <v>120.14950579292498</v>
      </c>
      <c r="P13" s="120"/>
      <c r="Q13" s="350">
        <v>44.147157340329223</v>
      </c>
      <c r="R13" s="351">
        <v>43.492781861139527</v>
      </c>
      <c r="S13" s="407">
        <v>31.72196685950399</v>
      </c>
      <c r="T13" s="350">
        <v>-100</v>
      </c>
      <c r="U13" s="351"/>
      <c r="V13" s="407">
        <v>116.46753778303659</v>
      </c>
      <c r="W13" s="350">
        <v>-100</v>
      </c>
      <c r="X13" s="351"/>
      <c r="Y13" s="407">
        <v>38.919739256638735</v>
      </c>
      <c r="Z13" s="350">
        <v>43.009935935080286</v>
      </c>
      <c r="AA13" s="351"/>
      <c r="AB13" s="407">
        <v>32.470564465679423</v>
      </c>
      <c r="AC13" s="120"/>
      <c r="AD13" s="350" t="s">
        <v>73</v>
      </c>
      <c r="AE13" s="351"/>
      <c r="AF13" s="351"/>
      <c r="AG13" s="352"/>
    </row>
    <row r="14" spans="1:33" ht="20.100000000000001" customHeight="1" x14ac:dyDescent="0.25">
      <c r="A14" s="345"/>
      <c r="B14" s="346"/>
      <c r="C14" s="347" t="s">
        <v>61</v>
      </c>
      <c r="D14" s="226">
        <v>125.52087726697596</v>
      </c>
      <c r="E14" s="227">
        <v>112.94650754030161</v>
      </c>
      <c r="F14" s="229">
        <v>128.92380089784987</v>
      </c>
      <c r="G14" s="226">
        <v>0</v>
      </c>
      <c r="H14" s="227"/>
      <c r="I14" s="229">
        <v>1.0486077921840333</v>
      </c>
      <c r="J14" s="226">
        <v>0</v>
      </c>
      <c r="K14" s="227"/>
      <c r="L14" s="229">
        <v>0.79179804979070145</v>
      </c>
      <c r="M14" s="226">
        <v>125.52087726697596</v>
      </c>
      <c r="N14" s="227"/>
      <c r="O14" s="229">
        <v>130.76420673982463</v>
      </c>
      <c r="P14" s="120"/>
      <c r="Q14" s="208">
        <v>48.972524248076105</v>
      </c>
      <c r="R14" s="209">
        <v>37.744808056700265</v>
      </c>
      <c r="S14" s="211">
        <v>34.497332663977254</v>
      </c>
      <c r="T14" s="208">
        <v>-100</v>
      </c>
      <c r="U14" s="209"/>
      <c r="V14" s="211">
        <v>-14.541202227971647</v>
      </c>
      <c r="W14" s="208">
        <v>-100</v>
      </c>
      <c r="X14" s="209"/>
      <c r="Y14" s="211">
        <v>-76.944975578130084</v>
      </c>
      <c r="Z14" s="208">
        <v>36.484387588244296</v>
      </c>
      <c r="AA14" s="209"/>
      <c r="AB14" s="211">
        <v>30.091056928631104</v>
      </c>
      <c r="AC14" s="120"/>
      <c r="AD14" s="208" t="s">
        <v>75</v>
      </c>
      <c r="AE14" s="209"/>
      <c r="AF14" s="209"/>
      <c r="AG14" s="211"/>
    </row>
    <row r="15" spans="1:33" ht="20.100000000000001" customHeight="1" x14ac:dyDescent="0.25">
      <c r="A15" s="345"/>
      <c r="B15" s="348">
        <v>2022</v>
      </c>
      <c r="C15" s="349" t="s">
        <v>62</v>
      </c>
      <c r="D15" s="370">
        <v>154.29599141016465</v>
      </c>
      <c r="E15" s="371">
        <v>146.29959187565558</v>
      </c>
      <c r="F15" s="374">
        <v>160.82999290044236</v>
      </c>
      <c r="G15" s="370">
        <v>0</v>
      </c>
      <c r="H15" s="371"/>
      <c r="I15" s="374">
        <v>1.3714153324342622</v>
      </c>
      <c r="J15" s="370">
        <v>0</v>
      </c>
      <c r="K15" s="371"/>
      <c r="L15" s="374">
        <v>24.829203771333376</v>
      </c>
      <c r="M15" s="370">
        <v>154.29599141016465</v>
      </c>
      <c r="N15" s="371"/>
      <c r="O15" s="374">
        <v>187.03061200420998</v>
      </c>
      <c r="P15" s="120"/>
      <c r="Q15" s="350">
        <v>37.235272537349019</v>
      </c>
      <c r="R15" s="351">
        <v>47.870565727201232</v>
      </c>
      <c r="S15" s="407">
        <v>37.962235090325372</v>
      </c>
      <c r="T15" s="350">
        <v>-100</v>
      </c>
      <c r="U15" s="351"/>
      <c r="V15" s="407">
        <v>34.68472117615606</v>
      </c>
      <c r="W15" s="350">
        <v>0</v>
      </c>
      <c r="X15" s="351"/>
      <c r="Y15" s="407">
        <v>4023.4372826296576</v>
      </c>
      <c r="Z15" s="350">
        <v>37.019021383847857</v>
      </c>
      <c r="AA15" s="351"/>
      <c r="AB15" s="407">
        <v>58.237998579400795</v>
      </c>
      <c r="AC15" s="120"/>
      <c r="AD15" s="350" t="s">
        <v>73</v>
      </c>
      <c r="AE15" s="351"/>
      <c r="AF15" s="351"/>
      <c r="AG15" s="352"/>
    </row>
    <row r="16" spans="1:33" ht="20.100000000000001" customHeight="1" x14ac:dyDescent="0.25">
      <c r="A16" s="345"/>
      <c r="B16" s="346"/>
      <c r="C16" s="347" t="s">
        <v>63</v>
      </c>
      <c r="D16" s="226">
        <v>220.91832309360319</v>
      </c>
      <c r="E16" s="227">
        <v>211.37188407154227</v>
      </c>
      <c r="F16" s="229">
        <v>218.03346456692913</v>
      </c>
      <c r="G16" s="226">
        <v>0</v>
      </c>
      <c r="H16" s="227"/>
      <c r="I16" s="229">
        <v>1.7958583935655867</v>
      </c>
      <c r="J16" s="226">
        <v>0</v>
      </c>
      <c r="K16" s="227"/>
      <c r="L16" s="229">
        <v>0.91976644828273713</v>
      </c>
      <c r="M16" s="226">
        <v>220.91832309360319</v>
      </c>
      <c r="N16" s="227"/>
      <c r="O16" s="229">
        <v>220.74908940877745</v>
      </c>
      <c r="P16" s="120"/>
      <c r="Q16" s="208">
        <v>81.568839108204259</v>
      </c>
      <c r="R16" s="209">
        <v>84.320928444569702</v>
      </c>
      <c r="S16" s="211">
        <v>60.427649284004652</v>
      </c>
      <c r="T16" s="208"/>
      <c r="U16" s="209"/>
      <c r="V16" s="211"/>
      <c r="W16" s="208"/>
      <c r="X16" s="209"/>
      <c r="Y16" s="211"/>
      <c r="Z16" s="208"/>
      <c r="AA16" s="209"/>
      <c r="AB16" s="211"/>
      <c r="AC16" s="120"/>
      <c r="AD16" s="208" t="s">
        <v>75</v>
      </c>
      <c r="AE16" s="209"/>
      <c r="AF16" s="209"/>
      <c r="AG16" s="211"/>
    </row>
    <row r="17" spans="1:34" ht="20.100000000000001" customHeight="1" x14ac:dyDescent="0.25">
      <c r="A17" s="345"/>
      <c r="B17" s="348"/>
      <c r="C17" s="349" t="s">
        <v>64</v>
      </c>
      <c r="D17" s="370">
        <v>219.60753221010901</v>
      </c>
      <c r="E17" s="371">
        <v>229.34386652643656</v>
      </c>
      <c r="F17" s="374">
        <v>229.33354811744627</v>
      </c>
      <c r="G17" s="370">
        <v>0</v>
      </c>
      <c r="H17" s="371"/>
      <c r="I17" s="374">
        <v>0.97075814134478988</v>
      </c>
      <c r="J17" s="370">
        <v>0</v>
      </c>
      <c r="K17" s="371"/>
      <c r="L17" s="374">
        <v>0.67884324126126083</v>
      </c>
      <c r="M17" s="370">
        <v>219.60753221010901</v>
      </c>
      <c r="N17" s="371"/>
      <c r="O17" s="374">
        <v>230.98314950005232</v>
      </c>
      <c r="P17" s="120"/>
      <c r="Q17" s="350">
        <v>72.998192290037622</v>
      </c>
      <c r="R17" s="351">
        <v>79.455217308301258</v>
      </c>
      <c r="S17" s="407">
        <v>51.936015268246159</v>
      </c>
      <c r="T17" s="350"/>
      <c r="U17" s="351"/>
      <c r="V17" s="407"/>
      <c r="W17" s="350"/>
      <c r="X17" s="351"/>
      <c r="Y17" s="407"/>
      <c r="Z17" s="350"/>
      <c r="AA17" s="351"/>
      <c r="AB17" s="407"/>
      <c r="AC17" s="120"/>
      <c r="AD17" s="350" t="s">
        <v>73</v>
      </c>
      <c r="AE17" s="351"/>
      <c r="AF17" s="351"/>
      <c r="AG17" s="352"/>
    </row>
    <row r="18" spans="1:34" ht="20.100000000000001" customHeight="1" x14ac:dyDescent="0.25">
      <c r="A18" s="345"/>
      <c r="B18" s="346"/>
      <c r="C18" s="347" t="s">
        <v>65</v>
      </c>
      <c r="D18" s="226">
        <v>143.12323943661971</v>
      </c>
      <c r="E18" s="227">
        <v>143.75676610239472</v>
      </c>
      <c r="F18" s="229">
        <v>159.80656341172093</v>
      </c>
      <c r="G18" s="226">
        <v>0</v>
      </c>
      <c r="H18" s="227"/>
      <c r="I18" s="229">
        <v>1.1525587411210958</v>
      </c>
      <c r="J18" s="226">
        <v>0</v>
      </c>
      <c r="K18" s="227"/>
      <c r="L18" s="229">
        <v>0.53560954600045141</v>
      </c>
      <c r="M18" s="226">
        <v>143.12323943661971</v>
      </c>
      <c r="N18" s="227"/>
      <c r="O18" s="229">
        <v>161.49473169884249</v>
      </c>
      <c r="P18" s="120"/>
      <c r="Q18" s="208">
        <v>27.533082237612447</v>
      </c>
      <c r="R18" s="209">
        <v>33.630043045480456</v>
      </c>
      <c r="S18" s="211">
        <v>28.154355859840699</v>
      </c>
      <c r="T18" s="208">
        <v>0</v>
      </c>
      <c r="U18" s="209"/>
      <c r="V18" s="211">
        <v>23.883615539698997</v>
      </c>
      <c r="W18" s="208">
        <v>0</v>
      </c>
      <c r="X18" s="209"/>
      <c r="Y18" s="211">
        <v>15.81317249684909</v>
      </c>
      <c r="Z18" s="208">
        <v>27.533082237612447</v>
      </c>
      <c r="AA18" s="209"/>
      <c r="AB18" s="211">
        <v>28.077579566436942</v>
      </c>
      <c r="AC18" s="120"/>
      <c r="AD18" s="208" t="s">
        <v>73</v>
      </c>
      <c r="AE18" s="209"/>
      <c r="AF18" s="209"/>
      <c r="AG18" s="211"/>
    </row>
    <row r="19" spans="1:34" ht="20.100000000000001" customHeight="1" x14ac:dyDescent="0.25">
      <c r="A19" s="345"/>
      <c r="B19" s="348"/>
      <c r="C19" s="349" t="s">
        <v>66</v>
      </c>
      <c r="D19" s="370">
        <v>118.55050284215129</v>
      </c>
      <c r="E19" s="371">
        <v>109.16903464725081</v>
      </c>
      <c r="F19" s="374">
        <v>127.82144011028066</v>
      </c>
      <c r="G19" s="370">
        <v>0</v>
      </c>
      <c r="H19" s="371"/>
      <c r="I19" s="374">
        <v>1.34106274910756</v>
      </c>
      <c r="J19" s="370">
        <v>0</v>
      </c>
      <c r="K19" s="371"/>
      <c r="L19" s="374">
        <v>0.73918304357243914</v>
      </c>
      <c r="M19" s="370">
        <v>118.55050284215129</v>
      </c>
      <c r="N19" s="371"/>
      <c r="O19" s="374">
        <v>129.90168590296065</v>
      </c>
      <c r="P19" s="120"/>
      <c r="Q19" s="350">
        <v>19.321450326820241</v>
      </c>
      <c r="R19" s="351">
        <v>9.1597100406667114</v>
      </c>
      <c r="S19" s="407">
        <v>13.792079981083203</v>
      </c>
      <c r="T19" s="350"/>
      <c r="U19" s="351"/>
      <c r="V19" s="407">
        <v>6.6808030313058984</v>
      </c>
      <c r="W19" s="350"/>
      <c r="X19" s="351"/>
      <c r="Y19" s="407">
        <v>-6.0928746847640145</v>
      </c>
      <c r="Z19" s="350"/>
      <c r="AA19" s="351"/>
      <c r="AB19" s="407">
        <v>13.577066798539594</v>
      </c>
      <c r="AC19" s="120"/>
      <c r="AD19" s="350" t="s">
        <v>73</v>
      </c>
      <c r="AE19" s="351"/>
      <c r="AF19" s="351"/>
      <c r="AG19" s="352"/>
    </row>
    <row r="20" spans="1:34" ht="20.100000000000001" customHeight="1" x14ac:dyDescent="0.25">
      <c r="A20" s="345"/>
      <c r="B20" s="346"/>
      <c r="C20" s="347" t="s">
        <v>67</v>
      </c>
      <c r="D20" s="226">
        <v>107.842175066313</v>
      </c>
      <c r="E20" s="227">
        <v>97.916019700839115</v>
      </c>
      <c r="F20" s="229">
        <v>118.18703298191751</v>
      </c>
      <c r="G20" s="226">
        <v>0</v>
      </c>
      <c r="H20" s="227"/>
      <c r="I20" s="229">
        <v>0.89609592661968873</v>
      </c>
      <c r="J20" s="226">
        <v>0</v>
      </c>
      <c r="K20" s="227"/>
      <c r="L20" s="229">
        <v>0.66351301962288556</v>
      </c>
      <c r="M20" s="226">
        <v>107.842175066313</v>
      </c>
      <c r="N20" s="227"/>
      <c r="O20" s="229">
        <v>119.74664192816009</v>
      </c>
      <c r="P20" s="120"/>
      <c r="Q20" s="208">
        <v>6.2795480376151431</v>
      </c>
      <c r="R20" s="209">
        <v>4.5452717788550159E-2</v>
      </c>
      <c r="S20" s="211">
        <v>6.0670506951280823</v>
      </c>
      <c r="T20" s="208">
        <v>-100</v>
      </c>
      <c r="U20" s="209"/>
      <c r="V20" s="211">
        <v>-27.4559273419273</v>
      </c>
      <c r="W20" s="208">
        <v>0</v>
      </c>
      <c r="X20" s="209"/>
      <c r="Y20" s="211">
        <v>-24.826586115173281</v>
      </c>
      <c r="Z20" s="208">
        <v>6.108230877267391</v>
      </c>
      <c r="AA20" s="209"/>
      <c r="AB20" s="211">
        <v>5.4622038274310007</v>
      </c>
      <c r="AC20" s="120"/>
      <c r="AD20" s="208" t="s">
        <v>73</v>
      </c>
      <c r="AE20" s="209"/>
      <c r="AF20" s="209"/>
      <c r="AG20" s="211"/>
    </row>
    <row r="21" spans="1:34" ht="20.100000000000001" customHeight="1" x14ac:dyDescent="0.25">
      <c r="A21" s="345"/>
      <c r="B21" s="348"/>
      <c r="C21" s="349" t="s">
        <v>56</v>
      </c>
      <c r="D21" s="370">
        <v>112.43146417445483</v>
      </c>
      <c r="E21" s="371">
        <v>100.68441747572815</v>
      </c>
      <c r="F21" s="374">
        <v>119.02836224929248</v>
      </c>
      <c r="G21" s="370">
        <v>0</v>
      </c>
      <c r="H21" s="371"/>
      <c r="I21" s="374">
        <v>0.82792902239498178</v>
      </c>
      <c r="J21" s="370">
        <v>0</v>
      </c>
      <c r="K21" s="371"/>
      <c r="L21" s="374">
        <v>0.6450936899909776</v>
      </c>
      <c r="M21" s="370">
        <v>112.43146417445483</v>
      </c>
      <c r="N21" s="371"/>
      <c r="O21" s="374">
        <v>120.50138496167844</v>
      </c>
      <c r="P21" s="120"/>
      <c r="Q21" s="350">
        <v>-4.2685291883313514</v>
      </c>
      <c r="R21" s="351">
        <v>-7.8073544796861967</v>
      </c>
      <c r="S21" s="407">
        <v>-0.84773498021029781</v>
      </c>
      <c r="T21" s="350">
        <v>0</v>
      </c>
      <c r="U21" s="351"/>
      <c r="V21" s="407">
        <v>-29.850112070402862</v>
      </c>
      <c r="W21" s="350">
        <v>0</v>
      </c>
      <c r="X21" s="351"/>
      <c r="Y21" s="407">
        <v>-4.0817272657582677</v>
      </c>
      <c r="Z21" s="350">
        <v>-4.2685291883313514</v>
      </c>
      <c r="AA21" s="351"/>
      <c r="AB21" s="407">
        <v>-1.1463797374779225</v>
      </c>
      <c r="AC21" s="120"/>
      <c r="AD21" s="350" t="s">
        <v>75</v>
      </c>
      <c r="AE21" s="351"/>
      <c r="AF21" s="351"/>
      <c r="AG21" s="352"/>
    </row>
    <row r="22" spans="1:34" ht="20.100000000000001" customHeight="1" x14ac:dyDescent="0.25">
      <c r="A22" s="345"/>
      <c r="B22" s="346"/>
      <c r="C22" s="347" t="s">
        <v>57</v>
      </c>
      <c r="D22" s="226">
        <v>94.088365243004418</v>
      </c>
      <c r="E22" s="227">
        <v>86.749263364669559</v>
      </c>
      <c r="F22" s="229">
        <v>107.06800503741017</v>
      </c>
      <c r="G22" s="226">
        <v>0</v>
      </c>
      <c r="H22" s="227"/>
      <c r="I22" s="229">
        <v>1.1225153658989606</v>
      </c>
      <c r="J22" s="226">
        <v>0</v>
      </c>
      <c r="K22" s="227"/>
      <c r="L22" s="229">
        <v>0.65286786600630131</v>
      </c>
      <c r="M22" s="226">
        <v>94.088365243004418</v>
      </c>
      <c r="N22" s="227"/>
      <c r="O22" s="229">
        <v>108.84338826931544</v>
      </c>
      <c r="P22" s="120"/>
      <c r="Q22" s="208">
        <v>-3.4878320198258193</v>
      </c>
      <c r="R22" s="209">
        <v>0.57650213762816005</v>
      </c>
      <c r="S22" s="211">
        <v>2.439548671821012</v>
      </c>
      <c r="T22" s="208">
        <v>0</v>
      </c>
      <c r="U22" s="209"/>
      <c r="V22" s="211">
        <v>-10.765357651646241</v>
      </c>
      <c r="W22" s="208">
        <v>0</v>
      </c>
      <c r="X22" s="209"/>
      <c r="Y22" s="211">
        <v>-33.164446820137769</v>
      </c>
      <c r="Z22" s="208">
        <v>-3.4878320198258193</v>
      </c>
      <c r="AA22" s="209"/>
      <c r="AB22" s="211">
        <v>1.9581580745867593</v>
      </c>
      <c r="AC22" s="120"/>
      <c r="AD22" s="208" t="s">
        <v>73</v>
      </c>
      <c r="AE22" s="209"/>
      <c r="AF22" s="209"/>
      <c r="AG22" s="211"/>
    </row>
    <row r="23" spans="1:34" ht="20.100000000000001" customHeight="1" x14ac:dyDescent="0.25">
      <c r="A23" s="345"/>
      <c r="B23" s="348"/>
      <c r="C23" s="349" t="s">
        <v>58</v>
      </c>
      <c r="D23" s="370">
        <v>112.30604982206405</v>
      </c>
      <c r="E23" s="371">
        <v>104.23326256983241</v>
      </c>
      <c r="F23" s="374">
        <v>116.7988004948631</v>
      </c>
      <c r="G23" s="370">
        <v>0</v>
      </c>
      <c r="H23" s="371"/>
      <c r="I23" s="374">
        <v>1.3861938138992973</v>
      </c>
      <c r="J23" s="370">
        <v>0</v>
      </c>
      <c r="K23" s="371"/>
      <c r="L23" s="374">
        <v>1.0693225098038623</v>
      </c>
      <c r="M23" s="370">
        <v>112.30604982206405</v>
      </c>
      <c r="N23" s="371"/>
      <c r="O23" s="374">
        <v>119.25431681856627</v>
      </c>
      <c r="P23" s="120"/>
      <c r="Q23" s="350">
        <v>12.868481362893073</v>
      </c>
      <c r="R23" s="351">
        <v>16.797596432977645</v>
      </c>
      <c r="S23" s="407">
        <v>10.738305865075942</v>
      </c>
      <c r="T23" s="350">
        <v>0</v>
      </c>
      <c r="U23" s="351"/>
      <c r="V23" s="407">
        <v>26.095620534083501</v>
      </c>
      <c r="W23" s="350">
        <v>0</v>
      </c>
      <c r="X23" s="351"/>
      <c r="Y23" s="407">
        <v>39.358390389214044</v>
      </c>
      <c r="Z23" s="350">
        <v>12.868481362893073</v>
      </c>
      <c r="AA23" s="351"/>
      <c r="AB23" s="407">
        <v>11.100179473298757</v>
      </c>
      <c r="AC23" s="120"/>
      <c r="AD23" s="350" t="s">
        <v>73</v>
      </c>
      <c r="AE23" s="351"/>
      <c r="AF23" s="351"/>
      <c r="AG23" s="352"/>
    </row>
    <row r="24" spans="1:34" ht="20.100000000000001" customHeight="1" x14ac:dyDescent="0.25">
      <c r="A24" s="345"/>
      <c r="B24" s="346"/>
      <c r="C24" s="347" t="s">
        <v>59</v>
      </c>
      <c r="D24" s="226">
        <v>189.33216292134833</v>
      </c>
      <c r="E24" s="227">
        <v>172.69151593803227</v>
      </c>
      <c r="F24" s="229">
        <v>190.67051932838734</v>
      </c>
      <c r="G24" s="226">
        <v>0</v>
      </c>
      <c r="H24" s="227"/>
      <c r="I24" s="229">
        <v>0.82565845728618759</v>
      </c>
      <c r="J24" s="226">
        <v>0</v>
      </c>
      <c r="K24" s="227"/>
      <c r="L24" s="229">
        <v>0.43881076964973625</v>
      </c>
      <c r="M24" s="226">
        <v>189.33216292134833</v>
      </c>
      <c r="N24" s="227"/>
      <c r="O24" s="229">
        <v>191.93498855532329</v>
      </c>
      <c r="P24" s="120"/>
      <c r="Q24" s="208">
        <v>92.356237157020004</v>
      </c>
      <c r="R24" s="209">
        <v>79.002987273746882</v>
      </c>
      <c r="S24" s="211">
        <v>75.270023820927079</v>
      </c>
      <c r="T24" s="208">
        <v>0</v>
      </c>
      <c r="U24" s="209"/>
      <c r="V24" s="211">
        <v>-24.558009749385395</v>
      </c>
      <c r="W24" s="208">
        <v>0</v>
      </c>
      <c r="X24" s="209"/>
      <c r="Y24" s="211">
        <v>-73.749493297434498</v>
      </c>
      <c r="Z24" s="208">
        <v>92.356237157020004</v>
      </c>
      <c r="AA24" s="209"/>
      <c r="AB24" s="211">
        <v>72.057555383015426</v>
      </c>
      <c r="AC24" s="120"/>
      <c r="AD24" s="208" t="s">
        <v>75</v>
      </c>
      <c r="AE24" s="209"/>
      <c r="AF24" s="209"/>
      <c r="AG24" s="211"/>
    </row>
    <row r="25" spans="1:34" ht="20.100000000000001" customHeight="1" x14ac:dyDescent="0.2">
      <c r="A25" s="353"/>
      <c r="B25" s="348"/>
      <c r="C25" s="349" t="s">
        <v>60</v>
      </c>
      <c r="D25" s="370">
        <v>200.9675</v>
      </c>
      <c r="E25" s="371">
        <v>190.75083906464926</v>
      </c>
      <c r="F25" s="374">
        <v>199.51605786689052</v>
      </c>
      <c r="G25" s="370">
        <v>0</v>
      </c>
      <c r="H25" s="371"/>
      <c r="I25" s="374">
        <v>1.2236296413247327</v>
      </c>
      <c r="J25" s="370">
        <v>0</v>
      </c>
      <c r="K25" s="371"/>
      <c r="L25" s="374">
        <v>0.8596627066856396</v>
      </c>
      <c r="M25" s="370">
        <v>200.9675</v>
      </c>
      <c r="N25" s="371"/>
      <c r="O25" s="374">
        <v>201.59935021490091</v>
      </c>
      <c r="P25" s="120"/>
      <c r="Q25" s="350">
        <v>85.87473856715107</v>
      </c>
      <c r="R25" s="351">
        <v>75.476342232320007</v>
      </c>
      <c r="S25" s="407">
        <v>69.958018440814243</v>
      </c>
      <c r="T25" s="350">
        <v>0</v>
      </c>
      <c r="U25" s="351"/>
      <c r="V25" s="407">
        <v>-22.464024616639591</v>
      </c>
      <c r="W25" s="350">
        <v>0</v>
      </c>
      <c r="X25" s="351"/>
      <c r="Y25" s="407">
        <v>-27.146276623001285</v>
      </c>
      <c r="Z25" s="350">
        <v>85.87473856715107</v>
      </c>
      <c r="AA25" s="351"/>
      <c r="AB25" s="407">
        <v>67.790411524783835</v>
      </c>
      <c r="AC25" s="120"/>
      <c r="AD25" s="350" t="s">
        <v>75</v>
      </c>
      <c r="AE25" s="351"/>
      <c r="AF25" s="351"/>
      <c r="AG25" s="352"/>
    </row>
    <row r="26" spans="1:34" ht="20.100000000000001" customHeight="1" x14ac:dyDescent="0.2">
      <c r="A26" s="353"/>
      <c r="B26" s="354"/>
      <c r="C26" s="355" t="s">
        <v>61</v>
      </c>
      <c r="D26" s="375">
        <v>182.87383177570092</v>
      </c>
      <c r="E26" s="376">
        <v>182.47992347176856</v>
      </c>
      <c r="F26" s="377">
        <v>198.14407194420653</v>
      </c>
      <c r="G26" s="375">
        <v>0</v>
      </c>
      <c r="H26" s="376"/>
      <c r="I26" s="377">
        <v>1.1247730250409476</v>
      </c>
      <c r="J26" s="375">
        <v>0</v>
      </c>
      <c r="K26" s="376"/>
      <c r="L26" s="377">
        <v>0.42780104582260431</v>
      </c>
      <c r="M26" s="375">
        <v>182.87383177570092</v>
      </c>
      <c r="N26" s="376"/>
      <c r="O26" s="377">
        <v>199.69664601507009</v>
      </c>
      <c r="P26" s="356"/>
      <c r="Q26" s="216">
        <v>45.691964362791531</v>
      </c>
      <c r="R26" s="217">
        <v>61.563139441614524</v>
      </c>
      <c r="S26" s="219">
        <v>53.690839522547563</v>
      </c>
      <c r="T26" s="216">
        <v>0</v>
      </c>
      <c r="U26" s="217"/>
      <c r="V26" s="219">
        <v>7.2634624124956559</v>
      </c>
      <c r="W26" s="216">
        <v>0</v>
      </c>
      <c r="X26" s="217"/>
      <c r="Y26" s="219">
        <v>-45.970939694703411</v>
      </c>
      <c r="Z26" s="216">
        <v>45.691964362791531</v>
      </c>
      <c r="AA26" s="217"/>
      <c r="AB26" s="219">
        <v>52.715067061458711</v>
      </c>
      <c r="AC26" s="356"/>
      <c r="AD26" s="216" t="s">
        <v>75</v>
      </c>
      <c r="AE26" s="217"/>
      <c r="AF26" s="217"/>
      <c r="AG26" s="219"/>
    </row>
    <row r="27" spans="1:34" ht="21" customHeight="1" x14ac:dyDescent="0.2">
      <c r="A27" s="357"/>
      <c r="B27" s="35"/>
      <c r="C27" s="35"/>
      <c r="D27" s="192"/>
      <c r="E27" s="192"/>
      <c r="F27" s="192"/>
      <c r="G27" s="192"/>
      <c r="H27" s="192"/>
      <c r="I27" s="192"/>
      <c r="J27" s="192"/>
      <c r="K27" s="192"/>
      <c r="L27" s="192"/>
      <c r="M27" s="192"/>
      <c r="N27" s="192"/>
      <c r="O27" s="192"/>
      <c r="P27" s="126"/>
      <c r="Q27" s="192"/>
      <c r="R27" s="192"/>
      <c r="S27" s="192"/>
      <c r="T27" s="192"/>
      <c r="U27" s="192"/>
      <c r="V27" s="192"/>
      <c r="W27" s="192"/>
      <c r="X27" s="192"/>
      <c r="Y27" s="192"/>
      <c r="Z27" s="192"/>
      <c r="AA27" s="192"/>
      <c r="AB27" s="192"/>
      <c r="AC27" s="126"/>
      <c r="AD27" s="192"/>
      <c r="AE27" s="192"/>
      <c r="AF27" s="192"/>
      <c r="AG27" s="192"/>
      <c r="AH27" s="1"/>
    </row>
    <row r="28" spans="1:34" ht="24.95" customHeight="1" x14ac:dyDescent="0.25">
      <c r="A28" s="357"/>
      <c r="B28" s="569" t="s">
        <v>26</v>
      </c>
      <c r="C28" s="569"/>
      <c r="D28" s="569"/>
      <c r="E28" s="569"/>
      <c r="F28" s="569"/>
      <c r="G28" s="569"/>
      <c r="H28" s="569"/>
      <c r="I28" s="569"/>
      <c r="J28" s="569"/>
      <c r="K28" s="569"/>
      <c r="L28" s="569"/>
      <c r="M28" s="569"/>
      <c r="N28" s="569"/>
      <c r="O28" s="547"/>
      <c r="P28" s="358"/>
      <c r="Q28" s="568"/>
      <c r="R28" s="568"/>
      <c r="S28" s="568"/>
      <c r="T28" s="568"/>
      <c r="U28" s="568"/>
      <c r="V28" s="568"/>
      <c r="W28" s="568"/>
      <c r="X28" s="568"/>
      <c r="Y28" s="568"/>
      <c r="Z28" s="568"/>
      <c r="AA28" s="568"/>
      <c r="AB28" s="544"/>
      <c r="AC28" s="358"/>
      <c r="AD28" s="568"/>
      <c r="AE28" s="568"/>
      <c r="AF28" s="568"/>
      <c r="AG28" s="544"/>
      <c r="AH28" s="1"/>
    </row>
    <row r="29" spans="1:34" ht="20.100000000000001" customHeight="1" x14ac:dyDescent="0.25">
      <c r="A29" s="345"/>
      <c r="B29" s="340">
        <v>2020</v>
      </c>
      <c r="C29" s="341"/>
      <c r="D29" s="378">
        <v>131.93076307363927</v>
      </c>
      <c r="E29" s="379">
        <v>110.99333137787556</v>
      </c>
      <c r="F29" s="369">
        <v>124.42048332832914</v>
      </c>
      <c r="G29" s="378"/>
      <c r="H29" s="379"/>
      <c r="I29" s="369">
        <v>1.2115045189883726</v>
      </c>
      <c r="J29" s="378"/>
      <c r="K29" s="379"/>
      <c r="L29" s="369">
        <v>1.4586185800543026</v>
      </c>
      <c r="M29" s="378"/>
      <c r="N29" s="379"/>
      <c r="O29" s="369">
        <v>127.09060642737181</v>
      </c>
      <c r="P29" s="295"/>
      <c r="Q29" s="359">
        <v>13.106182140485465</v>
      </c>
      <c r="R29" s="360">
        <v>2.0436989595569566</v>
      </c>
      <c r="S29" s="344">
        <v>-0.8233066060706673</v>
      </c>
      <c r="T29" s="359"/>
      <c r="U29" s="360"/>
      <c r="V29" s="344"/>
      <c r="W29" s="359"/>
      <c r="X29" s="360"/>
      <c r="Y29" s="344"/>
      <c r="Z29" s="359"/>
      <c r="AA29" s="360"/>
      <c r="AB29" s="344"/>
      <c r="AC29" s="120"/>
      <c r="AD29" s="359" t="s">
        <v>74</v>
      </c>
      <c r="AE29" s="360"/>
      <c r="AF29" s="360"/>
      <c r="AG29" s="361"/>
    </row>
    <row r="30" spans="1:34" ht="20.100000000000001" customHeight="1" x14ac:dyDescent="0.25">
      <c r="A30" s="345"/>
      <c r="B30" s="346">
        <v>2021</v>
      </c>
      <c r="C30" s="347"/>
      <c r="D30" s="226">
        <v>110.85972143263217</v>
      </c>
      <c r="E30" s="227">
        <v>105.71281632169612</v>
      </c>
      <c r="F30" s="229">
        <v>120.70945795633162</v>
      </c>
      <c r="G30" s="226">
        <v>2.6790790221716886E-2</v>
      </c>
      <c r="H30" s="227"/>
      <c r="I30" s="229">
        <v>1.314204765561884</v>
      </c>
      <c r="J30" s="226">
        <v>0</v>
      </c>
      <c r="K30" s="227"/>
      <c r="L30" s="229">
        <v>1.3226628630654476</v>
      </c>
      <c r="M30" s="226">
        <v>108.86185423205301</v>
      </c>
      <c r="N30" s="227"/>
      <c r="O30" s="229">
        <v>123.34632558495895</v>
      </c>
      <c r="P30" s="295"/>
      <c r="Q30" s="208">
        <v>-15.971287628506291</v>
      </c>
      <c r="R30" s="209">
        <v>-4.7575065912971413</v>
      </c>
      <c r="S30" s="211">
        <v>-2.9826482526806641</v>
      </c>
      <c r="T30" s="208"/>
      <c r="U30" s="209"/>
      <c r="V30" s="211">
        <v>8.477083242467371</v>
      </c>
      <c r="W30" s="208"/>
      <c r="X30" s="209"/>
      <c r="Y30" s="211">
        <v>-9.3208546010178779</v>
      </c>
      <c r="Z30" s="208"/>
      <c r="AA30" s="209"/>
      <c r="AB30" s="211">
        <v>-2.9461507405584308</v>
      </c>
      <c r="AC30" s="120"/>
      <c r="AD30" s="208" t="s">
        <v>73</v>
      </c>
      <c r="AE30" s="209"/>
      <c r="AF30" s="209"/>
      <c r="AG30" s="211"/>
    </row>
    <row r="31" spans="1:34" ht="20.100000000000001" customHeight="1" x14ac:dyDescent="0.25">
      <c r="A31" s="345"/>
      <c r="B31" s="362">
        <v>2022</v>
      </c>
      <c r="C31" s="363"/>
      <c r="D31" s="381">
        <v>159.48352109493527</v>
      </c>
      <c r="E31" s="382">
        <v>154.40354144846748</v>
      </c>
      <c r="F31" s="408">
        <v>165.99671114388019</v>
      </c>
      <c r="G31" s="381">
        <v>0</v>
      </c>
      <c r="H31" s="382"/>
      <c r="I31" s="408">
        <v>1.1709731430019299</v>
      </c>
      <c r="J31" s="381">
        <v>0</v>
      </c>
      <c r="K31" s="382"/>
      <c r="L31" s="408">
        <v>2.9503387000256502</v>
      </c>
      <c r="M31" s="381">
        <v>159.48352109493527</v>
      </c>
      <c r="N31" s="382"/>
      <c r="O31" s="408">
        <v>170.11802298690779</v>
      </c>
      <c r="P31" s="409"/>
      <c r="Q31" s="364">
        <v>43.860654739149204</v>
      </c>
      <c r="R31" s="365">
        <v>46.059434249291293</v>
      </c>
      <c r="S31" s="410">
        <v>37.517568179268423</v>
      </c>
      <c r="T31" s="364">
        <v>-100</v>
      </c>
      <c r="U31" s="365"/>
      <c r="V31" s="410">
        <v>-10.898729509071428</v>
      </c>
      <c r="W31" s="364">
        <v>0</v>
      </c>
      <c r="X31" s="365"/>
      <c r="Y31" s="410">
        <v>123.06052300514236</v>
      </c>
      <c r="Z31" s="364">
        <v>46.500831002664029</v>
      </c>
      <c r="AA31" s="365"/>
      <c r="AB31" s="410">
        <v>37.919003407747745</v>
      </c>
      <c r="AC31" s="356"/>
      <c r="AD31" s="364" t="s">
        <v>73</v>
      </c>
      <c r="AE31" s="365"/>
      <c r="AF31" s="365"/>
      <c r="AG31" s="366"/>
    </row>
    <row r="32" spans="1:34" ht="21" customHeight="1" x14ac:dyDescent="0.2"/>
    <row r="33" spans="1:34" ht="24.95" customHeight="1" x14ac:dyDescent="0.25">
      <c r="A33" s="357"/>
      <c r="B33" s="567" t="s">
        <v>27</v>
      </c>
      <c r="C33" s="567"/>
      <c r="D33" s="567"/>
      <c r="E33" s="567"/>
      <c r="F33" s="567"/>
      <c r="G33" s="567"/>
      <c r="H33" s="567"/>
      <c r="I33" s="567"/>
      <c r="J33" s="567"/>
      <c r="K33" s="567"/>
      <c r="L33" s="567"/>
      <c r="M33" s="567"/>
      <c r="N33" s="567"/>
      <c r="O33" s="546"/>
      <c r="P33" s="358"/>
      <c r="Q33" s="568"/>
      <c r="R33" s="568"/>
      <c r="S33" s="568"/>
      <c r="T33" s="568"/>
      <c r="U33" s="568"/>
      <c r="V33" s="568"/>
      <c r="W33" s="568"/>
      <c r="X33" s="568"/>
      <c r="Y33" s="568"/>
      <c r="Z33" s="568"/>
      <c r="AA33" s="568"/>
      <c r="AB33" s="544"/>
      <c r="AC33" s="358"/>
      <c r="AD33" s="568"/>
      <c r="AE33" s="568"/>
      <c r="AF33" s="568"/>
      <c r="AG33" s="544"/>
      <c r="AH33" s="1"/>
    </row>
    <row r="34" spans="1:34" ht="20.100000000000001" customHeight="1" x14ac:dyDescent="0.25">
      <c r="A34" s="345"/>
      <c r="B34" s="340">
        <v>2020</v>
      </c>
      <c r="C34" s="341"/>
      <c r="D34" s="378">
        <v>82.805347411444146</v>
      </c>
      <c r="E34" s="379">
        <v>80.861343298163348</v>
      </c>
      <c r="F34" s="369">
        <v>93.610474096418386</v>
      </c>
      <c r="G34" s="378">
        <v>0.98910081743869205</v>
      </c>
      <c r="H34" s="379"/>
      <c r="I34" s="369">
        <v>1.0335193031766758</v>
      </c>
      <c r="J34" s="378">
        <v>2.4150204359673024</v>
      </c>
      <c r="K34" s="379"/>
      <c r="L34" s="369">
        <v>1.6344790471274064</v>
      </c>
      <c r="M34" s="378">
        <v>86.209468664850135</v>
      </c>
      <c r="N34" s="379"/>
      <c r="O34" s="369">
        <v>96.278472446722461</v>
      </c>
      <c r="P34" s="120"/>
      <c r="Q34" s="359">
        <v>-17.384782696301865</v>
      </c>
      <c r="R34" s="360">
        <v>-9.9926618618929908</v>
      </c>
      <c r="S34" s="344">
        <v>-13.633827363736456</v>
      </c>
      <c r="T34" s="359"/>
      <c r="U34" s="360"/>
      <c r="V34" s="344"/>
      <c r="W34" s="359"/>
      <c r="X34" s="360"/>
      <c r="Y34" s="344"/>
      <c r="Z34" s="359"/>
      <c r="AA34" s="360"/>
      <c r="AB34" s="344"/>
      <c r="AC34" s="120"/>
      <c r="AD34" s="359" t="s">
        <v>73</v>
      </c>
      <c r="AE34" s="360"/>
      <c r="AF34" s="360"/>
      <c r="AG34" s="361"/>
    </row>
    <row r="35" spans="1:34" ht="20.100000000000001" customHeight="1" x14ac:dyDescent="0.25">
      <c r="A35" s="345"/>
      <c r="B35" s="346">
        <v>2021</v>
      </c>
      <c r="C35" s="347"/>
      <c r="D35" s="226">
        <v>110.82061335947347</v>
      </c>
      <c r="E35" s="227">
        <v>106.8345116621053</v>
      </c>
      <c r="F35" s="229">
        <v>118.9332411779978</v>
      </c>
      <c r="G35" s="226">
        <v>0</v>
      </c>
      <c r="H35" s="227"/>
      <c r="I35" s="229">
        <v>1.2450693745947559</v>
      </c>
      <c r="J35" s="226">
        <v>0</v>
      </c>
      <c r="K35" s="227"/>
      <c r="L35" s="229">
        <v>1.1883722540209092</v>
      </c>
      <c r="M35" s="226">
        <v>110.82061335947347</v>
      </c>
      <c r="N35" s="227"/>
      <c r="O35" s="229">
        <v>121.36668280661347</v>
      </c>
      <c r="P35" s="120"/>
      <c r="Q35" s="208">
        <v>33.832677265256592</v>
      </c>
      <c r="R35" s="209">
        <v>32.120624397892577</v>
      </c>
      <c r="S35" s="211">
        <v>27.051211230401876</v>
      </c>
      <c r="T35" s="208">
        <v>-100</v>
      </c>
      <c r="U35" s="209"/>
      <c r="V35" s="211">
        <v>20.468903748556126</v>
      </c>
      <c r="W35" s="208">
        <v>-100</v>
      </c>
      <c r="X35" s="209"/>
      <c r="Y35" s="211">
        <v>-27.293515562074823</v>
      </c>
      <c r="Z35" s="208">
        <v>28.548076070666976</v>
      </c>
      <c r="AA35" s="209"/>
      <c r="AB35" s="211">
        <v>26.057964695900591</v>
      </c>
      <c r="AC35" s="120"/>
      <c r="AD35" s="208" t="s">
        <v>73</v>
      </c>
      <c r="AE35" s="209"/>
      <c r="AF35" s="209"/>
      <c r="AG35" s="211"/>
    </row>
    <row r="36" spans="1:34" ht="20.100000000000001" customHeight="1" x14ac:dyDescent="0.25">
      <c r="A36" s="345"/>
      <c r="B36" s="362">
        <v>2022</v>
      </c>
      <c r="C36" s="363"/>
      <c r="D36" s="381">
        <v>191.06548042704625</v>
      </c>
      <c r="E36" s="382">
        <v>181.77413311800669</v>
      </c>
      <c r="F36" s="408">
        <v>196.08094191274037</v>
      </c>
      <c r="G36" s="381">
        <v>0</v>
      </c>
      <c r="H36" s="382"/>
      <c r="I36" s="408">
        <v>1.0570599201371189</v>
      </c>
      <c r="J36" s="381">
        <v>0</v>
      </c>
      <c r="K36" s="382"/>
      <c r="L36" s="408">
        <v>0.5775531843070888</v>
      </c>
      <c r="M36" s="381">
        <v>191.06548042704625</v>
      </c>
      <c r="N36" s="382"/>
      <c r="O36" s="408">
        <v>197.71555501718458</v>
      </c>
      <c r="P36" s="356"/>
      <c r="Q36" s="364">
        <v>72.409694040614454</v>
      </c>
      <c r="R36" s="365">
        <v>70.145517857495705</v>
      </c>
      <c r="S36" s="410">
        <v>64.866390565509107</v>
      </c>
      <c r="T36" s="364">
        <v>0</v>
      </c>
      <c r="U36" s="365"/>
      <c r="V36" s="410">
        <v>-15.100319572415978</v>
      </c>
      <c r="W36" s="364">
        <v>0</v>
      </c>
      <c r="X36" s="365"/>
      <c r="Y36" s="410">
        <v>-51.399640780649797</v>
      </c>
      <c r="Z36" s="364">
        <v>72.409694040614454</v>
      </c>
      <c r="AA36" s="365"/>
      <c r="AB36" s="410">
        <v>62.907604002202063</v>
      </c>
      <c r="AC36" s="356"/>
      <c r="AD36" s="364" t="s">
        <v>75</v>
      </c>
      <c r="AE36" s="365"/>
      <c r="AF36" s="365"/>
      <c r="AG36" s="366"/>
    </row>
    <row r="37" spans="1:34" ht="21" customHeight="1" x14ac:dyDescent="0.2"/>
    <row r="38" spans="1:34" ht="24.95" customHeight="1" x14ac:dyDescent="0.25">
      <c r="A38" s="357"/>
      <c r="B38" s="567" t="s">
        <v>28</v>
      </c>
      <c r="C38" s="567"/>
      <c r="D38" s="567"/>
      <c r="E38" s="567"/>
      <c r="F38" s="567"/>
      <c r="G38" s="567"/>
      <c r="H38" s="567"/>
      <c r="I38" s="567"/>
      <c r="J38" s="567"/>
      <c r="K38" s="567"/>
      <c r="L38" s="567"/>
      <c r="M38" s="567"/>
      <c r="N38" s="567"/>
      <c r="O38" s="546"/>
      <c r="P38" s="358"/>
      <c r="Q38" s="568"/>
      <c r="R38" s="568"/>
      <c r="S38" s="568"/>
      <c r="T38" s="568"/>
      <c r="U38" s="568"/>
      <c r="V38" s="568"/>
      <c r="W38" s="568"/>
      <c r="X38" s="568"/>
      <c r="Y38" s="568"/>
      <c r="Z38" s="568"/>
      <c r="AA38" s="568"/>
      <c r="AB38" s="544"/>
      <c r="AC38" s="358"/>
      <c r="AD38" s="568"/>
      <c r="AE38" s="568"/>
      <c r="AF38" s="568"/>
      <c r="AG38" s="544"/>
      <c r="AH38" s="1"/>
    </row>
    <row r="39" spans="1:34" ht="20.100000000000001" customHeight="1" x14ac:dyDescent="0.25">
      <c r="A39" s="345"/>
      <c r="B39" s="340">
        <v>2020</v>
      </c>
      <c r="C39" s="341"/>
      <c r="D39" s="378">
        <v>131.93076307363927</v>
      </c>
      <c r="E39" s="379">
        <v>110.99333137787556</v>
      </c>
      <c r="F39" s="369">
        <v>124.42048332832914</v>
      </c>
      <c r="G39" s="378"/>
      <c r="H39" s="379"/>
      <c r="I39" s="369">
        <v>1.2115045189883726</v>
      </c>
      <c r="J39" s="378"/>
      <c r="K39" s="379"/>
      <c r="L39" s="369">
        <v>1.4586185800543026</v>
      </c>
      <c r="M39" s="378"/>
      <c r="N39" s="379"/>
      <c r="O39" s="369">
        <v>127.09060642737181</v>
      </c>
      <c r="P39" s="120"/>
      <c r="Q39" s="359">
        <v>13.106182140485465</v>
      </c>
      <c r="R39" s="360">
        <v>2.0436989595569566</v>
      </c>
      <c r="S39" s="344">
        <v>-0.8233066060706673</v>
      </c>
      <c r="T39" s="359"/>
      <c r="U39" s="360"/>
      <c r="V39" s="344"/>
      <c r="W39" s="359"/>
      <c r="X39" s="360"/>
      <c r="Y39" s="344"/>
      <c r="Z39" s="359"/>
      <c r="AA39" s="360"/>
      <c r="AB39" s="344"/>
      <c r="AC39" s="120"/>
      <c r="AD39" s="359" t="s">
        <v>74</v>
      </c>
      <c r="AE39" s="360"/>
      <c r="AF39" s="360"/>
      <c r="AG39" s="361"/>
    </row>
    <row r="40" spans="1:34" ht="20.100000000000001" customHeight="1" x14ac:dyDescent="0.25">
      <c r="A40" s="345"/>
      <c r="B40" s="346">
        <v>2021</v>
      </c>
      <c r="C40" s="347"/>
      <c r="D40" s="226">
        <v>110.85972143263217</v>
      </c>
      <c r="E40" s="227">
        <v>105.71281632169612</v>
      </c>
      <c r="F40" s="229">
        <v>120.70945795633162</v>
      </c>
      <c r="G40" s="226">
        <v>2.6790790221716886E-2</v>
      </c>
      <c r="H40" s="227"/>
      <c r="I40" s="229">
        <v>1.314204765561884</v>
      </c>
      <c r="J40" s="226">
        <v>0</v>
      </c>
      <c r="K40" s="227"/>
      <c r="L40" s="229">
        <v>1.3226628630654476</v>
      </c>
      <c r="M40" s="226">
        <v>108.86185423205301</v>
      </c>
      <c r="N40" s="227"/>
      <c r="O40" s="229">
        <v>123.34632558495895</v>
      </c>
      <c r="P40" s="120"/>
      <c r="Q40" s="208">
        <v>-15.971287628506291</v>
      </c>
      <c r="R40" s="209">
        <v>-4.7575065912971413</v>
      </c>
      <c r="S40" s="211">
        <v>-2.9826482526806641</v>
      </c>
      <c r="T40" s="208"/>
      <c r="U40" s="209"/>
      <c r="V40" s="211">
        <v>8.477083242467371</v>
      </c>
      <c r="W40" s="208"/>
      <c r="X40" s="209"/>
      <c r="Y40" s="211">
        <v>-9.3208546010178779</v>
      </c>
      <c r="Z40" s="208"/>
      <c r="AA40" s="209"/>
      <c r="AB40" s="211">
        <v>-2.9461507405584308</v>
      </c>
      <c r="AC40" s="120"/>
      <c r="AD40" s="208" t="s">
        <v>73</v>
      </c>
      <c r="AE40" s="209"/>
      <c r="AF40" s="209"/>
      <c r="AG40" s="211"/>
    </row>
    <row r="41" spans="1:34" ht="20.100000000000001" customHeight="1" x14ac:dyDescent="0.25">
      <c r="A41" s="345"/>
      <c r="B41" s="362">
        <v>2022</v>
      </c>
      <c r="C41" s="363"/>
      <c r="D41" s="381">
        <v>159.48352109493527</v>
      </c>
      <c r="E41" s="382">
        <v>154.40354144846748</v>
      </c>
      <c r="F41" s="408">
        <v>165.99671114388019</v>
      </c>
      <c r="G41" s="381">
        <v>0</v>
      </c>
      <c r="H41" s="382"/>
      <c r="I41" s="408">
        <v>1.1709731430019299</v>
      </c>
      <c r="J41" s="381">
        <v>0</v>
      </c>
      <c r="K41" s="382"/>
      <c r="L41" s="408">
        <v>2.9503387000256502</v>
      </c>
      <c r="M41" s="381">
        <v>159.48352109493527</v>
      </c>
      <c r="N41" s="382"/>
      <c r="O41" s="408">
        <v>170.11802298690779</v>
      </c>
      <c r="P41" s="356"/>
      <c r="Q41" s="364">
        <v>43.860654739149204</v>
      </c>
      <c r="R41" s="365">
        <v>46.059434249291293</v>
      </c>
      <c r="S41" s="410">
        <v>37.517568179268423</v>
      </c>
      <c r="T41" s="364">
        <v>-100</v>
      </c>
      <c r="U41" s="365"/>
      <c r="V41" s="410">
        <v>-10.898729509071428</v>
      </c>
      <c r="W41" s="364">
        <v>0</v>
      </c>
      <c r="X41" s="365"/>
      <c r="Y41" s="410">
        <v>123.06052300514236</v>
      </c>
      <c r="Z41" s="364">
        <v>46.500831002664029</v>
      </c>
      <c r="AA41" s="365"/>
      <c r="AB41" s="410">
        <v>37.919003407747745</v>
      </c>
      <c r="AC41" s="356"/>
      <c r="AD41" s="364" t="s">
        <v>73</v>
      </c>
      <c r="AE41" s="365"/>
      <c r="AF41" s="365"/>
      <c r="AG41" s="366"/>
    </row>
    <row r="42" spans="1:34" ht="14.1" customHeight="1" x14ac:dyDescent="0.2"/>
    <row r="43" spans="1:34" ht="20.100000000000001" customHeight="1" x14ac:dyDescent="0.2">
      <c r="B43" s="135" t="s">
        <v>197</v>
      </c>
    </row>
    <row r="44" spans="1:34" ht="14.1" customHeight="1" x14ac:dyDescent="0.2">
      <c r="B44" s="135"/>
    </row>
    <row r="45" spans="1:34" ht="24" customHeight="1" x14ac:dyDescent="0.2">
      <c r="B45" s="526" t="s">
        <v>11</v>
      </c>
      <c r="C45" s="526"/>
      <c r="D45" s="526"/>
      <c r="E45" s="526"/>
      <c r="F45" s="526"/>
      <c r="G45" s="526"/>
      <c r="H45" s="526"/>
      <c r="I45" s="526"/>
      <c r="J45" s="526"/>
      <c r="K45" s="526"/>
      <c r="L45" s="526"/>
      <c r="M45" s="526"/>
      <c r="N45" s="526"/>
      <c r="O45" s="526"/>
      <c r="P45" s="526"/>
      <c r="Q45" s="526"/>
      <c r="R45" s="526"/>
      <c r="S45" s="526"/>
      <c r="T45" s="526"/>
      <c r="U45" s="526"/>
      <c r="V45" s="526"/>
      <c r="W45" s="526"/>
      <c r="X45" s="526"/>
      <c r="Y45" s="526"/>
      <c r="Z45" s="526"/>
      <c r="AA45" s="526"/>
      <c r="AB45" s="526"/>
      <c r="AC45" s="526"/>
      <c r="AD45" s="526"/>
      <c r="AE45" s="526"/>
      <c r="AF45" s="526"/>
      <c r="AG45" s="526"/>
    </row>
    <row r="46" spans="1:34" ht="14.1" customHeight="1" x14ac:dyDescent="0.2"/>
    <row r="47" spans="1:34" x14ac:dyDescent="0.2">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row>
    <row r="48" spans="1:34" x14ac:dyDescent="0.2">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row>
    <row r="49" spans="1:34" x14ac:dyDescent="0.2">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row>
    <row r="50" spans="1:34" x14ac:dyDescent="0.2">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row>
    <row r="51" spans="1:34" x14ac:dyDescent="0.2">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row>
    <row r="52" spans="1:34" x14ac:dyDescent="0.2">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row>
    <row r="53" spans="1:34" x14ac:dyDescent="0.2">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row>
    <row r="54" spans="1:34" x14ac:dyDescent="0.2">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row>
    <row r="55" spans="1:34" x14ac:dyDescent="0.2">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row>
    <row r="56" spans="1:34" x14ac:dyDescent="0.2">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row>
    <row r="57" spans="1:34" x14ac:dyDescent="0.2">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row>
    <row r="58" spans="1:34" x14ac:dyDescent="0.2">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row>
    <row r="59" spans="1:34" x14ac:dyDescent="0.2">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row>
    <row r="60" spans="1:34" x14ac:dyDescent="0.2">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row>
    <row r="61" spans="1:34" x14ac:dyDescent="0.2">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row>
    <row r="62" spans="1:34" x14ac:dyDescent="0.2">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row>
    <row r="63" spans="1:34" x14ac:dyDescent="0.2">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row>
    <row r="64" spans="1:34" x14ac:dyDescent="0.2">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row>
    <row r="65" s="61" customFormat="1" x14ac:dyDescent="0.2"/>
    <row r="66" s="61" customFormat="1" x14ac:dyDescent="0.2"/>
    <row r="67" s="61" customFormat="1" x14ac:dyDescent="0.2"/>
    <row r="68" s="61" customFormat="1" x14ac:dyDescent="0.2"/>
    <row r="69" s="61" customFormat="1" x14ac:dyDescent="0.2"/>
    <row r="70" s="61" customFormat="1" x14ac:dyDescent="0.2"/>
    <row r="71" s="61" customFormat="1" x14ac:dyDescent="0.2"/>
    <row r="72" s="61" customFormat="1" x14ac:dyDescent="0.2"/>
    <row r="73" s="61" customFormat="1" x14ac:dyDescent="0.2"/>
    <row r="74" s="61" customFormat="1" x14ac:dyDescent="0.2"/>
    <row r="75" s="61" customFormat="1" x14ac:dyDescent="0.2"/>
    <row r="76" s="61" customFormat="1" x14ac:dyDescent="0.2"/>
    <row r="77" s="61" customFormat="1" x14ac:dyDescent="0.2"/>
    <row r="78" s="61" customFormat="1" x14ac:dyDescent="0.2"/>
    <row r="79" s="61" customFormat="1" x14ac:dyDescent="0.2"/>
    <row r="80" s="61" customFormat="1" x14ac:dyDescent="0.2"/>
    <row r="81" s="61" customFormat="1" x14ac:dyDescent="0.2"/>
    <row r="82" s="61" customFormat="1" x14ac:dyDescent="0.2"/>
    <row r="83" s="61" customFormat="1" x14ac:dyDescent="0.2"/>
    <row r="84" s="61" customFormat="1" x14ac:dyDescent="0.2"/>
    <row r="85" s="61" customFormat="1" x14ac:dyDescent="0.2"/>
    <row r="86" s="61" customFormat="1" x14ac:dyDescent="0.2"/>
  </sheetData>
  <mergeCells count="24">
    <mergeCell ref="B8:C8"/>
    <mergeCell ref="AD38:AG38"/>
    <mergeCell ref="AD33:AG33"/>
    <mergeCell ref="AD28:AG28"/>
    <mergeCell ref="Q38:AB38"/>
    <mergeCell ref="B45:AG45"/>
    <mergeCell ref="B33:O33"/>
    <mergeCell ref="Q28:AB28"/>
    <mergeCell ref="B38:O38"/>
    <mergeCell ref="B28:O28"/>
    <mergeCell ref="Q33:AB33"/>
    <mergeCell ref="M7:O7"/>
    <mergeCell ref="T7:V7"/>
    <mergeCell ref="W7:Y7"/>
    <mergeCell ref="D6:O6"/>
    <mergeCell ref="Z7:AB7"/>
    <mergeCell ref="D7:F7"/>
    <mergeCell ref="G7:I7"/>
    <mergeCell ref="J7:L7"/>
    <mergeCell ref="U3:AG3"/>
    <mergeCell ref="AD6:AG6"/>
    <mergeCell ref="Q6:AB6"/>
    <mergeCell ref="Q7:S7"/>
    <mergeCell ref="AD7:AG7"/>
  </mergeCells>
  <phoneticPr fontId="0" type="noConversion"/>
  <printOptions horizontalCentered="1" verticalCentered="1"/>
  <pageMargins left="0.25" right="0.25" top="0.25" bottom="0.25" header="0" footer="0"/>
  <pageSetup scale="59" orientation="landscape" r:id="rId1"/>
  <headerFooter alignWithMargins="0"/>
  <rowBreaks count="1" manualBreakCount="1">
    <brk id="47" max="16383" man="1"/>
  </rowBreaks>
  <colBreaks count="1" manualBreakCount="1">
    <brk id="3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pageSetUpPr fitToPage="1"/>
  </sheetPr>
  <dimension ref="A1:AW78"/>
  <sheetViews>
    <sheetView showGridLines="0" zoomScale="75" workbookViewId="0"/>
  </sheetViews>
  <sheetFormatPr defaultRowHeight="12.75" x14ac:dyDescent="0.2"/>
  <cols>
    <col min="1" max="1" width="1.7109375" customWidth="1"/>
    <col min="2" max="2" width="6.7109375" customWidth="1"/>
    <col min="3" max="3" width="6.7109375" style="11" customWidth="1"/>
    <col min="4" max="15" width="8.7109375" customWidth="1"/>
    <col min="16" max="16" width="1.42578125" customWidth="1"/>
    <col min="17" max="28" width="7.7109375" customWidth="1"/>
    <col min="29" max="29" width="1.42578125" customWidth="1"/>
    <col min="30" max="33" width="7.7109375" customWidth="1"/>
    <col min="34" max="34" width="1.7109375" customWidth="1"/>
    <col min="35" max="48" width="9.140625" style="61" customWidth="1"/>
  </cols>
  <sheetData>
    <row r="1" spans="1:33" ht="39.950000000000003" customHeight="1" x14ac:dyDescent="0.2">
      <c r="B1" s="197" t="s">
        <v>198</v>
      </c>
      <c r="AD1" s="120"/>
      <c r="AG1" s="302"/>
    </row>
    <row r="2" spans="1:33" ht="21" customHeight="1" x14ac:dyDescent="0.2">
      <c r="B2" s="250" t="s">
        <v>13</v>
      </c>
    </row>
    <row r="3" spans="1:33" ht="21" customHeight="1" x14ac:dyDescent="0.2">
      <c r="B3" s="250" t="s">
        <v>14</v>
      </c>
      <c r="U3" s="564" t="s">
        <v>170</v>
      </c>
      <c r="V3" s="564"/>
      <c r="W3" s="564"/>
      <c r="X3" s="564"/>
      <c r="Y3" s="564"/>
      <c r="Z3" s="564"/>
      <c r="AA3" s="564"/>
      <c r="AB3" s="564"/>
      <c r="AC3" s="564"/>
      <c r="AD3" s="564"/>
      <c r="AE3" s="564"/>
      <c r="AF3" s="564"/>
      <c r="AG3" s="564"/>
    </row>
    <row r="4" spans="1:33" ht="21" customHeight="1" x14ac:dyDescent="0.2">
      <c r="B4" s="125" t="s">
        <v>15</v>
      </c>
      <c r="C4" s="120"/>
      <c r="D4" s="120"/>
      <c r="E4" s="120"/>
      <c r="F4" s="120"/>
      <c r="G4" s="120"/>
      <c r="H4" s="385"/>
      <c r="I4" s="385"/>
      <c r="J4" s="385"/>
      <c r="K4" s="385"/>
      <c r="L4" s="385"/>
      <c r="M4" s="385"/>
      <c r="N4" s="385"/>
      <c r="O4" s="385"/>
      <c r="P4" s="385"/>
      <c r="Q4" s="385"/>
      <c r="R4" s="385"/>
      <c r="S4" s="385"/>
      <c r="T4" s="385"/>
      <c r="U4" s="385"/>
      <c r="V4" s="385"/>
      <c r="W4" s="385"/>
      <c r="AC4" s="385"/>
    </row>
    <row r="5" spans="1:33" ht="24.95" customHeight="1" x14ac:dyDescent="0.2"/>
    <row r="6" spans="1:33" ht="24.95" customHeight="1" x14ac:dyDescent="0.25">
      <c r="D6" s="565" t="s">
        <v>199</v>
      </c>
      <c r="E6" s="565"/>
      <c r="F6" s="565"/>
      <c r="G6" s="565"/>
      <c r="H6" s="565"/>
      <c r="I6" s="565"/>
      <c r="J6" s="565"/>
      <c r="K6" s="565"/>
      <c r="L6" s="565"/>
      <c r="M6" s="565"/>
      <c r="N6" s="565"/>
      <c r="O6" s="548"/>
      <c r="Q6" s="565" t="s">
        <v>171</v>
      </c>
      <c r="R6" s="565"/>
      <c r="S6" s="565"/>
      <c r="T6" s="565"/>
      <c r="U6" s="565"/>
      <c r="V6" s="565"/>
      <c r="W6" s="565"/>
      <c r="X6" s="565"/>
      <c r="Y6" s="565"/>
      <c r="Z6" s="565"/>
      <c r="AA6" s="565"/>
      <c r="AB6" s="548"/>
      <c r="AD6" s="565" t="s">
        <v>180</v>
      </c>
      <c r="AE6" s="565"/>
      <c r="AF6" s="565"/>
      <c r="AG6" s="548"/>
    </row>
    <row r="7" spans="1:33" ht="24.95" customHeight="1" x14ac:dyDescent="0.25">
      <c r="D7" s="566" t="s">
        <v>192</v>
      </c>
      <c r="E7" s="566"/>
      <c r="F7" s="545"/>
      <c r="G7" s="566" t="s">
        <v>193</v>
      </c>
      <c r="H7" s="566"/>
      <c r="I7" s="545"/>
      <c r="J7" s="566" t="s">
        <v>194</v>
      </c>
      <c r="K7" s="566"/>
      <c r="L7" s="545"/>
      <c r="M7" s="566" t="s">
        <v>200</v>
      </c>
      <c r="N7" s="566"/>
      <c r="O7" s="545"/>
      <c r="Q7" s="566" t="s">
        <v>192</v>
      </c>
      <c r="R7" s="566"/>
      <c r="S7" s="545"/>
      <c r="T7" s="566" t="s">
        <v>193</v>
      </c>
      <c r="U7" s="566"/>
      <c r="V7" s="545"/>
      <c r="W7" s="566" t="s">
        <v>194</v>
      </c>
      <c r="X7" s="566"/>
      <c r="Y7" s="545"/>
      <c r="Z7" s="566" t="s">
        <v>200</v>
      </c>
      <c r="AA7" s="566"/>
      <c r="AB7" s="545"/>
      <c r="AD7" s="566" t="s">
        <v>196</v>
      </c>
      <c r="AE7" s="566"/>
      <c r="AF7" s="566"/>
      <c r="AG7" s="545"/>
    </row>
    <row r="8" spans="1:33" ht="30" customHeight="1" x14ac:dyDescent="0.25">
      <c r="A8" s="336"/>
      <c r="B8" s="464" t="s">
        <v>25</v>
      </c>
      <c r="C8" s="462"/>
      <c r="D8" s="337" t="s">
        <v>20</v>
      </c>
      <c r="E8" s="338" t="s">
        <v>21</v>
      </c>
      <c r="F8" s="65" t="s">
        <v>172</v>
      </c>
      <c r="G8" s="337" t="s">
        <v>20</v>
      </c>
      <c r="H8" s="338" t="s">
        <v>21</v>
      </c>
      <c r="I8" s="65" t="s">
        <v>172</v>
      </c>
      <c r="J8" s="337" t="s">
        <v>20</v>
      </c>
      <c r="K8" s="338" t="s">
        <v>21</v>
      </c>
      <c r="L8" s="65" t="s">
        <v>172</v>
      </c>
      <c r="M8" s="337" t="s">
        <v>20</v>
      </c>
      <c r="N8" s="338" t="s">
        <v>21</v>
      </c>
      <c r="O8" s="65" t="s">
        <v>172</v>
      </c>
      <c r="P8" s="339"/>
      <c r="Q8" s="337" t="s">
        <v>20</v>
      </c>
      <c r="R8" s="338" t="s">
        <v>21</v>
      </c>
      <c r="S8" s="65" t="s">
        <v>172</v>
      </c>
      <c r="T8" s="337" t="s">
        <v>20</v>
      </c>
      <c r="U8" s="338" t="s">
        <v>21</v>
      </c>
      <c r="V8" s="65" t="s">
        <v>172</v>
      </c>
      <c r="W8" s="337" t="s">
        <v>20</v>
      </c>
      <c r="X8" s="338" t="s">
        <v>21</v>
      </c>
      <c r="Y8" s="65" t="s">
        <v>172</v>
      </c>
      <c r="Z8" s="337" t="s">
        <v>20</v>
      </c>
      <c r="AA8" s="338" t="s">
        <v>21</v>
      </c>
      <c r="AB8" s="65" t="s">
        <v>172</v>
      </c>
      <c r="AC8" s="339"/>
      <c r="AD8" s="337" t="s">
        <v>192</v>
      </c>
      <c r="AE8" s="338" t="s">
        <v>193</v>
      </c>
      <c r="AF8" s="338" t="s">
        <v>194</v>
      </c>
      <c r="AG8" s="65" t="s">
        <v>152</v>
      </c>
    </row>
    <row r="9" spans="1:33" ht="20.100000000000001" customHeight="1" x14ac:dyDescent="0.25">
      <c r="A9" s="336"/>
      <c r="B9" s="340">
        <v>2021</v>
      </c>
      <c r="C9" s="341" t="s">
        <v>56</v>
      </c>
      <c r="D9" s="367">
        <v>89.388009738283628</v>
      </c>
      <c r="E9" s="368">
        <v>79.93236144578313</v>
      </c>
      <c r="F9" s="369">
        <v>99.305574855252274</v>
      </c>
      <c r="G9" s="367">
        <v>0</v>
      </c>
      <c r="H9" s="368"/>
      <c r="I9" s="369">
        <v>0.9763194392240675</v>
      </c>
      <c r="J9" s="367">
        <v>0</v>
      </c>
      <c r="K9" s="368"/>
      <c r="L9" s="369">
        <v>0.55634892812469539</v>
      </c>
      <c r="M9" s="367">
        <v>89.388009738283628</v>
      </c>
      <c r="N9" s="368"/>
      <c r="O9" s="369">
        <v>100.83824322260104</v>
      </c>
      <c r="P9" s="120"/>
      <c r="Q9" s="342">
        <v>1090.1499189655101</v>
      </c>
      <c r="R9" s="343">
        <v>103.66880194810706</v>
      </c>
      <c r="S9" s="344">
        <v>94.510060342228627</v>
      </c>
      <c r="T9" s="342"/>
      <c r="U9" s="343"/>
      <c r="V9" s="344">
        <v>234.67805882156244</v>
      </c>
      <c r="W9" s="342"/>
      <c r="X9" s="343"/>
      <c r="Y9" s="344">
        <v>-21.234325934824977</v>
      </c>
      <c r="Z9" s="342"/>
      <c r="AA9" s="343"/>
      <c r="AB9" s="344">
        <v>93.724992517436107</v>
      </c>
      <c r="AC9" s="120"/>
      <c r="AD9" s="359" t="s">
        <v>73</v>
      </c>
      <c r="AE9" s="360"/>
      <c r="AF9" s="360"/>
      <c r="AG9" s="361"/>
    </row>
    <row r="10" spans="1:33" ht="20.100000000000001" customHeight="1" x14ac:dyDescent="0.25">
      <c r="A10" s="345"/>
      <c r="B10" s="346"/>
      <c r="C10" s="347" t="s">
        <v>57</v>
      </c>
      <c r="D10" s="226">
        <v>41.653682288496654</v>
      </c>
      <c r="E10" s="227">
        <v>41.017477652545665</v>
      </c>
      <c r="F10" s="229">
        <v>65.909594706368907</v>
      </c>
      <c r="G10" s="226">
        <v>0</v>
      </c>
      <c r="H10" s="227"/>
      <c r="I10" s="229">
        <v>0.79325970505349808</v>
      </c>
      <c r="J10" s="226">
        <v>0</v>
      </c>
      <c r="K10" s="227"/>
      <c r="L10" s="229">
        <v>0.61599095206718568</v>
      </c>
      <c r="M10" s="226">
        <v>41.653682288496654</v>
      </c>
      <c r="N10" s="227"/>
      <c r="O10" s="229">
        <v>67.318845363489586</v>
      </c>
      <c r="P10" s="120"/>
      <c r="Q10" s="208">
        <v>501.45889176755674</v>
      </c>
      <c r="R10" s="209">
        <v>51.242644011928803</v>
      </c>
      <c r="S10" s="211">
        <v>65.302846492979739</v>
      </c>
      <c r="T10" s="208"/>
      <c r="U10" s="209"/>
      <c r="V10" s="211">
        <v>219.1847208876562</v>
      </c>
      <c r="W10" s="208"/>
      <c r="X10" s="209"/>
      <c r="Y10" s="211">
        <v>-2.9780904219095587</v>
      </c>
      <c r="Z10" s="208"/>
      <c r="AA10" s="209"/>
      <c r="AB10" s="211">
        <v>65.177520694193987</v>
      </c>
      <c r="AC10" s="120"/>
      <c r="AD10" s="208" t="s">
        <v>71</v>
      </c>
      <c r="AE10" s="209"/>
      <c r="AF10" s="209"/>
      <c r="AG10" s="211"/>
    </row>
    <row r="11" spans="1:33" ht="20.100000000000001" customHeight="1" x14ac:dyDescent="0.25">
      <c r="A11" s="345"/>
      <c r="B11" s="348"/>
      <c r="C11" s="349" t="s">
        <v>58</v>
      </c>
      <c r="D11" s="370">
        <v>55.445597484276732</v>
      </c>
      <c r="E11" s="371">
        <v>48.212531726907628</v>
      </c>
      <c r="F11" s="374">
        <v>69.61926495726496</v>
      </c>
      <c r="G11" s="370">
        <v>0</v>
      </c>
      <c r="H11" s="371"/>
      <c r="I11" s="374">
        <v>0.72562607310630756</v>
      </c>
      <c r="J11" s="370">
        <v>0</v>
      </c>
      <c r="K11" s="371"/>
      <c r="L11" s="374">
        <v>0.50648258104102739</v>
      </c>
      <c r="M11" s="370">
        <v>55.445597484276732</v>
      </c>
      <c r="N11" s="371"/>
      <c r="O11" s="374">
        <v>70.851373611412299</v>
      </c>
      <c r="P11" s="120"/>
      <c r="Q11" s="406">
        <v>679.43945890751945</v>
      </c>
      <c r="R11" s="60">
        <v>23.458632661182705</v>
      </c>
      <c r="S11" s="407">
        <v>48.064758770504191</v>
      </c>
      <c r="T11" s="406"/>
      <c r="U11" s="60"/>
      <c r="V11" s="407">
        <v>75.160148003053337</v>
      </c>
      <c r="W11" s="406"/>
      <c r="X11" s="60"/>
      <c r="Y11" s="407">
        <v>14.775016438138399</v>
      </c>
      <c r="Z11" s="406"/>
      <c r="AA11" s="60"/>
      <c r="AB11" s="407">
        <v>47.992371505119138</v>
      </c>
      <c r="AC11" s="120"/>
      <c r="AD11" s="350" t="s">
        <v>75</v>
      </c>
      <c r="AE11" s="351"/>
      <c r="AF11" s="351"/>
      <c r="AG11" s="352"/>
    </row>
    <row r="12" spans="1:33" ht="20.100000000000001" customHeight="1" x14ac:dyDescent="0.25">
      <c r="A12" s="345"/>
      <c r="B12" s="346"/>
      <c r="C12" s="347" t="s">
        <v>59</v>
      </c>
      <c r="D12" s="226">
        <v>67.905051734631769</v>
      </c>
      <c r="E12" s="227">
        <v>53.077626117372716</v>
      </c>
      <c r="F12" s="229">
        <v>76.541224152191887</v>
      </c>
      <c r="G12" s="226">
        <v>0</v>
      </c>
      <c r="H12" s="227"/>
      <c r="I12" s="229">
        <v>0.77002849519697703</v>
      </c>
      <c r="J12" s="226">
        <v>0</v>
      </c>
      <c r="K12" s="227"/>
      <c r="L12" s="229">
        <v>1.176140180490906</v>
      </c>
      <c r="M12" s="226">
        <v>67.905051734631769</v>
      </c>
      <c r="N12" s="227"/>
      <c r="O12" s="229">
        <v>78.487392827879773</v>
      </c>
      <c r="P12" s="120"/>
      <c r="Q12" s="208">
        <v>43.332669565980787</v>
      </c>
      <c r="R12" s="209">
        <v>3.6053588583916008</v>
      </c>
      <c r="S12" s="211">
        <v>26.706390804863442</v>
      </c>
      <c r="T12" s="208">
        <v>-100</v>
      </c>
      <c r="U12" s="209"/>
      <c r="V12" s="211">
        <v>9.1259012691548484</v>
      </c>
      <c r="W12" s="208">
        <v>0</v>
      </c>
      <c r="X12" s="209"/>
      <c r="Y12" s="211">
        <v>230.1775822802789</v>
      </c>
      <c r="Z12" s="208">
        <v>41.406997598096957</v>
      </c>
      <c r="AA12" s="209"/>
      <c r="AB12" s="211">
        <v>27.683677568662862</v>
      </c>
      <c r="AC12" s="120"/>
      <c r="AD12" s="208" t="s">
        <v>73</v>
      </c>
      <c r="AE12" s="209"/>
      <c r="AF12" s="209"/>
      <c r="AG12" s="211"/>
    </row>
    <row r="13" spans="1:33" ht="20.100000000000001" customHeight="1" x14ac:dyDescent="0.25">
      <c r="A13" s="345"/>
      <c r="B13" s="348"/>
      <c r="C13" s="349" t="s">
        <v>60</v>
      </c>
      <c r="D13" s="370">
        <v>85.101886792452831</v>
      </c>
      <c r="E13" s="371">
        <v>67.999305220883528</v>
      </c>
      <c r="F13" s="374">
        <v>95.436027102958192</v>
      </c>
      <c r="G13" s="370">
        <v>0</v>
      </c>
      <c r="H13" s="371"/>
      <c r="I13" s="374">
        <v>1.2829888728726246</v>
      </c>
      <c r="J13" s="370">
        <v>0</v>
      </c>
      <c r="K13" s="371"/>
      <c r="L13" s="374">
        <v>0.9592956829257383</v>
      </c>
      <c r="M13" s="370">
        <v>85.101886792452831</v>
      </c>
      <c r="N13" s="371"/>
      <c r="O13" s="374">
        <v>97.678311658756556</v>
      </c>
      <c r="P13" s="120"/>
      <c r="Q13" s="350">
        <v>82.683713834239811</v>
      </c>
      <c r="R13" s="351">
        <v>74.150192478480136</v>
      </c>
      <c r="S13" s="407">
        <v>83.652048608035514</v>
      </c>
      <c r="T13" s="350">
        <v>-100</v>
      </c>
      <c r="U13" s="351"/>
      <c r="V13" s="407">
        <v>201.80772212180241</v>
      </c>
      <c r="W13" s="350">
        <v>-100</v>
      </c>
      <c r="X13" s="351"/>
      <c r="Y13" s="407">
        <v>93.687471553246297</v>
      </c>
      <c r="Z13" s="350">
        <v>81.242465643457408</v>
      </c>
      <c r="AA13" s="351"/>
      <c r="AB13" s="407">
        <v>84.695773411561902</v>
      </c>
      <c r="AC13" s="120"/>
      <c r="AD13" s="350" t="s">
        <v>73</v>
      </c>
      <c r="AE13" s="351"/>
      <c r="AF13" s="351"/>
      <c r="AG13" s="352"/>
    </row>
    <row r="14" spans="1:33" ht="20.100000000000001" customHeight="1" x14ac:dyDescent="0.25">
      <c r="A14" s="345"/>
      <c r="B14" s="346"/>
      <c r="C14" s="347" t="s">
        <v>61</v>
      </c>
      <c r="D14" s="226">
        <v>90.569080949482654</v>
      </c>
      <c r="E14" s="227">
        <v>84.413577147298867</v>
      </c>
      <c r="F14" s="229">
        <v>104.71927327394566</v>
      </c>
      <c r="G14" s="226">
        <v>0</v>
      </c>
      <c r="H14" s="227"/>
      <c r="I14" s="229">
        <v>0.85173912948714448</v>
      </c>
      <c r="J14" s="226">
        <v>0</v>
      </c>
      <c r="K14" s="227"/>
      <c r="L14" s="229">
        <v>0.64314359161274559</v>
      </c>
      <c r="M14" s="226">
        <v>90.569080949482654</v>
      </c>
      <c r="N14" s="227"/>
      <c r="O14" s="229">
        <v>106.21415599504554</v>
      </c>
      <c r="P14" s="120"/>
      <c r="Q14" s="208">
        <v>63.14727713259564</v>
      </c>
      <c r="R14" s="209">
        <v>112.86022652914026</v>
      </c>
      <c r="S14" s="211">
        <v>75.291865194914507</v>
      </c>
      <c r="T14" s="208">
        <v>-100</v>
      </c>
      <c r="U14" s="209"/>
      <c r="V14" s="211">
        <v>11.379398849521076</v>
      </c>
      <c r="W14" s="208">
        <v>-100</v>
      </c>
      <c r="X14" s="209"/>
      <c r="Y14" s="211">
        <v>-69.952130997931548</v>
      </c>
      <c r="Z14" s="208">
        <v>49.470892827517297</v>
      </c>
      <c r="AA14" s="209"/>
      <c r="AB14" s="211">
        <v>69.549117164982306</v>
      </c>
      <c r="AC14" s="120"/>
      <c r="AD14" s="208" t="s">
        <v>73</v>
      </c>
      <c r="AE14" s="209"/>
      <c r="AF14" s="209"/>
      <c r="AG14" s="211"/>
    </row>
    <row r="15" spans="1:33" ht="20.100000000000001" customHeight="1" x14ac:dyDescent="0.25">
      <c r="A15" s="345"/>
      <c r="B15" s="348">
        <v>2022</v>
      </c>
      <c r="C15" s="349" t="s">
        <v>62</v>
      </c>
      <c r="D15" s="370">
        <v>131.19385270846013</v>
      </c>
      <c r="E15" s="371">
        <v>119.257195491644</v>
      </c>
      <c r="F15" s="374">
        <v>141.29694372031281</v>
      </c>
      <c r="G15" s="370">
        <v>0</v>
      </c>
      <c r="H15" s="371"/>
      <c r="I15" s="374">
        <v>1.2048548380157584</v>
      </c>
      <c r="J15" s="370">
        <v>0</v>
      </c>
      <c r="K15" s="371"/>
      <c r="L15" s="374">
        <v>21.813658911680655</v>
      </c>
      <c r="M15" s="370">
        <v>131.19385270846013</v>
      </c>
      <c r="N15" s="371"/>
      <c r="O15" s="374">
        <v>164.31545747000925</v>
      </c>
      <c r="P15" s="120"/>
      <c r="Q15" s="350">
        <v>111.95984050257117</v>
      </c>
      <c r="R15" s="351">
        <v>115.31777600419973</v>
      </c>
      <c r="S15" s="407">
        <v>104.6572313239303</v>
      </c>
      <c r="T15" s="350">
        <v>-100</v>
      </c>
      <c r="U15" s="351"/>
      <c r="V15" s="407">
        <v>99.795270941381517</v>
      </c>
      <c r="W15" s="350">
        <v>0</v>
      </c>
      <c r="X15" s="351"/>
      <c r="Y15" s="407">
        <v>6016.8279651894691</v>
      </c>
      <c r="Z15" s="350">
        <v>111.62584065585506</v>
      </c>
      <c r="AA15" s="351"/>
      <c r="AB15" s="407">
        <v>134.73489435955818</v>
      </c>
      <c r="AC15" s="120"/>
      <c r="AD15" s="350" t="s">
        <v>73</v>
      </c>
      <c r="AE15" s="351"/>
      <c r="AF15" s="351"/>
      <c r="AG15" s="352"/>
    </row>
    <row r="16" spans="1:33" ht="20.100000000000001" customHeight="1" x14ac:dyDescent="0.25">
      <c r="A16" s="345"/>
      <c r="B16" s="346"/>
      <c r="C16" s="347" t="s">
        <v>63</v>
      </c>
      <c r="D16" s="226">
        <v>205.95721024258759</v>
      </c>
      <c r="E16" s="227">
        <v>194.25476333907056</v>
      </c>
      <c r="F16" s="229">
        <v>207.88770451165098</v>
      </c>
      <c r="G16" s="226">
        <v>0</v>
      </c>
      <c r="H16" s="227"/>
      <c r="I16" s="229">
        <v>1.7122916420553813</v>
      </c>
      <c r="J16" s="226">
        <v>0</v>
      </c>
      <c r="K16" s="227"/>
      <c r="L16" s="229">
        <v>0.876966918817353</v>
      </c>
      <c r="M16" s="226">
        <v>205.95721024258759</v>
      </c>
      <c r="N16" s="227"/>
      <c r="O16" s="229">
        <v>210.47696307252369</v>
      </c>
      <c r="P16" s="120"/>
      <c r="Q16" s="208">
        <v>120.64162398429592</v>
      </c>
      <c r="R16" s="209">
        <v>139.81033075763747</v>
      </c>
      <c r="S16" s="211">
        <v>97.641822138627845</v>
      </c>
      <c r="T16" s="208"/>
      <c r="U16" s="209"/>
      <c r="V16" s="211"/>
      <c r="W16" s="208"/>
      <c r="X16" s="209"/>
      <c r="Y16" s="211"/>
      <c r="Z16" s="208"/>
      <c r="AA16" s="209"/>
      <c r="AB16" s="211"/>
      <c r="AC16" s="120"/>
      <c r="AD16" s="208" t="s">
        <v>75</v>
      </c>
      <c r="AE16" s="209"/>
      <c r="AF16" s="209"/>
      <c r="AG16" s="211"/>
    </row>
    <row r="17" spans="1:34" ht="20.100000000000001" customHeight="1" x14ac:dyDescent="0.25">
      <c r="A17" s="345"/>
      <c r="B17" s="348"/>
      <c r="C17" s="349" t="s">
        <v>64</v>
      </c>
      <c r="D17" s="370">
        <v>202.29823493609251</v>
      </c>
      <c r="E17" s="371">
        <v>186.45219588029536</v>
      </c>
      <c r="F17" s="374">
        <v>210.60967262142753</v>
      </c>
      <c r="G17" s="370">
        <v>0</v>
      </c>
      <c r="H17" s="371"/>
      <c r="I17" s="374">
        <v>0.89150085550722924</v>
      </c>
      <c r="J17" s="370">
        <v>0</v>
      </c>
      <c r="K17" s="371"/>
      <c r="L17" s="374">
        <v>0.62341926847128637</v>
      </c>
      <c r="M17" s="370">
        <v>202.29823493609251</v>
      </c>
      <c r="N17" s="371"/>
      <c r="O17" s="374">
        <v>212.12459274540606</v>
      </c>
      <c r="P17" s="120"/>
      <c r="Q17" s="350">
        <v>74.264734795891769</v>
      </c>
      <c r="R17" s="351">
        <v>69.412592998178312</v>
      </c>
      <c r="S17" s="407">
        <v>56.43502137343917</v>
      </c>
      <c r="T17" s="350"/>
      <c r="U17" s="351"/>
      <c r="V17" s="407"/>
      <c r="W17" s="350"/>
      <c r="X17" s="351"/>
      <c r="Y17" s="407"/>
      <c r="Z17" s="350"/>
      <c r="AA17" s="351"/>
      <c r="AB17" s="407"/>
      <c r="AC17" s="120"/>
      <c r="AD17" s="350" t="s">
        <v>75</v>
      </c>
      <c r="AE17" s="351"/>
      <c r="AF17" s="351"/>
      <c r="AG17" s="352"/>
    </row>
    <row r="18" spans="1:34" ht="20.100000000000001" customHeight="1" x14ac:dyDescent="0.25">
      <c r="A18" s="345"/>
      <c r="B18" s="346"/>
      <c r="C18" s="347" t="s">
        <v>65</v>
      </c>
      <c r="D18" s="226">
        <v>127.82075471698113</v>
      </c>
      <c r="E18" s="227">
        <v>111.86470281124498</v>
      </c>
      <c r="F18" s="229">
        <v>134.8782184762849</v>
      </c>
      <c r="G18" s="226">
        <v>0</v>
      </c>
      <c r="H18" s="227"/>
      <c r="I18" s="229">
        <v>0.97277024405545343</v>
      </c>
      <c r="J18" s="226">
        <v>0</v>
      </c>
      <c r="K18" s="227"/>
      <c r="L18" s="229">
        <v>0.45205941371325487</v>
      </c>
      <c r="M18" s="226">
        <v>127.82075471698113</v>
      </c>
      <c r="N18" s="227"/>
      <c r="O18" s="229">
        <v>136.30304813405363</v>
      </c>
      <c r="P18" s="120"/>
      <c r="Q18" s="208">
        <v>29.21653712263409</v>
      </c>
      <c r="R18" s="209">
        <v>24.841644843292595</v>
      </c>
      <c r="S18" s="211">
        <v>21.744767552045637</v>
      </c>
      <c r="T18" s="208">
        <v>0</v>
      </c>
      <c r="U18" s="209"/>
      <c r="V18" s="211">
        <v>17.687626578130388</v>
      </c>
      <c r="W18" s="208">
        <v>0</v>
      </c>
      <c r="X18" s="209"/>
      <c r="Y18" s="211">
        <v>10.02082347771554</v>
      </c>
      <c r="Z18" s="208">
        <v>29.21653712263409</v>
      </c>
      <c r="AA18" s="209"/>
      <c r="AB18" s="211">
        <v>21.671831193948293</v>
      </c>
      <c r="AC18" s="120"/>
      <c r="AD18" s="208" t="s">
        <v>75</v>
      </c>
      <c r="AE18" s="209"/>
      <c r="AF18" s="209"/>
      <c r="AG18" s="211"/>
    </row>
    <row r="19" spans="1:34" ht="20.100000000000001" customHeight="1" x14ac:dyDescent="0.25">
      <c r="A19" s="345"/>
      <c r="B19" s="348"/>
      <c r="C19" s="349" t="s">
        <v>66</v>
      </c>
      <c r="D19" s="370">
        <v>82.509129640900795</v>
      </c>
      <c r="E19" s="371">
        <v>67.597398367664212</v>
      </c>
      <c r="F19" s="374">
        <v>94.908855374478222</v>
      </c>
      <c r="G19" s="370">
        <v>0</v>
      </c>
      <c r="H19" s="371"/>
      <c r="I19" s="374">
        <v>0.9957541582487035</v>
      </c>
      <c r="J19" s="370">
        <v>0</v>
      </c>
      <c r="K19" s="371"/>
      <c r="L19" s="374">
        <v>0.54885171468225935</v>
      </c>
      <c r="M19" s="370">
        <v>82.509129640900795</v>
      </c>
      <c r="N19" s="371"/>
      <c r="O19" s="374">
        <v>96.453461247409194</v>
      </c>
      <c r="P19" s="120"/>
      <c r="Q19" s="350">
        <v>-2.1555550743219452</v>
      </c>
      <c r="R19" s="351">
        <v>-4.7572562777406704</v>
      </c>
      <c r="S19" s="407">
        <v>4.6325895324408588</v>
      </c>
      <c r="T19" s="350"/>
      <c r="U19" s="351"/>
      <c r="V19" s="407">
        <v>-1.9062778609865978</v>
      </c>
      <c r="W19" s="350"/>
      <c r="X19" s="351"/>
      <c r="Y19" s="407">
        <v>-13.651761182508656</v>
      </c>
      <c r="Z19" s="350"/>
      <c r="AA19" s="351"/>
      <c r="AB19" s="407">
        <v>4.4348834523001086</v>
      </c>
      <c r="AC19" s="120"/>
      <c r="AD19" s="350" t="s">
        <v>75</v>
      </c>
      <c r="AE19" s="351"/>
      <c r="AF19" s="351"/>
      <c r="AG19" s="352"/>
    </row>
    <row r="20" spans="1:34" ht="20.100000000000001" customHeight="1" x14ac:dyDescent="0.25">
      <c r="A20" s="345"/>
      <c r="B20" s="346"/>
      <c r="C20" s="347" t="s">
        <v>67</v>
      </c>
      <c r="D20" s="226">
        <v>76.710377358490561</v>
      </c>
      <c r="E20" s="227">
        <v>64.671761445783133</v>
      </c>
      <c r="F20" s="229">
        <v>86.520095851925305</v>
      </c>
      <c r="G20" s="226">
        <v>0</v>
      </c>
      <c r="H20" s="227"/>
      <c r="I20" s="229">
        <v>0.65599671560853334</v>
      </c>
      <c r="J20" s="226">
        <v>0</v>
      </c>
      <c r="K20" s="227"/>
      <c r="L20" s="229">
        <v>0.48573188283316737</v>
      </c>
      <c r="M20" s="226">
        <v>76.710377358490561</v>
      </c>
      <c r="N20" s="227"/>
      <c r="O20" s="229">
        <v>87.661824450367007</v>
      </c>
      <c r="P20" s="120"/>
      <c r="Q20" s="208">
        <v>-9.0411132572319293</v>
      </c>
      <c r="R20" s="209">
        <v>-4.1507913668653664</v>
      </c>
      <c r="S20" s="211">
        <v>-2.0806526142452308</v>
      </c>
      <c r="T20" s="208">
        <v>-100</v>
      </c>
      <c r="U20" s="209"/>
      <c r="V20" s="211">
        <v>-33.028511635116068</v>
      </c>
      <c r="W20" s="208">
        <v>0</v>
      </c>
      <c r="X20" s="209"/>
      <c r="Y20" s="211">
        <v>-30.601147297853181</v>
      </c>
      <c r="Z20" s="208">
        <v>-9.1877343002556149</v>
      </c>
      <c r="AA20" s="209"/>
      <c r="AB20" s="211">
        <v>-2.6390372414179173</v>
      </c>
      <c r="AC20" s="120"/>
      <c r="AD20" s="208" t="s">
        <v>75</v>
      </c>
      <c r="AE20" s="209"/>
      <c r="AF20" s="209"/>
      <c r="AG20" s="211"/>
    </row>
    <row r="21" spans="1:34" ht="20.100000000000001" customHeight="1" x14ac:dyDescent="0.25">
      <c r="A21" s="345"/>
      <c r="B21" s="348"/>
      <c r="C21" s="349" t="s">
        <v>56</v>
      </c>
      <c r="D21" s="370">
        <v>87.864881314668295</v>
      </c>
      <c r="E21" s="371">
        <v>70.936926544889232</v>
      </c>
      <c r="F21" s="374">
        <v>92.824875653717598</v>
      </c>
      <c r="G21" s="370">
        <v>0</v>
      </c>
      <c r="H21" s="371"/>
      <c r="I21" s="374">
        <v>0.64566467270177841</v>
      </c>
      <c r="J21" s="370">
        <v>0</v>
      </c>
      <c r="K21" s="371"/>
      <c r="L21" s="374">
        <v>0.50307960579173883</v>
      </c>
      <c r="M21" s="370">
        <v>87.864881314668295</v>
      </c>
      <c r="N21" s="371"/>
      <c r="O21" s="374">
        <v>93.973619932211108</v>
      </c>
      <c r="P21" s="120"/>
      <c r="Q21" s="350">
        <v>-1.7039516016644196</v>
      </c>
      <c r="R21" s="351">
        <v>-11.25380851785585</v>
      </c>
      <c r="S21" s="407">
        <v>-6.5260175081062197</v>
      </c>
      <c r="T21" s="350">
        <v>0</v>
      </c>
      <c r="U21" s="351"/>
      <c r="V21" s="407">
        <v>-33.86747751014375</v>
      </c>
      <c r="W21" s="350">
        <v>0</v>
      </c>
      <c r="X21" s="351"/>
      <c r="Y21" s="407">
        <v>-9.5748045188444078</v>
      </c>
      <c r="Z21" s="350">
        <v>-1.7039516016644196</v>
      </c>
      <c r="AA21" s="351"/>
      <c r="AB21" s="407">
        <v>-6.8075593852178304</v>
      </c>
      <c r="AC21" s="120"/>
      <c r="AD21" s="350" t="s">
        <v>74</v>
      </c>
      <c r="AE21" s="351"/>
      <c r="AF21" s="351"/>
      <c r="AG21" s="352"/>
    </row>
    <row r="22" spans="1:34" ht="20.100000000000001" customHeight="1" x14ac:dyDescent="0.25">
      <c r="A22" s="345"/>
      <c r="B22" s="346"/>
      <c r="C22" s="347" t="s">
        <v>57</v>
      </c>
      <c r="D22" s="226">
        <v>58.325623858794884</v>
      </c>
      <c r="E22" s="227">
        <v>48.057675864749321</v>
      </c>
      <c r="F22" s="229">
        <v>71.727593052109185</v>
      </c>
      <c r="G22" s="226">
        <v>0</v>
      </c>
      <c r="H22" s="227"/>
      <c r="I22" s="229">
        <v>0.75200173321439556</v>
      </c>
      <c r="J22" s="226">
        <v>0</v>
      </c>
      <c r="K22" s="227"/>
      <c r="L22" s="229">
        <v>0.43737286963866306</v>
      </c>
      <c r="M22" s="226">
        <v>58.325623858794884</v>
      </c>
      <c r="N22" s="227"/>
      <c r="O22" s="229">
        <v>72.916967654962235</v>
      </c>
      <c r="P22" s="120"/>
      <c r="Q22" s="208">
        <v>40.025132603697266</v>
      </c>
      <c r="R22" s="209">
        <v>17.163898452981108</v>
      </c>
      <c r="S22" s="211">
        <v>8.8272403610217278</v>
      </c>
      <c r="T22" s="208">
        <v>0</v>
      </c>
      <c r="U22" s="209"/>
      <c r="V22" s="211">
        <v>-5.2010673957532507</v>
      </c>
      <c r="W22" s="208">
        <v>0</v>
      </c>
      <c r="X22" s="209"/>
      <c r="Y22" s="211">
        <v>-28.996867868335194</v>
      </c>
      <c r="Z22" s="208">
        <v>40.025132603697266</v>
      </c>
      <c r="AA22" s="209"/>
      <c r="AB22" s="211">
        <v>8.3158323070370397</v>
      </c>
      <c r="AC22" s="120"/>
      <c r="AD22" s="208" t="s">
        <v>75</v>
      </c>
      <c r="AE22" s="209"/>
      <c r="AF22" s="209"/>
      <c r="AG22" s="211"/>
    </row>
    <row r="23" spans="1:34" ht="20.100000000000001" customHeight="1" x14ac:dyDescent="0.25">
      <c r="A23" s="345"/>
      <c r="B23" s="348"/>
      <c r="C23" s="349" t="s">
        <v>58</v>
      </c>
      <c r="D23" s="370">
        <v>69.467295597484281</v>
      </c>
      <c r="E23" s="371">
        <v>59.944591164658632</v>
      </c>
      <c r="F23" s="374">
        <v>74.236119658119662</v>
      </c>
      <c r="G23" s="370">
        <v>0</v>
      </c>
      <c r="H23" s="371"/>
      <c r="I23" s="374">
        <v>0.88105057074194304</v>
      </c>
      <c r="J23" s="370">
        <v>0</v>
      </c>
      <c r="K23" s="371"/>
      <c r="L23" s="374">
        <v>0.67965041982097796</v>
      </c>
      <c r="M23" s="370">
        <v>69.467295597484281</v>
      </c>
      <c r="N23" s="371"/>
      <c r="O23" s="374">
        <v>75.796820648682584</v>
      </c>
      <c r="P23" s="120"/>
      <c r="Q23" s="350">
        <v>25.289109955311901</v>
      </c>
      <c r="R23" s="351">
        <v>24.334045563537117</v>
      </c>
      <c r="S23" s="407">
        <v>6.6315763368822429</v>
      </c>
      <c r="T23" s="350">
        <v>0</v>
      </c>
      <c r="U23" s="351"/>
      <c r="V23" s="407">
        <v>21.419365070213473</v>
      </c>
      <c r="W23" s="350">
        <v>0</v>
      </c>
      <c r="X23" s="351"/>
      <c r="Y23" s="407">
        <v>34.190285178036163</v>
      </c>
      <c r="Z23" s="350">
        <v>25.289109955311901</v>
      </c>
      <c r="AA23" s="351"/>
      <c r="AB23" s="407">
        <v>6.9800298642154424</v>
      </c>
      <c r="AC23" s="120"/>
      <c r="AD23" s="350" t="s">
        <v>75</v>
      </c>
      <c r="AE23" s="351"/>
      <c r="AF23" s="351"/>
      <c r="AG23" s="352"/>
    </row>
    <row r="24" spans="1:34" ht="20.100000000000001" customHeight="1" x14ac:dyDescent="0.25">
      <c r="A24" s="345"/>
      <c r="B24" s="346"/>
      <c r="C24" s="347" t="s">
        <v>59</v>
      </c>
      <c r="D24" s="226">
        <v>164.09555690809495</v>
      </c>
      <c r="E24" s="227">
        <v>165.49659541391372</v>
      </c>
      <c r="F24" s="229">
        <v>172.81234406242811</v>
      </c>
      <c r="G24" s="226">
        <v>0</v>
      </c>
      <c r="H24" s="227"/>
      <c r="I24" s="229">
        <v>0.74832739692103634</v>
      </c>
      <c r="J24" s="226">
        <v>0</v>
      </c>
      <c r="K24" s="227"/>
      <c r="L24" s="229">
        <v>0.3977118118213418</v>
      </c>
      <c r="M24" s="226">
        <v>164.09555690809495</v>
      </c>
      <c r="N24" s="227"/>
      <c r="O24" s="229">
        <v>173.9583832711705</v>
      </c>
      <c r="P24" s="120"/>
      <c r="Q24" s="208">
        <v>141.65441703725634</v>
      </c>
      <c r="R24" s="209">
        <v>211.8010497452529</v>
      </c>
      <c r="S24" s="211">
        <v>125.77682285142943</v>
      </c>
      <c r="T24" s="208">
        <v>0</v>
      </c>
      <c r="U24" s="209"/>
      <c r="V24" s="211">
        <v>-2.8182201586354569</v>
      </c>
      <c r="W24" s="208">
        <v>0</v>
      </c>
      <c r="X24" s="209"/>
      <c r="Y24" s="211">
        <v>-66.184999168018663</v>
      </c>
      <c r="Z24" s="208">
        <v>141.65441703725634</v>
      </c>
      <c r="AA24" s="209"/>
      <c r="AB24" s="211">
        <v>121.63863138199861</v>
      </c>
      <c r="AC24" s="120"/>
      <c r="AD24" s="208" t="s">
        <v>71</v>
      </c>
      <c r="AE24" s="209"/>
      <c r="AF24" s="209"/>
      <c r="AG24" s="211"/>
    </row>
    <row r="25" spans="1:34" ht="20.100000000000001" customHeight="1" x14ac:dyDescent="0.2">
      <c r="A25" s="353"/>
      <c r="B25" s="348"/>
      <c r="C25" s="349" t="s">
        <v>60</v>
      </c>
      <c r="D25" s="370">
        <v>176.95251572327044</v>
      </c>
      <c r="E25" s="371">
        <v>178.21797269076305</v>
      </c>
      <c r="F25" s="374">
        <v>186.86070579630646</v>
      </c>
      <c r="G25" s="370">
        <v>0</v>
      </c>
      <c r="H25" s="371"/>
      <c r="I25" s="374">
        <v>1.1460145156023795</v>
      </c>
      <c r="J25" s="370">
        <v>0</v>
      </c>
      <c r="K25" s="371"/>
      <c r="L25" s="374">
        <v>0.8051340921401563</v>
      </c>
      <c r="M25" s="370">
        <v>176.95251572327044</v>
      </c>
      <c r="N25" s="371"/>
      <c r="O25" s="374">
        <v>188.811854404049</v>
      </c>
      <c r="P25" s="120"/>
      <c r="Q25" s="350">
        <v>107.93019096594837</v>
      </c>
      <c r="R25" s="351">
        <v>162.08793179843647</v>
      </c>
      <c r="S25" s="407">
        <v>95.796819574892538</v>
      </c>
      <c r="T25" s="350">
        <v>0</v>
      </c>
      <c r="U25" s="351"/>
      <c r="V25" s="407">
        <v>-10.676192147170454</v>
      </c>
      <c r="W25" s="350">
        <v>0</v>
      </c>
      <c r="X25" s="351"/>
      <c r="Y25" s="407">
        <v>-16.070289224465743</v>
      </c>
      <c r="Z25" s="350">
        <v>107.93019096594837</v>
      </c>
      <c r="AA25" s="351"/>
      <c r="AB25" s="407">
        <v>93.299670313290704</v>
      </c>
      <c r="AC25" s="120"/>
      <c r="AD25" s="350" t="s">
        <v>75</v>
      </c>
      <c r="AE25" s="351"/>
      <c r="AF25" s="351"/>
      <c r="AG25" s="352"/>
    </row>
    <row r="26" spans="1:34" ht="20.100000000000001" customHeight="1" x14ac:dyDescent="0.2">
      <c r="A26" s="353"/>
      <c r="B26" s="354"/>
      <c r="C26" s="355" t="s">
        <v>61</v>
      </c>
      <c r="D26" s="375">
        <v>154.82501521606818</v>
      </c>
      <c r="E26" s="376">
        <v>151.98386164010881</v>
      </c>
      <c r="F26" s="377">
        <v>160.73761786600497</v>
      </c>
      <c r="G26" s="375">
        <v>0</v>
      </c>
      <c r="H26" s="376"/>
      <c r="I26" s="377">
        <v>0.91243374031361435</v>
      </c>
      <c r="J26" s="375">
        <v>0</v>
      </c>
      <c r="K26" s="376"/>
      <c r="L26" s="377">
        <v>0.34703900223405904</v>
      </c>
      <c r="M26" s="375">
        <v>154.82501521606818</v>
      </c>
      <c r="N26" s="376"/>
      <c r="O26" s="377">
        <v>161.99709060855264</v>
      </c>
      <c r="P26" s="411"/>
      <c r="Q26" s="216">
        <v>70.94687678502153</v>
      </c>
      <c r="R26" s="217">
        <v>80.046701936230036</v>
      </c>
      <c r="S26" s="219">
        <v>53.493824814449752</v>
      </c>
      <c r="T26" s="216">
        <v>0</v>
      </c>
      <c r="U26" s="217"/>
      <c r="V26" s="219">
        <v>7.1259624821092977</v>
      </c>
      <c r="W26" s="216">
        <v>0</v>
      </c>
      <c r="X26" s="217"/>
      <c r="Y26" s="219">
        <v>-46.040198990290449</v>
      </c>
      <c r="Z26" s="216">
        <v>70.94687678502153</v>
      </c>
      <c r="AA26" s="217"/>
      <c r="AB26" s="219">
        <v>52.519303186082468</v>
      </c>
      <c r="AC26" s="411"/>
      <c r="AD26" s="216" t="s">
        <v>75</v>
      </c>
      <c r="AE26" s="217"/>
      <c r="AF26" s="217"/>
      <c r="AG26" s="219"/>
    </row>
    <row r="27" spans="1:34" ht="21" customHeight="1" x14ac:dyDescent="0.2">
      <c r="A27" s="357"/>
      <c r="B27" s="35"/>
      <c r="C27" s="35"/>
      <c r="D27" s="192"/>
      <c r="E27" s="192"/>
      <c r="F27" s="192"/>
      <c r="G27" s="192"/>
      <c r="H27" s="192"/>
      <c r="I27" s="192"/>
      <c r="J27" s="192"/>
      <c r="K27" s="192"/>
      <c r="L27" s="192"/>
      <c r="M27" s="192"/>
      <c r="N27" s="192"/>
      <c r="O27" s="192"/>
      <c r="P27" s="126"/>
      <c r="Q27" s="192"/>
      <c r="R27" s="192"/>
      <c r="S27" s="192"/>
      <c r="T27" s="192"/>
      <c r="U27" s="192"/>
      <c r="V27" s="192"/>
      <c r="W27" s="192"/>
      <c r="X27" s="192"/>
      <c r="Y27" s="192"/>
      <c r="Z27" s="192"/>
      <c r="AA27" s="192"/>
      <c r="AB27" s="192"/>
      <c r="AC27" s="126"/>
      <c r="AD27" s="192"/>
      <c r="AE27" s="192"/>
      <c r="AF27" s="192"/>
      <c r="AG27" s="192"/>
      <c r="AH27" s="1"/>
    </row>
    <row r="28" spans="1:34" ht="24.95" customHeight="1" x14ac:dyDescent="0.25">
      <c r="A28" s="357"/>
      <c r="B28" s="569" t="s">
        <v>26</v>
      </c>
      <c r="C28" s="569"/>
      <c r="D28" s="569"/>
      <c r="E28" s="569"/>
      <c r="F28" s="569"/>
      <c r="G28" s="569"/>
      <c r="H28" s="569"/>
      <c r="I28" s="569"/>
      <c r="J28" s="569"/>
      <c r="K28" s="569"/>
      <c r="L28" s="569"/>
      <c r="M28" s="569"/>
      <c r="N28" s="569"/>
      <c r="O28" s="547"/>
      <c r="P28" s="412"/>
      <c r="Q28" s="568"/>
      <c r="R28" s="568"/>
      <c r="S28" s="568"/>
      <c r="T28" s="568"/>
      <c r="U28" s="568"/>
      <c r="V28" s="568"/>
      <c r="W28" s="568"/>
      <c r="X28" s="568"/>
      <c r="Y28" s="568"/>
      <c r="Z28" s="568"/>
      <c r="AA28" s="568"/>
      <c r="AB28" s="544"/>
      <c r="AC28" s="412"/>
      <c r="AD28" s="568"/>
      <c r="AE28" s="568"/>
      <c r="AF28" s="568"/>
      <c r="AG28" s="544"/>
      <c r="AH28" s="1"/>
    </row>
    <row r="29" spans="1:34" ht="20.100000000000001" customHeight="1" x14ac:dyDescent="0.25">
      <c r="A29" s="345"/>
      <c r="B29" s="340">
        <v>2020</v>
      </c>
      <c r="C29" s="341"/>
      <c r="D29" s="378">
        <v>50.982214661305292</v>
      </c>
      <c r="E29" s="379">
        <v>53.882227569133399</v>
      </c>
      <c r="F29" s="369">
        <v>68.118444678609066</v>
      </c>
      <c r="G29" s="378"/>
      <c r="H29" s="379"/>
      <c r="I29" s="369">
        <v>0.66328148988796076</v>
      </c>
      <c r="J29" s="378"/>
      <c r="K29" s="379"/>
      <c r="L29" s="369">
        <v>0.79857292300035154</v>
      </c>
      <c r="M29" s="378"/>
      <c r="N29" s="379"/>
      <c r="O29" s="369">
        <v>69.58029909149738</v>
      </c>
      <c r="P29" s="120"/>
      <c r="Q29" s="359">
        <v>-46.488992606493625</v>
      </c>
      <c r="R29" s="360">
        <v>-27.319889628177418</v>
      </c>
      <c r="S29" s="344">
        <v>-27.168191510219387</v>
      </c>
      <c r="T29" s="359"/>
      <c r="U29" s="360"/>
      <c r="V29" s="344"/>
      <c r="W29" s="359"/>
      <c r="X29" s="360"/>
      <c r="Y29" s="344"/>
      <c r="Z29" s="359"/>
      <c r="AA29" s="360"/>
      <c r="AB29" s="344"/>
      <c r="AC29" s="120"/>
      <c r="AD29" s="359" t="s">
        <v>71</v>
      </c>
      <c r="AE29" s="360"/>
      <c r="AF29" s="360"/>
      <c r="AG29" s="361"/>
    </row>
    <row r="30" spans="1:34" ht="20.100000000000001" customHeight="1" x14ac:dyDescent="0.25">
      <c r="A30" s="345"/>
      <c r="B30" s="346">
        <v>2021</v>
      </c>
      <c r="C30" s="347"/>
      <c r="D30" s="226">
        <v>80.641922977513573</v>
      </c>
      <c r="E30" s="227">
        <v>70.705281795675859</v>
      </c>
      <c r="F30" s="229">
        <v>92.476067875787365</v>
      </c>
      <c r="G30" s="226">
        <v>1.9488239855259756E-2</v>
      </c>
      <c r="H30" s="227"/>
      <c r="I30" s="229">
        <v>1.0068182821825786</v>
      </c>
      <c r="J30" s="226">
        <v>0</v>
      </c>
      <c r="K30" s="227"/>
      <c r="L30" s="229">
        <v>1.0132980693681239</v>
      </c>
      <c r="M30" s="226">
        <v>74.963430531732413</v>
      </c>
      <c r="N30" s="227"/>
      <c r="O30" s="229">
        <v>94.496184227338063</v>
      </c>
      <c r="P30" s="120"/>
      <c r="Q30" s="208">
        <v>58.176578858446305</v>
      </c>
      <c r="R30" s="209">
        <v>31.221898175983021</v>
      </c>
      <c r="S30" s="211">
        <v>35.757750066245308</v>
      </c>
      <c r="T30" s="208"/>
      <c r="U30" s="209"/>
      <c r="V30" s="211">
        <v>51.793514143500687</v>
      </c>
      <c r="W30" s="208"/>
      <c r="X30" s="209"/>
      <c r="Y30" s="211">
        <v>26.888608439347752</v>
      </c>
      <c r="Z30" s="208"/>
      <c r="AA30" s="209"/>
      <c r="AB30" s="211">
        <v>35.808821550296869</v>
      </c>
      <c r="AC30" s="120"/>
      <c r="AD30" s="208" t="s">
        <v>73</v>
      </c>
      <c r="AE30" s="209"/>
      <c r="AF30" s="209"/>
      <c r="AG30" s="211"/>
    </row>
    <row r="31" spans="1:34" ht="20.100000000000001" customHeight="1" x14ac:dyDescent="0.25">
      <c r="A31" s="345"/>
      <c r="B31" s="362">
        <v>2022</v>
      </c>
      <c r="C31" s="363"/>
      <c r="D31" s="381">
        <v>127.69811320754717</v>
      </c>
      <c r="E31" s="382">
        <v>117.76257956758541</v>
      </c>
      <c r="F31" s="408">
        <v>135.42121004111627</v>
      </c>
      <c r="G31" s="381">
        <v>0</v>
      </c>
      <c r="H31" s="382"/>
      <c r="I31" s="408">
        <v>0.95528760093037901</v>
      </c>
      <c r="J31" s="381">
        <v>0</v>
      </c>
      <c r="K31" s="382"/>
      <c r="L31" s="408">
        <v>2.40690573948963</v>
      </c>
      <c r="M31" s="381">
        <v>127.69811320754717</v>
      </c>
      <c r="N31" s="382"/>
      <c r="O31" s="408">
        <v>138.78340338153629</v>
      </c>
      <c r="P31" s="411"/>
      <c r="Q31" s="364">
        <v>58.352019015191857</v>
      </c>
      <c r="R31" s="365">
        <v>66.554147832768038</v>
      </c>
      <c r="S31" s="410">
        <v>46.439195731152587</v>
      </c>
      <c r="T31" s="364">
        <v>-100</v>
      </c>
      <c r="U31" s="365"/>
      <c r="V31" s="410">
        <v>-5.1181709927854353</v>
      </c>
      <c r="W31" s="364">
        <v>0</v>
      </c>
      <c r="X31" s="365"/>
      <c r="Y31" s="410">
        <v>137.53185880585181</v>
      </c>
      <c r="Z31" s="364">
        <v>70.347211035849142</v>
      </c>
      <c r="AA31" s="365"/>
      <c r="AB31" s="410">
        <v>46.866674582021574</v>
      </c>
      <c r="AC31" s="411"/>
      <c r="AD31" s="364" t="s">
        <v>75</v>
      </c>
      <c r="AE31" s="365"/>
      <c r="AF31" s="365"/>
      <c r="AG31" s="366"/>
    </row>
    <row r="32" spans="1:34" ht="21" customHeight="1" x14ac:dyDescent="0.2"/>
    <row r="33" spans="1:49" ht="24.95" customHeight="1" x14ac:dyDescent="0.25">
      <c r="A33" s="357"/>
      <c r="B33" s="567" t="s">
        <v>27</v>
      </c>
      <c r="C33" s="567"/>
      <c r="D33" s="567"/>
      <c r="E33" s="567"/>
      <c r="F33" s="567"/>
      <c r="G33" s="567"/>
      <c r="H33" s="567"/>
      <c r="I33" s="567"/>
      <c r="J33" s="567"/>
      <c r="K33" s="567"/>
      <c r="L33" s="567"/>
      <c r="M33" s="567"/>
      <c r="N33" s="567"/>
      <c r="O33" s="546"/>
      <c r="P33" s="412"/>
      <c r="Q33" s="568"/>
      <c r="R33" s="568"/>
      <c r="S33" s="568"/>
      <c r="T33" s="568"/>
      <c r="U33" s="568"/>
      <c r="V33" s="568"/>
      <c r="W33" s="568"/>
      <c r="X33" s="568"/>
      <c r="Y33" s="568"/>
      <c r="Z33" s="568"/>
      <c r="AA33" s="568"/>
      <c r="AB33" s="544"/>
      <c r="AC33" s="412"/>
      <c r="AD33" s="568"/>
      <c r="AE33" s="568"/>
      <c r="AF33" s="568"/>
      <c r="AG33" s="544"/>
      <c r="AH33" s="1"/>
    </row>
    <row r="34" spans="1:49" ht="20.100000000000001" customHeight="1" x14ac:dyDescent="0.25">
      <c r="A34" s="345"/>
      <c r="B34" s="340">
        <v>2020</v>
      </c>
      <c r="C34" s="341"/>
      <c r="D34" s="378">
        <v>49.859823625922886</v>
      </c>
      <c r="E34" s="379">
        <v>43.357606600314298</v>
      </c>
      <c r="F34" s="369">
        <v>57.430078037904124</v>
      </c>
      <c r="G34" s="378">
        <v>0.59557013945857262</v>
      </c>
      <c r="H34" s="379"/>
      <c r="I34" s="369">
        <v>0.63406466859660693</v>
      </c>
      <c r="J34" s="378">
        <v>1.4541632485643969</v>
      </c>
      <c r="K34" s="379"/>
      <c r="L34" s="369">
        <v>1.0027538064935151</v>
      </c>
      <c r="M34" s="378">
        <v>51.909557013945857</v>
      </c>
      <c r="N34" s="379"/>
      <c r="O34" s="369">
        <v>59.066896512994248</v>
      </c>
      <c r="P34" s="120"/>
      <c r="Q34" s="359">
        <v>-40.709294059259101</v>
      </c>
      <c r="R34" s="360">
        <v>-28.700853029388831</v>
      </c>
      <c r="S34" s="344">
        <v>-24.740231461355041</v>
      </c>
      <c r="T34" s="359"/>
      <c r="U34" s="360"/>
      <c r="V34" s="344"/>
      <c r="W34" s="359"/>
      <c r="X34" s="360"/>
      <c r="Y34" s="344"/>
      <c r="Z34" s="359"/>
      <c r="AA34" s="360"/>
      <c r="AB34" s="344"/>
      <c r="AC34" s="120"/>
      <c r="AD34" s="359" t="s">
        <v>75</v>
      </c>
      <c r="AE34" s="360"/>
      <c r="AF34" s="360"/>
      <c r="AG34" s="361"/>
    </row>
    <row r="35" spans="1:49" ht="20.100000000000001" customHeight="1" x14ac:dyDescent="0.25">
      <c r="A35" s="345"/>
      <c r="B35" s="346">
        <v>2021</v>
      </c>
      <c r="C35" s="347"/>
      <c r="D35" s="226">
        <v>81.149507793273173</v>
      </c>
      <c r="E35" s="227">
        <v>68.502244106862236</v>
      </c>
      <c r="F35" s="229">
        <v>92.374571495528301</v>
      </c>
      <c r="G35" s="226">
        <v>0</v>
      </c>
      <c r="H35" s="227"/>
      <c r="I35" s="229">
        <v>0.96703620300959992</v>
      </c>
      <c r="J35" s="226">
        <v>0</v>
      </c>
      <c r="K35" s="227"/>
      <c r="L35" s="229">
        <v>0.92299996750332081</v>
      </c>
      <c r="M35" s="226">
        <v>81.149507793273173</v>
      </c>
      <c r="N35" s="227"/>
      <c r="O35" s="229">
        <v>94.264607666041215</v>
      </c>
      <c r="P35" s="120"/>
      <c r="Q35" s="208">
        <v>62.755304555709564</v>
      </c>
      <c r="R35" s="209">
        <v>57.993601303602055</v>
      </c>
      <c r="S35" s="211">
        <v>60.847024157911243</v>
      </c>
      <c r="T35" s="208">
        <v>-100</v>
      </c>
      <c r="U35" s="209"/>
      <c r="V35" s="211">
        <v>52.513813006612288</v>
      </c>
      <c r="W35" s="208">
        <v>-100</v>
      </c>
      <c r="X35" s="209"/>
      <c r="Y35" s="211">
        <v>-7.9534815504765817</v>
      </c>
      <c r="Z35" s="208">
        <v>56.328646325268181</v>
      </c>
      <c r="AA35" s="209"/>
      <c r="AB35" s="211">
        <v>59.589572554052452</v>
      </c>
      <c r="AC35" s="120"/>
      <c r="AD35" s="208" t="s">
        <v>73</v>
      </c>
      <c r="AE35" s="209"/>
      <c r="AF35" s="209"/>
      <c r="AG35" s="211"/>
    </row>
    <row r="36" spans="1:49" ht="20.100000000000001" customHeight="1" x14ac:dyDescent="0.25">
      <c r="A36" s="345"/>
      <c r="B36" s="362">
        <v>2022</v>
      </c>
      <c r="C36" s="363"/>
      <c r="D36" s="381">
        <v>165.16427399507793</v>
      </c>
      <c r="E36" s="382">
        <v>165.09166684127817</v>
      </c>
      <c r="F36" s="408">
        <v>173.03597956342156</v>
      </c>
      <c r="G36" s="381">
        <v>0</v>
      </c>
      <c r="H36" s="382"/>
      <c r="I36" s="408">
        <v>0.93282598988919885</v>
      </c>
      <c r="J36" s="381">
        <v>0</v>
      </c>
      <c r="K36" s="382"/>
      <c r="L36" s="408">
        <v>0.50967462733336155</v>
      </c>
      <c r="M36" s="381">
        <v>165.16427399507793</v>
      </c>
      <c r="N36" s="382"/>
      <c r="O36" s="408">
        <v>174.47848018064411</v>
      </c>
      <c r="P36" s="411"/>
      <c r="Q36" s="364">
        <v>103.53083892483511</v>
      </c>
      <c r="R36" s="365">
        <v>141.00183722980987</v>
      </c>
      <c r="S36" s="410">
        <v>87.319926644369815</v>
      </c>
      <c r="T36" s="364">
        <v>0</v>
      </c>
      <c r="U36" s="365"/>
      <c r="V36" s="410">
        <v>-3.5376351996618243</v>
      </c>
      <c r="W36" s="364">
        <v>0</v>
      </c>
      <c r="X36" s="365"/>
      <c r="Y36" s="410">
        <v>-44.780645148466753</v>
      </c>
      <c r="Z36" s="364">
        <v>103.53083892483511</v>
      </c>
      <c r="AA36" s="365"/>
      <c r="AB36" s="410">
        <v>85.094368396311907</v>
      </c>
      <c r="AC36" s="411"/>
      <c r="AD36" s="364" t="s">
        <v>75</v>
      </c>
      <c r="AE36" s="365"/>
      <c r="AF36" s="365"/>
      <c r="AG36" s="366"/>
    </row>
    <row r="37" spans="1:49" ht="21" customHeight="1" x14ac:dyDescent="0.2"/>
    <row r="38" spans="1:49" ht="24.95" customHeight="1" x14ac:dyDescent="0.25">
      <c r="A38" s="357"/>
      <c r="B38" s="567" t="s">
        <v>28</v>
      </c>
      <c r="C38" s="567"/>
      <c r="D38" s="567"/>
      <c r="E38" s="567"/>
      <c r="F38" s="567"/>
      <c r="G38" s="567"/>
      <c r="H38" s="567"/>
      <c r="I38" s="567"/>
      <c r="J38" s="567"/>
      <c r="K38" s="567"/>
      <c r="L38" s="567"/>
      <c r="M38" s="567"/>
      <c r="N38" s="567"/>
      <c r="O38" s="546"/>
      <c r="P38" s="412"/>
      <c r="Q38" s="568"/>
      <c r="R38" s="568"/>
      <c r="S38" s="568"/>
      <c r="T38" s="568"/>
      <c r="U38" s="568"/>
      <c r="V38" s="568"/>
      <c r="W38" s="568"/>
      <c r="X38" s="568"/>
      <c r="Y38" s="568"/>
      <c r="Z38" s="568"/>
      <c r="AA38" s="568"/>
      <c r="AB38" s="544"/>
      <c r="AC38" s="412"/>
      <c r="AD38" s="568"/>
      <c r="AE38" s="568"/>
      <c r="AF38" s="568"/>
      <c r="AG38" s="544"/>
      <c r="AH38" s="1"/>
    </row>
    <row r="39" spans="1:49" ht="20.100000000000001" customHeight="1" x14ac:dyDescent="0.25">
      <c r="A39" s="345"/>
      <c r="B39" s="340">
        <v>2020</v>
      </c>
      <c r="C39" s="341"/>
      <c r="D39" s="378">
        <v>50.982214661305292</v>
      </c>
      <c r="E39" s="379">
        <v>53.882227569133399</v>
      </c>
      <c r="F39" s="369">
        <v>68.118444678609066</v>
      </c>
      <c r="G39" s="378"/>
      <c r="H39" s="379"/>
      <c r="I39" s="369">
        <v>0.66328148988796076</v>
      </c>
      <c r="J39" s="378"/>
      <c r="K39" s="379"/>
      <c r="L39" s="369">
        <v>0.79857292300035154</v>
      </c>
      <c r="M39" s="378"/>
      <c r="N39" s="379"/>
      <c r="O39" s="369">
        <v>69.58029909149738</v>
      </c>
      <c r="P39" s="120"/>
      <c r="Q39" s="359">
        <v>-46.488992606493625</v>
      </c>
      <c r="R39" s="360">
        <v>-27.319889628177418</v>
      </c>
      <c r="S39" s="344">
        <v>-27.168191510219387</v>
      </c>
      <c r="T39" s="359"/>
      <c r="U39" s="360"/>
      <c r="V39" s="344"/>
      <c r="W39" s="359"/>
      <c r="X39" s="360"/>
      <c r="Y39" s="344"/>
      <c r="Z39" s="359"/>
      <c r="AA39" s="360"/>
      <c r="AB39" s="344"/>
      <c r="AC39" s="120"/>
      <c r="AD39" s="359" t="s">
        <v>71</v>
      </c>
      <c r="AE39" s="360"/>
      <c r="AF39" s="360"/>
      <c r="AG39" s="361"/>
    </row>
    <row r="40" spans="1:49" ht="20.100000000000001" customHeight="1" x14ac:dyDescent="0.25">
      <c r="A40" s="345"/>
      <c r="B40" s="346">
        <v>2021</v>
      </c>
      <c r="C40" s="347"/>
      <c r="D40" s="226">
        <v>80.641922977513573</v>
      </c>
      <c r="E40" s="227">
        <v>70.705281795675859</v>
      </c>
      <c r="F40" s="229">
        <v>92.476067875787365</v>
      </c>
      <c r="G40" s="226">
        <v>1.9488239855259756E-2</v>
      </c>
      <c r="H40" s="227"/>
      <c r="I40" s="229">
        <v>1.0068182821825786</v>
      </c>
      <c r="J40" s="226">
        <v>0</v>
      </c>
      <c r="K40" s="227"/>
      <c r="L40" s="229">
        <v>1.0132980693681239</v>
      </c>
      <c r="M40" s="226">
        <v>74.963430531732413</v>
      </c>
      <c r="N40" s="227"/>
      <c r="O40" s="229">
        <v>94.496184227338063</v>
      </c>
      <c r="P40" s="120"/>
      <c r="Q40" s="208">
        <v>58.176578858446305</v>
      </c>
      <c r="R40" s="209">
        <v>31.221898175983021</v>
      </c>
      <c r="S40" s="211">
        <v>35.757750066245308</v>
      </c>
      <c r="T40" s="208"/>
      <c r="U40" s="209"/>
      <c r="V40" s="211">
        <v>51.793514143500687</v>
      </c>
      <c r="W40" s="208"/>
      <c r="X40" s="209"/>
      <c r="Y40" s="211">
        <v>26.888608439347752</v>
      </c>
      <c r="Z40" s="208"/>
      <c r="AA40" s="209"/>
      <c r="AB40" s="211">
        <v>35.808821550296869</v>
      </c>
      <c r="AC40" s="120"/>
      <c r="AD40" s="208" t="s">
        <v>73</v>
      </c>
      <c r="AE40" s="209"/>
      <c r="AF40" s="209"/>
      <c r="AG40" s="211"/>
    </row>
    <row r="41" spans="1:49" ht="20.100000000000001" customHeight="1" x14ac:dyDescent="0.25">
      <c r="A41" s="345"/>
      <c r="B41" s="362">
        <v>2022</v>
      </c>
      <c r="C41" s="363"/>
      <c r="D41" s="381">
        <v>127.69811320754717</v>
      </c>
      <c r="E41" s="382">
        <v>117.76257956758541</v>
      </c>
      <c r="F41" s="408">
        <v>135.42121004111627</v>
      </c>
      <c r="G41" s="381">
        <v>0</v>
      </c>
      <c r="H41" s="382"/>
      <c r="I41" s="408">
        <v>0.95528760093037901</v>
      </c>
      <c r="J41" s="381">
        <v>0</v>
      </c>
      <c r="K41" s="382"/>
      <c r="L41" s="408">
        <v>2.40690573948963</v>
      </c>
      <c r="M41" s="381">
        <v>127.69811320754717</v>
      </c>
      <c r="N41" s="382"/>
      <c r="O41" s="408">
        <v>138.78340338153629</v>
      </c>
      <c r="P41" s="411"/>
      <c r="Q41" s="364">
        <v>58.352019015191857</v>
      </c>
      <c r="R41" s="365">
        <v>66.554147832768038</v>
      </c>
      <c r="S41" s="410">
        <v>46.439195731152587</v>
      </c>
      <c r="T41" s="364">
        <v>-100</v>
      </c>
      <c r="U41" s="365"/>
      <c r="V41" s="410">
        <v>-5.1181709927854353</v>
      </c>
      <c r="W41" s="364">
        <v>0</v>
      </c>
      <c r="X41" s="365"/>
      <c r="Y41" s="410">
        <v>137.53185880585181</v>
      </c>
      <c r="Z41" s="364">
        <v>70.347211035849142</v>
      </c>
      <c r="AA41" s="365"/>
      <c r="AB41" s="410">
        <v>46.866674582021574</v>
      </c>
      <c r="AC41" s="411"/>
      <c r="AD41" s="364" t="s">
        <v>75</v>
      </c>
      <c r="AE41" s="365"/>
      <c r="AF41" s="365"/>
      <c r="AG41" s="366"/>
    </row>
    <row r="42" spans="1:49" ht="12.75" customHeight="1" x14ac:dyDescent="0.2"/>
    <row r="43" spans="1:49" ht="20.100000000000001" customHeight="1" x14ac:dyDescent="0.2">
      <c r="B43" s="135" t="s">
        <v>201</v>
      </c>
    </row>
    <row r="44" spans="1:49" ht="14.1" customHeight="1" x14ac:dyDescent="0.2">
      <c r="B44" s="135"/>
      <c r="AW44" s="61"/>
    </row>
    <row r="45" spans="1:49" ht="24" customHeight="1" x14ac:dyDescent="0.2">
      <c r="B45" s="526" t="s">
        <v>11</v>
      </c>
      <c r="C45" s="526"/>
      <c r="D45" s="526"/>
      <c r="E45" s="526"/>
      <c r="F45" s="526"/>
      <c r="G45" s="526"/>
      <c r="H45" s="526"/>
      <c r="I45" s="526"/>
      <c r="J45" s="526"/>
      <c r="K45" s="526"/>
      <c r="L45" s="526"/>
      <c r="M45" s="526"/>
      <c r="N45" s="526"/>
      <c r="O45" s="526"/>
      <c r="P45" s="526"/>
      <c r="Q45" s="526"/>
      <c r="R45" s="526"/>
      <c r="S45" s="526"/>
      <c r="T45" s="526"/>
      <c r="U45" s="526"/>
      <c r="V45" s="526"/>
      <c r="W45" s="526"/>
      <c r="X45" s="526"/>
      <c r="Y45" s="526"/>
      <c r="Z45" s="526"/>
      <c r="AA45" s="526"/>
      <c r="AB45" s="526"/>
      <c r="AC45" s="526"/>
      <c r="AD45" s="526"/>
      <c r="AE45" s="526"/>
      <c r="AF45" s="526"/>
      <c r="AG45" s="526"/>
      <c r="AW45" s="61"/>
    </row>
    <row r="46" spans="1:49" ht="14.1" customHeight="1" x14ac:dyDescent="0.2">
      <c r="AW46" s="61"/>
    </row>
    <row r="47" spans="1:49" x14ac:dyDescent="0.2">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row>
    <row r="48" spans="1:49" x14ac:dyDescent="0.2">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row>
    <row r="49" s="61" customFormat="1" x14ac:dyDescent="0.2"/>
    <row r="50" s="61" customFormat="1" x14ac:dyDescent="0.2"/>
    <row r="51" s="61" customFormat="1" x14ac:dyDescent="0.2"/>
    <row r="52" s="61" customFormat="1" x14ac:dyDescent="0.2"/>
    <row r="53" s="61" customFormat="1" x14ac:dyDescent="0.2"/>
    <row r="54" s="61" customFormat="1" x14ac:dyDescent="0.2"/>
    <row r="55" s="61" customFormat="1" x14ac:dyDescent="0.2"/>
    <row r="56" s="61" customFormat="1" x14ac:dyDescent="0.2"/>
    <row r="57" s="61" customFormat="1" x14ac:dyDescent="0.2"/>
    <row r="58" s="61" customFormat="1" x14ac:dyDescent="0.2"/>
    <row r="59" s="61" customFormat="1" x14ac:dyDescent="0.2"/>
    <row r="60" s="61" customFormat="1" x14ac:dyDescent="0.2"/>
    <row r="61" s="61" customFormat="1" x14ac:dyDescent="0.2"/>
    <row r="62" s="61" customFormat="1" x14ac:dyDescent="0.2"/>
    <row r="63" s="61" customFormat="1" x14ac:dyDescent="0.2"/>
    <row r="64" s="61" customFormat="1" x14ac:dyDescent="0.2"/>
    <row r="65" s="61" customFormat="1" x14ac:dyDescent="0.2"/>
    <row r="66" s="61" customFormat="1" x14ac:dyDescent="0.2"/>
    <row r="67" s="61" customFormat="1" x14ac:dyDescent="0.2"/>
    <row r="68" s="61" customFormat="1" x14ac:dyDescent="0.2"/>
    <row r="69" s="61" customFormat="1" x14ac:dyDescent="0.2"/>
    <row r="70" s="61" customFormat="1" x14ac:dyDescent="0.2"/>
    <row r="71" s="61" customFormat="1" x14ac:dyDescent="0.2"/>
    <row r="72" s="61" customFormat="1" x14ac:dyDescent="0.2"/>
    <row r="73" s="61" customFormat="1" x14ac:dyDescent="0.2"/>
    <row r="74" s="61" customFormat="1" x14ac:dyDescent="0.2"/>
    <row r="75" s="61" customFormat="1" x14ac:dyDescent="0.2"/>
    <row r="76" s="61" customFormat="1" x14ac:dyDescent="0.2"/>
    <row r="77" s="61" customFormat="1" x14ac:dyDescent="0.2"/>
    <row r="78" s="61" customFormat="1" x14ac:dyDescent="0.2"/>
  </sheetData>
  <mergeCells count="24">
    <mergeCell ref="U3:AG3"/>
    <mergeCell ref="Q6:AB6"/>
    <mergeCell ref="Q28:AB28"/>
    <mergeCell ref="Q33:AB33"/>
    <mergeCell ref="AD6:AG6"/>
    <mergeCell ref="AD7:AG7"/>
    <mergeCell ref="B8:C8"/>
    <mergeCell ref="Q7:S7"/>
    <mergeCell ref="Q38:AB38"/>
    <mergeCell ref="Z7:AB7"/>
    <mergeCell ref="T7:V7"/>
    <mergeCell ref="W7:Y7"/>
    <mergeCell ref="B38:O38"/>
    <mergeCell ref="B33:O33"/>
    <mergeCell ref="B45:AG45"/>
    <mergeCell ref="AD38:AG38"/>
    <mergeCell ref="AD33:AG33"/>
    <mergeCell ref="AD28:AG28"/>
    <mergeCell ref="B28:O28"/>
    <mergeCell ref="D6:O6"/>
    <mergeCell ref="D7:F7"/>
    <mergeCell ref="G7:I7"/>
    <mergeCell ref="J7:L7"/>
    <mergeCell ref="M7:O7"/>
  </mergeCells>
  <phoneticPr fontId="0" type="noConversion"/>
  <printOptions horizontalCentered="1" verticalCentered="1"/>
  <pageMargins left="0.25" right="0.25" top="0.25" bottom="0.25" header="0" footer="0"/>
  <pageSetup scale="59" orientation="landscape" r:id="rId1"/>
  <headerFooter alignWithMargins="0"/>
  <rowBreaks count="1" manualBreakCount="1">
    <brk id="46" max="16383" man="1"/>
  </rowBreaks>
  <colBreaks count="1" manualBreakCount="1">
    <brk id="3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L64"/>
  <sheetViews>
    <sheetView showGridLines="0" workbookViewId="0"/>
  </sheetViews>
  <sheetFormatPr defaultRowHeight="12.75" x14ac:dyDescent="0.2"/>
  <cols>
    <col min="1" max="1" width="1.7109375" style="1" customWidth="1"/>
    <col min="2" max="2" width="8.7109375" customWidth="1"/>
    <col min="3" max="4" width="6.7109375" customWidth="1"/>
    <col min="5" max="6" width="3.7109375" customWidth="1"/>
    <col min="7" max="9" width="10.7109375" customWidth="1"/>
    <col min="10" max="11" width="3.7109375" customWidth="1"/>
    <col min="12" max="12" width="13.7109375" customWidth="1"/>
    <col min="13" max="13" width="13.7109375" style="33" customWidth="1"/>
    <col min="14" max="14" width="10.7109375" customWidth="1"/>
    <col min="15" max="16" width="3.7109375" customWidth="1"/>
    <col min="17" max="17" width="13.7109375" customWidth="1"/>
    <col min="18" max="18" width="13.7109375" style="33" customWidth="1"/>
    <col min="19" max="19" width="10.7109375" customWidth="1"/>
    <col min="20" max="20" width="3.7109375" customWidth="1"/>
    <col min="21" max="21" width="2.7109375" customWidth="1"/>
    <col min="22" max="24" width="7" style="61" customWidth="1"/>
    <col min="25" max="38" width="9.140625" style="61" customWidth="1"/>
  </cols>
  <sheetData>
    <row r="1" spans="1:21" ht="26.25" customHeight="1" x14ac:dyDescent="0.35">
      <c r="B1" s="122" t="s">
        <v>12</v>
      </c>
      <c r="C1" s="123"/>
      <c r="D1" s="123"/>
      <c r="E1" s="123"/>
      <c r="F1" s="123"/>
      <c r="G1" s="123"/>
      <c r="H1" s="123"/>
      <c r="I1" s="124"/>
      <c r="J1" s="123"/>
      <c r="K1" s="123"/>
      <c r="L1" s="123"/>
      <c r="M1" s="4"/>
      <c r="N1" s="23"/>
      <c r="O1" s="1"/>
      <c r="P1" s="1"/>
      <c r="Q1" s="1"/>
      <c r="R1" s="9"/>
      <c r="S1" s="23"/>
      <c r="T1" s="1"/>
      <c r="U1" s="1"/>
    </row>
    <row r="2" spans="1:21" ht="21.75" customHeight="1" x14ac:dyDescent="0.2">
      <c r="B2" s="423" t="s">
        <v>13</v>
      </c>
      <c r="C2" s="423"/>
      <c r="D2" s="423"/>
      <c r="E2" s="423"/>
      <c r="F2" s="423"/>
      <c r="G2" s="423"/>
      <c r="H2" s="423"/>
      <c r="I2" s="423"/>
      <c r="J2" s="423"/>
      <c r="K2" s="423"/>
      <c r="L2" s="423"/>
      <c r="M2" s="423"/>
      <c r="N2" s="423"/>
      <c r="O2" s="423"/>
      <c r="P2" s="423"/>
      <c r="Q2" s="423"/>
      <c r="R2" s="423"/>
      <c r="S2" s="423"/>
      <c r="T2" s="1"/>
      <c r="U2" s="1"/>
    </row>
    <row r="3" spans="1:21" ht="19.5" customHeight="1" x14ac:dyDescent="0.2">
      <c r="A3"/>
      <c r="B3" s="424" t="s">
        <v>14</v>
      </c>
      <c r="C3" s="424"/>
      <c r="D3" s="424"/>
      <c r="E3" s="424"/>
      <c r="F3" s="424"/>
      <c r="G3" s="424"/>
      <c r="H3" s="424"/>
      <c r="I3" s="424"/>
      <c r="J3" s="424"/>
      <c r="K3" s="424"/>
      <c r="L3" s="424"/>
      <c r="M3" s="424"/>
      <c r="N3" s="424"/>
      <c r="O3" s="424"/>
      <c r="P3" s="424"/>
      <c r="Q3" s="424"/>
      <c r="R3" s="424"/>
      <c r="S3" s="424"/>
      <c r="T3" s="1"/>
      <c r="U3" s="1"/>
    </row>
    <row r="4" spans="1:21" ht="18.75" customHeight="1" x14ac:dyDescent="0.2">
      <c r="A4"/>
      <c r="B4" s="425" t="s">
        <v>15</v>
      </c>
      <c r="C4" s="425"/>
      <c r="D4" s="425"/>
      <c r="E4" s="425"/>
      <c r="F4" s="425"/>
      <c r="G4" s="425"/>
      <c r="H4" s="425"/>
      <c r="I4" s="425"/>
      <c r="J4" s="425"/>
      <c r="K4" s="425"/>
      <c r="L4" s="425"/>
      <c r="M4" s="425"/>
      <c r="N4" s="425"/>
      <c r="O4" s="425"/>
      <c r="P4" s="425"/>
      <c r="Q4" s="126"/>
      <c r="R4" s="128"/>
      <c r="S4" s="126"/>
      <c r="T4" s="129"/>
      <c r="U4" s="1"/>
    </row>
    <row r="5" spans="1:21" ht="12" customHeight="1" x14ac:dyDescent="0.2">
      <c r="A5"/>
      <c r="B5" s="127"/>
      <c r="D5" s="4"/>
      <c r="E5" s="4"/>
      <c r="F5" s="1"/>
      <c r="G5" s="1"/>
      <c r="H5" s="1"/>
      <c r="I5" s="1"/>
      <c r="J5" s="1"/>
      <c r="K5" s="1"/>
      <c r="L5" s="1"/>
      <c r="M5" s="1"/>
      <c r="N5" s="1"/>
      <c r="O5" s="1"/>
      <c r="P5" s="1"/>
      <c r="Q5" s="1"/>
      <c r="R5" s="1"/>
      <c r="S5" s="1"/>
      <c r="T5" s="1"/>
      <c r="U5" s="1"/>
    </row>
    <row r="6" spans="1:21" ht="17.100000000000001" customHeight="1" x14ac:dyDescent="0.25">
      <c r="B6" s="426" t="s">
        <v>16</v>
      </c>
      <c r="C6" s="427"/>
      <c r="D6" s="427"/>
      <c r="E6" s="427"/>
      <c r="F6" s="427"/>
      <c r="G6" s="427"/>
      <c r="H6" s="427"/>
      <c r="I6" s="427"/>
      <c r="J6" s="427"/>
      <c r="K6" s="427"/>
      <c r="L6" s="427"/>
      <c r="M6" s="427"/>
      <c r="N6" s="427"/>
      <c r="O6" s="427"/>
      <c r="P6" s="427"/>
      <c r="Q6" s="427"/>
      <c r="R6" s="427"/>
      <c r="S6" s="427"/>
      <c r="T6" s="428"/>
      <c r="U6" s="1"/>
    </row>
    <row r="7" spans="1:21" x14ac:dyDescent="0.2">
      <c r="B7" s="1"/>
      <c r="C7" s="1"/>
      <c r="D7" s="1"/>
      <c r="E7" s="1"/>
      <c r="F7" s="422" t="s">
        <v>17</v>
      </c>
      <c r="G7" s="422"/>
      <c r="H7" s="422"/>
      <c r="I7" s="422"/>
      <c r="J7" s="422"/>
      <c r="K7" s="422" t="s">
        <v>18</v>
      </c>
      <c r="L7" s="422"/>
      <c r="M7" s="422"/>
      <c r="N7" s="422"/>
      <c r="O7" s="422"/>
      <c r="P7" s="422" t="s">
        <v>19</v>
      </c>
      <c r="Q7" s="422"/>
      <c r="R7" s="422"/>
      <c r="S7" s="422"/>
      <c r="T7" s="422"/>
      <c r="U7" s="1"/>
    </row>
    <row r="8" spans="1:21" ht="20.100000000000001" customHeight="1" x14ac:dyDescent="0.2">
      <c r="B8" s="1"/>
      <c r="C8" s="1"/>
      <c r="D8" s="1"/>
      <c r="E8" s="1"/>
      <c r="F8" s="422"/>
      <c r="G8" s="422"/>
      <c r="H8" s="422"/>
      <c r="I8" s="422"/>
      <c r="J8" s="422"/>
      <c r="K8" s="422"/>
      <c r="L8" s="422"/>
      <c r="M8" s="422"/>
      <c r="N8" s="422"/>
      <c r="O8" s="422"/>
      <c r="P8" s="422"/>
      <c r="Q8" s="422"/>
      <c r="R8" s="422"/>
      <c r="S8" s="422"/>
      <c r="T8" s="422"/>
      <c r="U8" s="1"/>
    </row>
    <row r="9" spans="1:21" ht="20.100000000000001" customHeight="1" x14ac:dyDescent="0.2">
      <c r="B9" s="1"/>
      <c r="C9" s="1"/>
      <c r="D9" s="1"/>
      <c r="E9" s="1"/>
      <c r="F9" s="1"/>
      <c r="G9" s="9" t="s">
        <v>20</v>
      </c>
      <c r="H9" s="9" t="s">
        <v>21</v>
      </c>
      <c r="I9" s="131" t="s">
        <v>22</v>
      </c>
      <c r="J9" s="2"/>
      <c r="K9" s="2"/>
      <c r="L9" s="9" t="s">
        <v>20</v>
      </c>
      <c r="M9" s="9" t="s">
        <v>21</v>
      </c>
      <c r="N9" s="131" t="s">
        <v>23</v>
      </c>
      <c r="O9" s="1"/>
      <c r="P9" s="1"/>
      <c r="Q9" s="9" t="s">
        <v>20</v>
      </c>
      <c r="R9" s="9" t="s">
        <v>21</v>
      </c>
      <c r="S9" s="131" t="s">
        <v>24</v>
      </c>
      <c r="T9" s="1"/>
      <c r="U9" s="1"/>
    </row>
    <row r="10" spans="1:21" ht="15" customHeight="1" x14ac:dyDescent="0.3">
      <c r="B10" s="1"/>
      <c r="C10" s="132"/>
      <c r="D10" s="132"/>
      <c r="E10" s="132"/>
      <c r="F10" s="133"/>
      <c r="G10" s="134"/>
      <c r="H10" s="54"/>
      <c r="I10" s="55"/>
      <c r="J10" s="135"/>
      <c r="K10" s="133"/>
      <c r="L10" s="134"/>
      <c r="M10" s="136"/>
      <c r="N10" s="55"/>
      <c r="O10" s="135"/>
      <c r="P10" s="137"/>
      <c r="Q10" s="138"/>
      <c r="R10" s="136"/>
      <c r="S10" s="55"/>
      <c r="T10" s="135"/>
      <c r="U10" s="1"/>
    </row>
    <row r="11" spans="1:21" ht="20.100000000000001" customHeight="1" x14ac:dyDescent="0.25">
      <c r="B11" s="1"/>
      <c r="C11" s="139"/>
      <c r="D11" s="140" t="s">
        <v>25</v>
      </c>
      <c r="E11" s="139"/>
      <c r="F11" s="134"/>
      <c r="G11" s="141">
        <v>84.662203286670717</v>
      </c>
      <c r="H11" s="141">
        <v>83.287990672366888</v>
      </c>
      <c r="I11" s="141">
        <v>101.6499528961816</v>
      </c>
      <c r="J11" s="142"/>
      <c r="K11" s="142"/>
      <c r="L11" s="143">
        <v>182.87383177570092</v>
      </c>
      <c r="M11" s="143">
        <v>182.47992347176856</v>
      </c>
      <c r="N11" s="141">
        <v>100.21586391335912</v>
      </c>
      <c r="O11" s="142"/>
      <c r="P11" s="141"/>
      <c r="Q11" s="143">
        <v>154.82501521606818</v>
      </c>
      <c r="R11" s="143">
        <v>151.98386164010881</v>
      </c>
      <c r="S11" s="141">
        <v>101.86937846249496</v>
      </c>
      <c r="T11" s="144"/>
      <c r="U11" s="1"/>
    </row>
    <row r="12" spans="1:21" ht="15" customHeight="1" x14ac:dyDescent="0.3">
      <c r="B12" s="1"/>
      <c r="C12" s="132"/>
      <c r="D12" s="132"/>
      <c r="E12" s="132"/>
      <c r="F12" s="133"/>
      <c r="G12" s="141"/>
      <c r="H12" s="141"/>
      <c r="I12" s="141"/>
      <c r="J12" s="142"/>
      <c r="K12" s="142"/>
      <c r="L12" s="143"/>
      <c r="M12" s="143"/>
      <c r="N12" s="141"/>
      <c r="O12" s="142"/>
      <c r="P12" s="141"/>
      <c r="Q12" s="143"/>
      <c r="R12" s="143"/>
      <c r="S12" s="141"/>
      <c r="T12" s="135"/>
      <c r="U12" s="1"/>
    </row>
    <row r="13" spans="1:21" ht="20.100000000000001" customHeight="1" x14ac:dyDescent="0.25">
      <c r="B13" s="34"/>
      <c r="C13" s="145"/>
      <c r="D13" s="146" t="s">
        <v>26</v>
      </c>
      <c r="E13" s="145"/>
      <c r="F13" s="147"/>
      <c r="G13" s="148">
        <v>80.069785474282767</v>
      </c>
      <c r="H13" s="148">
        <v>76.269351378115203</v>
      </c>
      <c r="I13" s="148">
        <v>104.98291125794734</v>
      </c>
      <c r="J13" s="149"/>
      <c r="K13" s="149"/>
      <c r="L13" s="150">
        <v>159.48352109493527</v>
      </c>
      <c r="M13" s="150">
        <v>154.40354144846748</v>
      </c>
      <c r="N13" s="148">
        <v>103.29006679430968</v>
      </c>
      <c r="O13" s="149"/>
      <c r="P13" s="148"/>
      <c r="Q13" s="150">
        <v>127.69811320754717</v>
      </c>
      <c r="R13" s="150">
        <v>117.76257956758541</v>
      </c>
      <c r="S13" s="148">
        <v>108.43691916093245</v>
      </c>
      <c r="T13" s="151"/>
      <c r="U13" s="1"/>
    </row>
    <row r="14" spans="1:21" ht="15" customHeight="1" x14ac:dyDescent="0.25">
      <c r="B14" s="1"/>
      <c r="C14" s="139"/>
      <c r="D14" s="140"/>
      <c r="E14" s="140"/>
      <c r="F14" s="152"/>
      <c r="G14" s="141"/>
      <c r="H14" s="141"/>
      <c r="I14" s="141"/>
      <c r="J14" s="142"/>
      <c r="K14" s="142"/>
      <c r="L14" s="143"/>
      <c r="M14" s="143"/>
      <c r="N14" s="141"/>
      <c r="O14" s="142"/>
      <c r="P14" s="141"/>
      <c r="Q14" s="143"/>
      <c r="R14" s="143"/>
      <c r="S14" s="141"/>
      <c r="T14" s="135"/>
      <c r="U14" s="1"/>
    </row>
    <row r="15" spans="1:21" ht="20.100000000000001" customHeight="1" x14ac:dyDescent="0.25">
      <c r="B15" s="1"/>
      <c r="C15" s="139"/>
      <c r="D15" s="140" t="s">
        <v>27</v>
      </c>
      <c r="E15" s="139"/>
      <c r="F15" s="152"/>
      <c r="G15" s="141">
        <v>86.443806398687443</v>
      </c>
      <c r="H15" s="141">
        <v>90.822420115243588</v>
      </c>
      <c r="I15" s="141">
        <v>95.1789286048988</v>
      </c>
      <c r="J15" s="142"/>
      <c r="K15" s="142"/>
      <c r="L15" s="143">
        <v>191.06548042704625</v>
      </c>
      <c r="M15" s="143">
        <v>181.77413311800669</v>
      </c>
      <c r="N15" s="141">
        <v>105.11147936709715</v>
      </c>
      <c r="O15" s="142"/>
      <c r="P15" s="141"/>
      <c r="Q15" s="143">
        <v>165.16427399507793</v>
      </c>
      <c r="R15" s="143">
        <v>165.09166684127817</v>
      </c>
      <c r="S15" s="141">
        <v>100.04397990229739</v>
      </c>
      <c r="T15" s="144"/>
      <c r="U15" s="1"/>
    </row>
    <row r="16" spans="1:21" ht="15" customHeight="1" x14ac:dyDescent="0.25">
      <c r="B16" s="1"/>
      <c r="C16" s="139"/>
      <c r="D16" s="140"/>
      <c r="E16" s="139"/>
      <c r="F16" s="152"/>
      <c r="G16" s="141"/>
      <c r="H16" s="141"/>
      <c r="I16" s="141"/>
      <c r="J16" s="142"/>
      <c r="K16" s="142"/>
      <c r="L16" s="143"/>
      <c r="M16" s="143"/>
      <c r="N16" s="141"/>
      <c r="O16" s="142"/>
      <c r="P16" s="141"/>
      <c r="Q16" s="143"/>
      <c r="R16" s="143"/>
      <c r="S16" s="141"/>
      <c r="T16" s="135"/>
      <c r="U16" s="1"/>
    </row>
    <row r="17" spans="2:21" ht="20.100000000000001" customHeight="1" x14ac:dyDescent="0.25">
      <c r="B17" s="34"/>
      <c r="C17" s="145"/>
      <c r="D17" s="146" t="s">
        <v>28</v>
      </c>
      <c r="E17" s="145"/>
      <c r="F17" s="147"/>
      <c r="G17" s="148">
        <v>80.069785474282767</v>
      </c>
      <c r="H17" s="148">
        <v>76.269351378115203</v>
      </c>
      <c r="I17" s="148">
        <v>104.98291125794734</v>
      </c>
      <c r="J17" s="149"/>
      <c r="K17" s="149"/>
      <c r="L17" s="150">
        <v>159.48352109493527</v>
      </c>
      <c r="M17" s="150">
        <v>154.40354144846748</v>
      </c>
      <c r="N17" s="148">
        <v>103.29006679430968</v>
      </c>
      <c r="O17" s="149"/>
      <c r="P17" s="148"/>
      <c r="Q17" s="150">
        <v>127.69811320754717</v>
      </c>
      <c r="R17" s="150">
        <v>117.76257956758541</v>
      </c>
      <c r="S17" s="148">
        <v>108.43691916093245</v>
      </c>
      <c r="T17" s="151"/>
      <c r="U17" s="1"/>
    </row>
    <row r="18" spans="2:21" ht="15" customHeight="1" x14ac:dyDescent="0.25">
      <c r="B18" s="1"/>
      <c r="C18" s="140"/>
      <c r="D18" s="140"/>
      <c r="E18" s="140"/>
      <c r="F18" s="152"/>
      <c r="G18" s="153"/>
      <c r="H18" s="154"/>
      <c r="I18" s="138"/>
      <c r="J18" s="144"/>
      <c r="K18" s="152"/>
      <c r="L18" s="153"/>
      <c r="M18" s="154"/>
      <c r="N18" s="138"/>
      <c r="O18" s="144"/>
      <c r="P18" s="155"/>
      <c r="Q18" s="144"/>
      <c r="R18" s="154"/>
      <c r="S18" s="138"/>
      <c r="T18" s="144"/>
      <c r="U18" s="1"/>
    </row>
    <row r="19" spans="2:21" ht="15" customHeight="1" x14ac:dyDescent="0.35">
      <c r="B19" s="1"/>
      <c r="C19" s="140"/>
      <c r="D19" s="140"/>
      <c r="E19" s="140"/>
      <c r="F19" s="152"/>
      <c r="G19" s="156"/>
      <c r="H19" s="157"/>
      <c r="I19" s="158"/>
      <c r="J19" s="144"/>
      <c r="K19" s="152"/>
      <c r="L19" s="156"/>
      <c r="M19" s="157"/>
      <c r="N19" s="158"/>
      <c r="O19" s="144"/>
      <c r="P19" s="137"/>
      <c r="Q19" s="144"/>
      <c r="R19" s="159"/>
      <c r="S19" s="158"/>
      <c r="T19" s="144"/>
      <c r="U19" s="1"/>
    </row>
    <row r="20" spans="2:21" ht="17.100000000000001" customHeight="1" x14ac:dyDescent="0.25">
      <c r="B20" s="426" t="s">
        <v>29</v>
      </c>
      <c r="C20" s="427"/>
      <c r="D20" s="427"/>
      <c r="E20" s="427"/>
      <c r="F20" s="427"/>
      <c r="G20" s="427"/>
      <c r="H20" s="427"/>
      <c r="I20" s="427"/>
      <c r="J20" s="427"/>
      <c r="K20" s="427"/>
      <c r="L20" s="427"/>
      <c r="M20" s="427"/>
      <c r="N20" s="427"/>
      <c r="O20" s="427"/>
      <c r="P20" s="427"/>
      <c r="Q20" s="427"/>
      <c r="R20" s="427"/>
      <c r="S20" s="427"/>
      <c r="T20" s="428"/>
      <c r="U20" s="1"/>
    </row>
    <row r="21" spans="2:21" x14ac:dyDescent="0.2">
      <c r="B21" s="1"/>
      <c r="C21" s="1"/>
      <c r="D21" s="1"/>
      <c r="E21" s="1"/>
      <c r="F21" s="422" t="s">
        <v>30</v>
      </c>
      <c r="G21" s="422"/>
      <c r="H21" s="422"/>
      <c r="I21" s="422"/>
      <c r="J21" s="422"/>
      <c r="K21" s="422" t="s">
        <v>18</v>
      </c>
      <c r="L21" s="422"/>
      <c r="M21" s="422"/>
      <c r="N21" s="422"/>
      <c r="O21" s="422"/>
      <c r="P21" s="422" t="s">
        <v>19</v>
      </c>
      <c r="Q21" s="422"/>
      <c r="R21" s="422"/>
      <c r="S21" s="422"/>
      <c r="T21" s="422"/>
      <c r="U21" s="1"/>
    </row>
    <row r="22" spans="2:21" ht="20.100000000000001" customHeight="1" x14ac:dyDescent="0.2">
      <c r="B22" s="1"/>
      <c r="C22" s="1"/>
      <c r="D22" s="1"/>
      <c r="E22" s="1"/>
      <c r="F22" s="422"/>
      <c r="G22" s="422"/>
      <c r="H22" s="422"/>
      <c r="I22" s="422"/>
      <c r="J22" s="422"/>
      <c r="K22" s="422"/>
      <c r="L22" s="422"/>
      <c r="M22" s="422"/>
      <c r="N22" s="422"/>
      <c r="O22" s="422"/>
      <c r="P22" s="422"/>
      <c r="Q22" s="422"/>
      <c r="R22" s="422"/>
      <c r="S22" s="422"/>
      <c r="T22" s="422"/>
      <c r="U22" s="1"/>
    </row>
    <row r="23" spans="2:21" ht="20.100000000000001" customHeight="1" x14ac:dyDescent="0.2">
      <c r="B23" s="1"/>
      <c r="C23" s="1"/>
      <c r="D23" s="1"/>
      <c r="E23" s="1"/>
      <c r="F23" s="1"/>
      <c r="G23" s="9" t="s">
        <v>20</v>
      </c>
      <c r="H23" s="9" t="s">
        <v>21</v>
      </c>
      <c r="I23" s="131" t="s">
        <v>22</v>
      </c>
      <c r="J23" s="2"/>
      <c r="K23" s="2"/>
      <c r="L23" s="9" t="s">
        <v>20</v>
      </c>
      <c r="M23" s="9" t="s">
        <v>21</v>
      </c>
      <c r="N23" s="131" t="s">
        <v>23</v>
      </c>
      <c r="O23" s="1"/>
      <c r="P23" s="1"/>
      <c r="Q23" s="9" t="s">
        <v>20</v>
      </c>
      <c r="R23" s="9" t="s">
        <v>21</v>
      </c>
      <c r="S23" s="131" t="s">
        <v>24</v>
      </c>
      <c r="T23" s="1"/>
      <c r="U23" s="1"/>
    </row>
    <row r="24" spans="2:21" ht="15" customHeight="1" x14ac:dyDescent="0.3">
      <c r="B24" s="1"/>
      <c r="C24" s="132"/>
      <c r="D24" s="132"/>
      <c r="E24" s="132"/>
      <c r="F24" s="133"/>
      <c r="G24" s="134"/>
      <c r="H24" s="54"/>
      <c r="I24" s="55"/>
      <c r="J24" s="135"/>
      <c r="K24" s="133"/>
      <c r="L24" s="134"/>
      <c r="M24" s="136"/>
      <c r="N24" s="55"/>
      <c r="O24" s="135"/>
      <c r="P24" s="137"/>
      <c r="Q24" s="138"/>
      <c r="R24" s="136"/>
      <c r="S24" s="55"/>
      <c r="T24" s="135"/>
      <c r="U24" s="1"/>
    </row>
    <row r="25" spans="2:21" ht="20.100000000000001" customHeight="1" x14ac:dyDescent="0.25">
      <c r="B25" s="1"/>
      <c r="C25" s="139"/>
      <c r="D25" s="140" t="s">
        <v>25</v>
      </c>
      <c r="E25" s="139"/>
      <c r="F25" s="134"/>
      <c r="G25" s="141">
        <v>17.334458034562989</v>
      </c>
      <c r="H25" s="141">
        <v>11.440457618295982</v>
      </c>
      <c r="I25" s="141">
        <v>5.2889233786484295</v>
      </c>
      <c r="J25" s="141"/>
      <c r="K25" s="141"/>
      <c r="L25" s="141">
        <v>45.691964362791531</v>
      </c>
      <c r="M25" s="141">
        <v>61.563139441614524</v>
      </c>
      <c r="N25" s="141">
        <v>-9.8235124259644238</v>
      </c>
      <c r="O25" s="141"/>
      <c r="P25" s="141"/>
      <c r="Q25" s="141">
        <v>70.94687678502153</v>
      </c>
      <c r="R25" s="141">
        <v>80.046701936230036</v>
      </c>
      <c r="S25" s="141">
        <v>-5.054147092532979</v>
      </c>
      <c r="T25" s="144"/>
      <c r="U25" s="1"/>
    </row>
    <row r="26" spans="2:21" ht="15" customHeight="1" x14ac:dyDescent="0.3">
      <c r="B26" s="1"/>
      <c r="C26" s="132"/>
      <c r="D26" s="132"/>
      <c r="E26" s="132"/>
      <c r="F26" s="133"/>
      <c r="G26" s="141"/>
      <c r="H26" s="141"/>
      <c r="I26" s="141"/>
      <c r="J26" s="141"/>
      <c r="K26" s="141"/>
      <c r="L26" s="141"/>
      <c r="M26" s="141"/>
      <c r="N26" s="141"/>
      <c r="O26" s="141"/>
      <c r="P26" s="141"/>
      <c r="Q26" s="141"/>
      <c r="R26" s="141"/>
      <c r="S26" s="141"/>
      <c r="T26" s="135"/>
      <c r="U26" s="1"/>
    </row>
    <row r="27" spans="2:21" ht="20.100000000000001" customHeight="1" x14ac:dyDescent="0.25">
      <c r="B27" s="34"/>
      <c r="C27" s="145"/>
      <c r="D27" s="146" t="s">
        <v>26</v>
      </c>
      <c r="E27" s="145"/>
      <c r="F27" s="147"/>
      <c r="G27" s="148">
        <v>10.073194997146759</v>
      </c>
      <c r="H27" s="148">
        <v>14.031762952349753</v>
      </c>
      <c r="I27" s="148">
        <v>-3.4714608041278492</v>
      </c>
      <c r="J27" s="148"/>
      <c r="K27" s="148"/>
      <c r="L27" s="148">
        <v>43.860654739149204</v>
      </c>
      <c r="M27" s="148">
        <v>46.059434249291293</v>
      </c>
      <c r="N27" s="148">
        <v>-1.5054005388531542</v>
      </c>
      <c r="O27" s="148"/>
      <c r="P27" s="148"/>
      <c r="Q27" s="148">
        <v>58.352019015191857</v>
      </c>
      <c r="R27" s="148">
        <v>66.554147832768038</v>
      </c>
      <c r="S27" s="148">
        <v>-4.924601953386345</v>
      </c>
      <c r="T27" s="151"/>
      <c r="U27" s="1"/>
    </row>
    <row r="28" spans="2:21" ht="15" customHeight="1" x14ac:dyDescent="0.25">
      <c r="B28" s="1"/>
      <c r="C28" s="139"/>
      <c r="D28" s="140"/>
      <c r="E28" s="140"/>
      <c r="F28" s="152"/>
      <c r="G28" s="141"/>
      <c r="H28" s="141"/>
      <c r="I28" s="141"/>
      <c r="J28" s="141"/>
      <c r="K28" s="141"/>
      <c r="L28" s="141"/>
      <c r="M28" s="141"/>
      <c r="N28" s="141"/>
      <c r="O28" s="141"/>
      <c r="P28" s="141"/>
      <c r="Q28" s="141"/>
      <c r="R28" s="141"/>
      <c r="S28" s="141"/>
      <c r="T28" s="135"/>
      <c r="U28" s="1"/>
    </row>
    <row r="29" spans="2:21" ht="20.100000000000001" customHeight="1" x14ac:dyDescent="0.25">
      <c r="B29" s="1"/>
      <c r="C29" s="139"/>
      <c r="D29" s="140" t="s">
        <v>27</v>
      </c>
      <c r="E29" s="139"/>
      <c r="F29" s="152"/>
      <c r="G29" s="141">
        <v>18.05069318017409</v>
      </c>
      <c r="H29" s="141">
        <v>41.644540664282516</v>
      </c>
      <c r="I29" s="141">
        <v>-16.657082139074326</v>
      </c>
      <c r="J29" s="141"/>
      <c r="K29" s="141"/>
      <c r="L29" s="141">
        <v>72.409694040614454</v>
      </c>
      <c r="M29" s="141">
        <v>70.145517857495705</v>
      </c>
      <c r="N29" s="141">
        <v>1.3307292555987933</v>
      </c>
      <c r="O29" s="141"/>
      <c r="P29" s="141"/>
      <c r="Q29" s="141">
        <v>103.53083892483511</v>
      </c>
      <c r="R29" s="141">
        <v>141.00183722980987</v>
      </c>
      <c r="S29" s="141">
        <v>-15.548013548604054</v>
      </c>
      <c r="T29" s="144"/>
      <c r="U29" s="1"/>
    </row>
    <row r="30" spans="2:21" ht="15" customHeight="1" x14ac:dyDescent="0.25">
      <c r="B30" s="1"/>
      <c r="C30" s="139"/>
      <c r="D30" s="140"/>
      <c r="E30" s="139"/>
      <c r="F30" s="152"/>
      <c r="G30" s="141"/>
      <c r="H30" s="141"/>
      <c r="I30" s="141"/>
      <c r="J30" s="141"/>
      <c r="K30" s="141"/>
      <c r="L30" s="141"/>
      <c r="M30" s="141"/>
      <c r="N30" s="141"/>
      <c r="O30" s="141"/>
      <c r="P30" s="141"/>
      <c r="Q30" s="141"/>
      <c r="R30" s="141"/>
      <c r="S30" s="141"/>
      <c r="T30" s="135"/>
      <c r="U30" s="1"/>
    </row>
    <row r="31" spans="2:21" ht="20.100000000000001" customHeight="1" x14ac:dyDescent="0.25">
      <c r="B31" s="34"/>
      <c r="C31" s="145"/>
      <c r="D31" s="146" t="s">
        <v>28</v>
      </c>
      <c r="E31" s="145"/>
      <c r="F31" s="147"/>
      <c r="G31" s="148">
        <v>10.073194997146759</v>
      </c>
      <c r="H31" s="148">
        <v>14.031762952349753</v>
      </c>
      <c r="I31" s="148">
        <v>-3.4714608041278492</v>
      </c>
      <c r="J31" s="148"/>
      <c r="K31" s="148"/>
      <c r="L31" s="148">
        <v>43.860654739149204</v>
      </c>
      <c r="M31" s="148">
        <v>46.059434249291293</v>
      </c>
      <c r="N31" s="148">
        <v>-1.5054005388531542</v>
      </c>
      <c r="O31" s="148"/>
      <c r="P31" s="148"/>
      <c r="Q31" s="148">
        <v>58.352019015191857</v>
      </c>
      <c r="R31" s="148">
        <v>66.554147832768038</v>
      </c>
      <c r="S31" s="148">
        <v>-4.924601953386345</v>
      </c>
      <c r="T31" s="151"/>
      <c r="U31" s="1"/>
    </row>
    <row r="32" spans="2:21" ht="15" customHeight="1" x14ac:dyDescent="0.25">
      <c r="B32" s="1"/>
      <c r="C32" s="140"/>
      <c r="D32" s="140"/>
      <c r="E32" s="140"/>
      <c r="F32" s="152"/>
      <c r="G32" s="153"/>
      <c r="H32" s="154"/>
      <c r="I32" s="138"/>
      <c r="J32" s="144"/>
      <c r="K32" s="152"/>
      <c r="L32" s="153"/>
      <c r="M32" s="154"/>
      <c r="N32" s="138"/>
      <c r="O32" s="144"/>
      <c r="P32" s="155"/>
      <c r="Q32" s="144"/>
      <c r="R32" s="154"/>
      <c r="S32" s="138"/>
      <c r="T32" s="144"/>
      <c r="U32" s="1"/>
    </row>
    <row r="33" spans="2:21" ht="15" customHeight="1" x14ac:dyDescent="0.25">
      <c r="B33" s="1"/>
      <c r="C33" s="140"/>
      <c r="F33" s="152"/>
      <c r="G33" s="156"/>
      <c r="H33" s="157"/>
      <c r="I33" s="158"/>
      <c r="J33" s="144"/>
      <c r="K33" s="152"/>
      <c r="L33" s="156"/>
      <c r="M33" s="157"/>
      <c r="N33" s="158"/>
      <c r="O33" s="144"/>
      <c r="P33" s="137"/>
      <c r="Q33" s="144"/>
      <c r="R33" s="157"/>
      <c r="S33" s="158"/>
      <c r="T33" s="144"/>
      <c r="U33" s="1"/>
    </row>
    <row r="34" spans="2:21" ht="39.950000000000003" customHeight="1" x14ac:dyDescent="0.2">
      <c r="B34" s="421" t="s">
        <v>11</v>
      </c>
      <c r="C34" s="421"/>
      <c r="D34" s="421"/>
      <c r="E34" s="421"/>
      <c r="F34" s="421"/>
      <c r="G34" s="421"/>
      <c r="H34" s="421"/>
      <c r="I34" s="421"/>
      <c r="J34" s="421"/>
      <c r="K34" s="421"/>
      <c r="L34" s="421"/>
      <c r="M34" s="421"/>
      <c r="N34" s="421"/>
      <c r="O34" s="421"/>
      <c r="P34" s="421"/>
      <c r="Q34" s="421"/>
      <c r="R34" s="421"/>
      <c r="S34" s="421"/>
      <c r="T34" s="421"/>
      <c r="U34" s="1"/>
    </row>
    <row r="35" spans="2:21" ht="18" x14ac:dyDescent="0.25">
      <c r="B35" s="1"/>
      <c r="C35" s="1"/>
      <c r="D35" s="1"/>
      <c r="E35" s="1"/>
      <c r="F35" s="1"/>
      <c r="G35" s="1"/>
      <c r="H35" s="160"/>
      <c r="I35" s="161"/>
      <c r="J35" s="162"/>
      <c r="K35" s="163"/>
      <c r="L35" s="1"/>
      <c r="M35" s="160"/>
      <c r="N35" s="161"/>
      <c r="O35" s="162"/>
      <c r="P35" s="1"/>
      <c r="Q35" s="1"/>
      <c r="R35" s="4"/>
      <c r="S35" s="23"/>
      <c r="T35" s="1"/>
      <c r="U35" s="1"/>
    </row>
    <row r="36" spans="2:21" s="61" customFormat="1" x14ac:dyDescent="0.2"/>
    <row r="37" spans="2:21" s="61" customFormat="1" x14ac:dyDescent="0.2"/>
    <row r="38" spans="2:21" s="61" customFormat="1" x14ac:dyDescent="0.2"/>
    <row r="39" spans="2:21" s="61" customFormat="1" x14ac:dyDescent="0.2"/>
    <row r="40" spans="2:21" s="61" customFormat="1" x14ac:dyDescent="0.2"/>
    <row r="41" spans="2:21" s="61" customFormat="1" x14ac:dyDescent="0.2"/>
    <row r="42" spans="2:21" s="61" customFormat="1" x14ac:dyDescent="0.2"/>
    <row r="43" spans="2:21" s="61" customFormat="1" x14ac:dyDescent="0.2"/>
    <row r="44" spans="2:21" s="61" customFormat="1" x14ac:dyDescent="0.2"/>
    <row r="45" spans="2:21" s="61" customFormat="1" x14ac:dyDescent="0.2"/>
    <row r="46" spans="2:21" s="61" customFormat="1" x14ac:dyDescent="0.2"/>
    <row r="47" spans="2:21" s="61" customFormat="1" x14ac:dyDescent="0.2"/>
    <row r="48" spans="2:21" s="61" customFormat="1" x14ac:dyDescent="0.2"/>
    <row r="49" s="61" customFormat="1" x14ac:dyDescent="0.2"/>
    <row r="50" s="61" customFormat="1" x14ac:dyDescent="0.2"/>
    <row r="51" s="61" customFormat="1" x14ac:dyDescent="0.2"/>
    <row r="52" s="61" customFormat="1" x14ac:dyDescent="0.2"/>
    <row r="53" s="61" customFormat="1" x14ac:dyDescent="0.2"/>
    <row r="54" s="61" customFormat="1" x14ac:dyDescent="0.2"/>
    <row r="55" s="61" customFormat="1" x14ac:dyDescent="0.2"/>
    <row r="56" s="61" customFormat="1" x14ac:dyDescent="0.2"/>
    <row r="57" s="61" customFormat="1" x14ac:dyDescent="0.2"/>
    <row r="58" s="61" customFormat="1" x14ac:dyDescent="0.2"/>
    <row r="59" s="61" customFormat="1" x14ac:dyDescent="0.2"/>
    <row r="60" s="61" customFormat="1" x14ac:dyDescent="0.2"/>
    <row r="61" s="61" customFormat="1" x14ac:dyDescent="0.2"/>
    <row r="62" s="61" customFormat="1" x14ac:dyDescent="0.2"/>
    <row r="63" s="61" customFormat="1" x14ac:dyDescent="0.2"/>
    <row r="64" s="61" customFormat="1" x14ac:dyDescent="0.2"/>
  </sheetData>
  <mergeCells count="12">
    <mergeCell ref="B2:S2"/>
    <mergeCell ref="B3:S3"/>
    <mergeCell ref="B4:P4"/>
    <mergeCell ref="B6:T6"/>
    <mergeCell ref="B20:T20"/>
    <mergeCell ref="F7:J8"/>
    <mergeCell ref="B34:T34"/>
    <mergeCell ref="K21:O22"/>
    <mergeCell ref="P21:T22"/>
    <mergeCell ref="F21:J22"/>
    <mergeCell ref="K7:O8"/>
    <mergeCell ref="P7:T8"/>
  </mergeCells>
  <phoneticPr fontId="11" type="noConversion"/>
  <printOptions horizontalCentered="1" verticalCentered="1"/>
  <pageMargins left="0.25" right="0.25" top="0.25" bottom="0.25" header="0" footer="0"/>
  <pageSetup scale="86" orientation="landscape" r:id="rId1"/>
  <headerFooter alignWithMargins="0"/>
  <rowBreaks count="1" manualBreakCount="1">
    <brk id="36" max="16383" man="1"/>
  </rowBreaks>
  <colBreaks count="1" manualBreakCount="1">
    <brk id="22"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pageSetUpPr fitToPage="1"/>
  </sheetPr>
  <dimension ref="A1:BW153"/>
  <sheetViews>
    <sheetView showGridLines="0" zoomScale="85" workbookViewId="0"/>
  </sheetViews>
  <sheetFormatPr defaultRowHeight="12.75" x14ac:dyDescent="0.2"/>
  <cols>
    <col min="1" max="1" width="1" customWidth="1"/>
    <col min="2" max="2" width="1.28515625" style="8" customWidth="1"/>
    <col min="3" max="3" width="9" customWidth="1"/>
    <col min="4" max="4" width="40.7109375" customWidth="1"/>
    <col min="5" max="5" width="28.7109375" customWidth="1"/>
    <col min="6" max="6" width="11.7109375" customWidth="1"/>
    <col min="7" max="7" width="14.7109375" customWidth="1"/>
    <col min="8" max="44" width="2.7109375" customWidth="1"/>
    <col min="45" max="69" width="2.42578125" style="61" customWidth="1"/>
    <col min="70" max="75" width="9.140625" style="61" customWidth="1"/>
  </cols>
  <sheetData>
    <row r="1" spans="1:42" ht="23.25" customHeight="1" x14ac:dyDescent="0.35">
      <c r="B1" s="198" t="s">
        <v>202</v>
      </c>
      <c r="D1" s="198"/>
      <c r="E1" s="198"/>
    </row>
    <row r="2" spans="1:42" ht="15" customHeight="1" x14ac:dyDescent="0.2">
      <c r="B2"/>
      <c r="C2" s="579" t="s">
        <v>13</v>
      </c>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c r="AK2" s="579"/>
      <c r="AL2" s="579"/>
      <c r="AM2" s="579"/>
      <c r="AN2" s="579"/>
      <c r="AO2" s="579"/>
      <c r="AP2" s="579"/>
    </row>
    <row r="3" spans="1:42" ht="15" customHeight="1" x14ac:dyDescent="0.2">
      <c r="B3"/>
      <c r="C3" s="579" t="s">
        <v>14</v>
      </c>
      <c r="D3" s="579"/>
      <c r="E3" s="579"/>
      <c r="F3" s="579"/>
      <c r="G3" s="579"/>
      <c r="H3" s="579"/>
      <c r="I3" s="579"/>
      <c r="J3" s="579"/>
      <c r="K3" s="579"/>
      <c r="L3" s="579"/>
      <c r="M3" s="579"/>
      <c r="N3" s="579"/>
      <c r="O3" s="579"/>
      <c r="P3" s="579"/>
      <c r="Q3" s="579"/>
      <c r="R3" s="579"/>
      <c r="S3" s="579"/>
      <c r="T3" s="579"/>
      <c r="U3" s="579"/>
      <c r="V3" s="579"/>
      <c r="W3" s="579"/>
      <c r="X3" s="579"/>
      <c r="Y3" s="579"/>
      <c r="Z3" s="579"/>
      <c r="AA3" s="579"/>
      <c r="AB3" s="579"/>
      <c r="AC3" s="579"/>
      <c r="AD3" s="579"/>
      <c r="AE3" s="579"/>
      <c r="AF3" s="579"/>
      <c r="AG3" s="579"/>
      <c r="AH3" s="579"/>
      <c r="AI3" s="579"/>
      <c r="AJ3" s="579"/>
      <c r="AK3" s="579"/>
      <c r="AL3" s="579"/>
      <c r="AM3" s="579"/>
      <c r="AN3" s="579"/>
      <c r="AO3" s="579"/>
      <c r="AP3" s="579"/>
    </row>
    <row r="4" spans="1:42" ht="15" customHeight="1" x14ac:dyDescent="0.2">
      <c r="B4"/>
      <c r="C4" s="579" t="s">
        <v>82</v>
      </c>
      <c r="D4" s="579"/>
      <c r="E4" s="579"/>
      <c r="F4" s="579"/>
      <c r="G4" s="579"/>
      <c r="H4" s="579"/>
      <c r="I4" s="579"/>
      <c r="J4" s="579"/>
      <c r="K4" s="579"/>
      <c r="L4" s="579"/>
      <c r="M4" s="579"/>
      <c r="N4" s="579"/>
      <c r="O4" s="579"/>
      <c r="P4" s="579"/>
      <c r="Q4" s="579"/>
      <c r="R4" s="579"/>
      <c r="S4" s="579"/>
      <c r="T4" s="579"/>
      <c r="U4" s="579"/>
      <c r="V4" s="579"/>
      <c r="W4" s="579"/>
      <c r="X4" s="579"/>
      <c r="Y4" s="579"/>
      <c r="Z4" s="579"/>
      <c r="AA4" s="579"/>
      <c r="AB4" s="579"/>
      <c r="AC4" s="579"/>
      <c r="AD4" s="579"/>
      <c r="AE4" s="579"/>
      <c r="AF4" s="579"/>
      <c r="AG4" s="579"/>
      <c r="AH4" s="579"/>
      <c r="AI4" s="579"/>
      <c r="AJ4" s="579"/>
      <c r="AK4" s="579"/>
      <c r="AL4" s="579"/>
      <c r="AM4" s="579"/>
      <c r="AN4" s="579"/>
      <c r="AO4" s="579"/>
      <c r="AP4" s="579"/>
    </row>
    <row r="5" spans="1:42" ht="12.75" customHeight="1" x14ac:dyDescent="0.2">
      <c r="C5" s="233"/>
      <c r="D5" s="233"/>
      <c r="E5" s="233"/>
    </row>
    <row r="6" spans="1:42" ht="18" customHeight="1" x14ac:dyDescent="0.25">
      <c r="B6" s="234"/>
      <c r="C6" s="234" t="s">
        <v>83</v>
      </c>
      <c r="D6" s="167"/>
      <c r="E6" s="167"/>
      <c r="F6" s="167"/>
      <c r="H6" s="575" t="s">
        <v>84</v>
      </c>
      <c r="I6" s="575"/>
      <c r="J6" s="575"/>
      <c r="K6" s="575"/>
      <c r="L6" s="575"/>
      <c r="M6" s="575"/>
      <c r="N6" s="575"/>
      <c r="O6" s="575"/>
      <c r="P6" s="575"/>
      <c r="Q6" s="575"/>
      <c r="R6" s="575"/>
      <c r="S6" s="575"/>
      <c r="T6" s="575"/>
      <c r="U6" s="575"/>
      <c r="Z6" s="575" t="s">
        <v>85</v>
      </c>
      <c r="AA6" s="575"/>
      <c r="AB6" s="575"/>
      <c r="AC6" s="575"/>
      <c r="AD6" s="575"/>
      <c r="AE6" s="575"/>
      <c r="AF6" s="575"/>
      <c r="AG6" s="575"/>
      <c r="AH6" s="575"/>
      <c r="AI6" s="575"/>
      <c r="AJ6" s="575"/>
      <c r="AK6" s="575"/>
      <c r="AL6" s="575"/>
      <c r="AM6" s="575"/>
    </row>
    <row r="7" spans="1:42" ht="15" customHeight="1" x14ac:dyDescent="0.2">
      <c r="D7" s="120" t="s">
        <v>86</v>
      </c>
      <c r="E7" s="235"/>
      <c r="F7" s="235"/>
      <c r="H7" s="576" t="s">
        <v>87</v>
      </c>
      <c r="I7" s="576"/>
      <c r="J7" s="576" t="s">
        <v>88</v>
      </c>
      <c r="K7" s="576"/>
      <c r="L7" s="576" t="s">
        <v>89</v>
      </c>
      <c r="M7" s="576"/>
      <c r="N7" s="576" t="s">
        <v>90</v>
      </c>
      <c r="O7" s="576"/>
      <c r="P7" s="576" t="s">
        <v>91</v>
      </c>
      <c r="Q7" s="576"/>
      <c r="R7" s="576" t="s">
        <v>92</v>
      </c>
      <c r="S7" s="576"/>
      <c r="T7" s="576" t="s">
        <v>93</v>
      </c>
      <c r="U7" s="576"/>
      <c r="Z7" s="576" t="s">
        <v>87</v>
      </c>
      <c r="AA7" s="576"/>
      <c r="AB7" s="576" t="s">
        <v>88</v>
      </c>
      <c r="AC7" s="576"/>
      <c r="AD7" s="576" t="s">
        <v>89</v>
      </c>
      <c r="AE7" s="576"/>
      <c r="AF7" s="576" t="s">
        <v>90</v>
      </c>
      <c r="AG7" s="576"/>
      <c r="AH7" s="576" t="s">
        <v>91</v>
      </c>
      <c r="AI7" s="576"/>
      <c r="AJ7" s="576" t="s">
        <v>92</v>
      </c>
      <c r="AK7" s="576"/>
      <c r="AL7" s="576" t="s">
        <v>93</v>
      </c>
      <c r="AM7" s="576"/>
    </row>
    <row r="8" spans="1:42" ht="15" customHeight="1" x14ac:dyDescent="0.2">
      <c r="D8" s="236" t="s">
        <v>94</v>
      </c>
      <c r="E8" s="235"/>
      <c r="F8" s="235"/>
      <c r="G8" s="235"/>
      <c r="H8" s="519"/>
      <c r="I8" s="519"/>
      <c r="J8" s="518"/>
      <c r="K8" s="518"/>
      <c r="L8" s="518"/>
      <c r="M8" s="518"/>
      <c r="N8" s="518"/>
      <c r="O8" s="518"/>
      <c r="P8" s="518">
        <v>1</v>
      </c>
      <c r="Q8" s="518"/>
      <c r="R8" s="518">
        <v>2</v>
      </c>
      <c r="S8" s="518"/>
      <c r="T8" s="521">
        <v>3</v>
      </c>
      <c r="U8" s="521"/>
      <c r="Z8" s="519"/>
      <c r="AA8" s="519"/>
      <c r="AB8" s="518"/>
      <c r="AC8" s="518"/>
      <c r="AD8" s="518"/>
      <c r="AE8" s="518"/>
      <c r="AF8" s="518">
        <v>1</v>
      </c>
      <c r="AG8" s="518"/>
      <c r="AH8" s="518">
        <v>2</v>
      </c>
      <c r="AI8" s="518"/>
      <c r="AJ8" s="518">
        <v>3</v>
      </c>
      <c r="AK8" s="518"/>
      <c r="AL8" s="521">
        <v>4</v>
      </c>
      <c r="AM8" s="521"/>
    </row>
    <row r="9" spans="1:42" ht="15" customHeight="1" x14ac:dyDescent="0.2">
      <c r="D9" s="236" t="s">
        <v>95</v>
      </c>
      <c r="H9" s="513">
        <v>4</v>
      </c>
      <c r="I9" s="513"/>
      <c r="J9" s="573">
        <v>5</v>
      </c>
      <c r="K9" s="573"/>
      <c r="L9" s="573">
        <v>6</v>
      </c>
      <c r="M9" s="573"/>
      <c r="N9" s="573">
        <v>7</v>
      </c>
      <c r="O9" s="573"/>
      <c r="P9" s="573">
        <v>8</v>
      </c>
      <c r="Q9" s="573"/>
      <c r="R9" s="573">
        <v>9</v>
      </c>
      <c r="S9" s="573"/>
      <c r="T9" s="517">
        <v>10</v>
      </c>
      <c r="U9" s="517"/>
      <c r="Z9" s="513">
        <v>5</v>
      </c>
      <c r="AA9" s="513"/>
      <c r="AB9" s="573">
        <v>6</v>
      </c>
      <c r="AC9" s="573"/>
      <c r="AD9" s="573">
        <v>7</v>
      </c>
      <c r="AE9" s="573"/>
      <c r="AF9" s="573">
        <v>8</v>
      </c>
      <c r="AG9" s="573"/>
      <c r="AH9" s="573">
        <v>9</v>
      </c>
      <c r="AI9" s="573"/>
      <c r="AJ9" s="573">
        <v>10</v>
      </c>
      <c r="AK9" s="573"/>
      <c r="AL9" s="517">
        <v>11</v>
      </c>
      <c r="AM9" s="517"/>
    </row>
    <row r="10" spans="1:42" ht="15" customHeight="1" x14ac:dyDescent="0.2">
      <c r="D10" t="s">
        <v>96</v>
      </c>
      <c r="H10" s="522">
        <v>11</v>
      </c>
      <c r="I10" s="522"/>
      <c r="J10" s="574">
        <v>12</v>
      </c>
      <c r="K10" s="574"/>
      <c r="L10" s="574">
        <v>13</v>
      </c>
      <c r="M10" s="574"/>
      <c r="N10" s="574">
        <v>14</v>
      </c>
      <c r="O10" s="574"/>
      <c r="P10" s="574">
        <v>15</v>
      </c>
      <c r="Q10" s="574"/>
      <c r="R10" s="574">
        <v>16</v>
      </c>
      <c r="S10" s="574"/>
      <c r="T10" s="515">
        <v>17</v>
      </c>
      <c r="U10" s="515"/>
      <c r="Z10" s="522">
        <v>12</v>
      </c>
      <c r="AA10" s="522"/>
      <c r="AB10" s="574">
        <v>13</v>
      </c>
      <c r="AC10" s="574"/>
      <c r="AD10" s="574">
        <v>14</v>
      </c>
      <c r="AE10" s="574"/>
      <c r="AF10" s="574">
        <v>15</v>
      </c>
      <c r="AG10" s="574"/>
      <c r="AH10" s="574">
        <v>16</v>
      </c>
      <c r="AI10" s="574"/>
      <c r="AJ10" s="574">
        <v>17</v>
      </c>
      <c r="AK10" s="574"/>
      <c r="AL10" s="515">
        <v>18</v>
      </c>
      <c r="AM10" s="515"/>
    </row>
    <row r="11" spans="1:42" ht="15" customHeight="1" x14ac:dyDescent="0.2">
      <c r="D11" t="s">
        <v>97</v>
      </c>
      <c r="H11" s="513">
        <v>18</v>
      </c>
      <c r="I11" s="513"/>
      <c r="J11" s="573">
        <v>19</v>
      </c>
      <c r="K11" s="573"/>
      <c r="L11" s="573">
        <v>20</v>
      </c>
      <c r="M11" s="573"/>
      <c r="N11" s="573">
        <v>21</v>
      </c>
      <c r="O11" s="573"/>
      <c r="P11" s="573">
        <v>22</v>
      </c>
      <c r="Q11" s="573"/>
      <c r="R11" s="573">
        <v>23</v>
      </c>
      <c r="S11" s="573"/>
      <c r="T11" s="517">
        <v>24</v>
      </c>
      <c r="U11" s="517"/>
      <c r="Z11" s="513">
        <v>19</v>
      </c>
      <c r="AA11" s="513"/>
      <c r="AB11" s="573">
        <v>20</v>
      </c>
      <c r="AC11" s="573"/>
      <c r="AD11" s="573">
        <v>21</v>
      </c>
      <c r="AE11" s="573"/>
      <c r="AF11" s="573">
        <v>22</v>
      </c>
      <c r="AG11" s="573"/>
      <c r="AH11" s="573">
        <v>23</v>
      </c>
      <c r="AI11" s="573"/>
      <c r="AJ11" s="573">
        <v>24</v>
      </c>
      <c r="AK11" s="573"/>
      <c r="AL11" s="517">
        <v>25</v>
      </c>
      <c r="AM11" s="517"/>
      <c r="AN11" t="s">
        <v>98</v>
      </c>
    </row>
    <row r="12" spans="1:42" ht="15" customHeight="1" x14ac:dyDescent="0.2">
      <c r="A12" s="234"/>
      <c r="H12" s="522">
        <v>25</v>
      </c>
      <c r="I12" s="522"/>
      <c r="J12" s="574">
        <v>26</v>
      </c>
      <c r="K12" s="574"/>
      <c r="L12" s="574">
        <v>27</v>
      </c>
      <c r="M12" s="574"/>
      <c r="N12" s="574">
        <v>28</v>
      </c>
      <c r="O12" s="574"/>
      <c r="P12" s="574">
        <v>29</v>
      </c>
      <c r="Q12" s="574"/>
      <c r="R12" s="574">
        <v>30</v>
      </c>
      <c r="S12" s="574"/>
      <c r="T12" s="515">
        <v>31</v>
      </c>
      <c r="U12" s="515"/>
      <c r="Z12" s="522">
        <v>26</v>
      </c>
      <c r="AA12" s="522"/>
      <c r="AB12" s="574">
        <v>27</v>
      </c>
      <c r="AC12" s="574"/>
      <c r="AD12" s="574">
        <v>28</v>
      </c>
      <c r="AE12" s="574"/>
      <c r="AF12" s="574">
        <v>29</v>
      </c>
      <c r="AG12" s="574"/>
      <c r="AH12" s="574">
        <v>30</v>
      </c>
      <c r="AI12" s="574"/>
      <c r="AJ12" s="574">
        <v>31</v>
      </c>
      <c r="AK12" s="574"/>
      <c r="AL12" s="515"/>
      <c r="AM12" s="515"/>
    </row>
    <row r="13" spans="1:42" ht="15" customHeight="1" x14ac:dyDescent="0.2">
      <c r="C13" s="237"/>
      <c r="D13" s="238"/>
      <c r="E13" s="238"/>
      <c r="F13" s="238"/>
      <c r="G13" s="238"/>
      <c r="H13" s="511" t="s">
        <v>98</v>
      </c>
      <c r="I13" s="511"/>
      <c r="J13" s="510" t="s">
        <v>98</v>
      </c>
      <c r="K13" s="510"/>
      <c r="L13" s="510" t="s">
        <v>98</v>
      </c>
      <c r="M13" s="510"/>
      <c r="N13" s="510" t="s">
        <v>98</v>
      </c>
      <c r="O13" s="510"/>
      <c r="P13" s="510" t="s">
        <v>98</v>
      </c>
      <c r="Q13" s="510"/>
      <c r="R13" s="510" t="s">
        <v>98</v>
      </c>
      <c r="S13" s="510"/>
      <c r="T13" s="514" t="s">
        <v>98</v>
      </c>
      <c r="U13" s="514"/>
      <c r="Z13" s="511" t="s">
        <v>98</v>
      </c>
      <c r="AA13" s="511"/>
      <c r="AB13" s="510" t="s">
        <v>98</v>
      </c>
      <c r="AC13" s="510"/>
      <c r="AD13" s="510" t="s">
        <v>98</v>
      </c>
      <c r="AE13" s="510"/>
      <c r="AF13" s="510" t="s">
        <v>98</v>
      </c>
      <c r="AG13" s="510"/>
      <c r="AH13" s="510" t="s">
        <v>98</v>
      </c>
      <c r="AI13" s="510"/>
      <c r="AJ13" s="510" t="s">
        <v>98</v>
      </c>
      <c r="AK13" s="510"/>
      <c r="AL13" s="514" t="s">
        <v>98</v>
      </c>
      <c r="AM13" s="514"/>
    </row>
    <row r="14" spans="1:42" ht="15" customHeight="1" x14ac:dyDescent="0.2">
      <c r="A14" s="234"/>
      <c r="C14" s="234" t="s">
        <v>99</v>
      </c>
      <c r="F14" s="239"/>
    </row>
    <row r="15" spans="1:42" ht="15" customHeight="1" x14ac:dyDescent="0.2">
      <c r="D15" s="237" t="s">
        <v>94</v>
      </c>
      <c r="F15" s="239"/>
      <c r="P15" s="578"/>
      <c r="Q15" s="578"/>
      <c r="R15" s="578"/>
      <c r="S15" s="578"/>
      <c r="T15" s="578"/>
      <c r="U15" s="578"/>
      <c r="V15" s="578"/>
      <c r="X15" s="578"/>
      <c r="Y15" s="578"/>
      <c r="Z15" s="578"/>
      <c r="AA15" s="578"/>
      <c r="AB15" s="578"/>
      <c r="AC15" s="578"/>
      <c r="AD15" s="578"/>
      <c r="AF15" s="578"/>
      <c r="AG15" s="578"/>
      <c r="AH15" s="578"/>
      <c r="AI15" s="578"/>
      <c r="AJ15" s="578"/>
      <c r="AK15" s="578"/>
      <c r="AL15" s="578"/>
    </row>
    <row r="16" spans="1:42" ht="15" customHeight="1" x14ac:dyDescent="0.2">
      <c r="C16" s="237"/>
      <c r="D16" s="238" t="s">
        <v>95</v>
      </c>
      <c r="F16" s="239"/>
      <c r="P16" s="8"/>
      <c r="Q16" s="8"/>
      <c r="R16" s="8"/>
      <c r="S16" s="8"/>
      <c r="T16" s="8"/>
      <c r="U16" s="8"/>
      <c r="V16" s="8"/>
      <c r="X16" s="8"/>
      <c r="Y16" s="8"/>
      <c r="Z16" s="8"/>
      <c r="AA16" s="8"/>
      <c r="AB16" s="8"/>
      <c r="AC16" s="8"/>
      <c r="AD16" s="8"/>
      <c r="AF16" s="8"/>
      <c r="AG16" s="8"/>
      <c r="AH16" s="8"/>
      <c r="AI16" s="8"/>
      <c r="AJ16" s="8"/>
      <c r="AK16" s="8"/>
      <c r="AL16" s="8"/>
    </row>
    <row r="17" spans="2:75" ht="15" customHeight="1" x14ac:dyDescent="0.2">
      <c r="C17" s="237"/>
      <c r="D17" s="238" t="s">
        <v>96</v>
      </c>
      <c r="F17" s="239"/>
      <c r="P17" s="8"/>
      <c r="Q17" s="8"/>
      <c r="R17" s="8"/>
      <c r="S17" s="8"/>
      <c r="T17" s="8"/>
      <c r="U17" s="8"/>
      <c r="V17" s="8"/>
      <c r="X17" s="8"/>
      <c r="Y17" s="8"/>
      <c r="Z17" s="8"/>
      <c r="AA17" s="8"/>
      <c r="AB17" s="8"/>
      <c r="AC17" s="8"/>
      <c r="AD17" s="8"/>
      <c r="AF17" s="8"/>
      <c r="AG17" s="8"/>
      <c r="AH17" s="8"/>
      <c r="AI17" s="8"/>
      <c r="AJ17" s="8"/>
      <c r="AK17" s="8"/>
      <c r="AL17" s="8"/>
    </row>
    <row r="18" spans="2:75" ht="15" customHeight="1" x14ac:dyDescent="0.2">
      <c r="C18" s="237"/>
      <c r="D18" s="235" t="s">
        <v>97</v>
      </c>
      <c r="F18" s="239"/>
      <c r="P18" s="8"/>
      <c r="Q18" s="8"/>
      <c r="R18" s="8"/>
      <c r="S18" s="8"/>
      <c r="T18" s="8"/>
      <c r="U18" s="8"/>
      <c r="V18" s="8"/>
      <c r="X18" s="8"/>
      <c r="Y18" s="8"/>
      <c r="Z18" s="8"/>
      <c r="AA18" s="8"/>
      <c r="AB18" s="8"/>
      <c r="AC18" s="8"/>
      <c r="AD18" s="8"/>
      <c r="AF18" s="8"/>
      <c r="AG18" s="8"/>
      <c r="AH18" s="8"/>
      <c r="AI18" s="8"/>
      <c r="AJ18" s="8"/>
      <c r="AK18" s="8"/>
      <c r="AL18" s="8"/>
    </row>
    <row r="19" spans="2:75" ht="15" customHeight="1" x14ac:dyDescent="0.2">
      <c r="C19" s="240"/>
      <c r="D19" s="235"/>
      <c r="F19" s="239"/>
      <c r="P19" s="8"/>
      <c r="Q19" s="8"/>
      <c r="R19" s="8"/>
      <c r="S19" s="8"/>
      <c r="T19" s="8"/>
      <c r="U19" s="8"/>
      <c r="V19" s="8"/>
      <c r="X19" s="8"/>
      <c r="Y19" s="8"/>
      <c r="Z19" s="8"/>
      <c r="AA19" s="8"/>
      <c r="AB19" s="8"/>
      <c r="AC19" s="8"/>
      <c r="AD19" s="8"/>
      <c r="AF19" s="8"/>
      <c r="AG19" s="8"/>
      <c r="AH19" s="8"/>
      <c r="AI19" s="8"/>
      <c r="AJ19" s="8"/>
      <c r="AK19" s="8"/>
      <c r="AL19" s="8"/>
    </row>
    <row r="20" spans="2:75" ht="15" customHeight="1" x14ac:dyDescent="0.2">
      <c r="C20" s="240"/>
      <c r="D20" s="235"/>
      <c r="F20" s="239"/>
      <c r="P20" s="8"/>
      <c r="Q20" s="8"/>
      <c r="R20" s="8"/>
      <c r="S20" s="8"/>
      <c r="T20" s="8"/>
      <c r="U20" s="8"/>
      <c r="V20" s="8"/>
      <c r="X20" s="8"/>
      <c r="Y20" s="8"/>
      <c r="Z20" s="8"/>
      <c r="AA20" s="8"/>
      <c r="AB20" s="8"/>
      <c r="AC20" s="8"/>
      <c r="AD20" s="8"/>
      <c r="AF20" s="8"/>
      <c r="AG20" s="8"/>
      <c r="AH20" s="8"/>
      <c r="AI20" s="8"/>
      <c r="AJ20" s="8"/>
      <c r="AK20" s="8"/>
      <c r="AL20" s="8"/>
    </row>
    <row r="21" spans="2:75" ht="30" customHeight="1" x14ac:dyDescent="0.25">
      <c r="R21" s="523">
        <v>2021</v>
      </c>
      <c r="S21" s="523"/>
      <c r="T21" s="523"/>
      <c r="U21" s="523"/>
      <c r="V21" s="523"/>
      <c r="W21" s="523"/>
      <c r="X21" s="523"/>
      <c r="Y21" s="523"/>
      <c r="Z21" s="523"/>
      <c r="AA21" s="523"/>
      <c r="AB21" s="523"/>
      <c r="AC21" s="523"/>
      <c r="AD21" s="524">
        <v>2022</v>
      </c>
      <c r="AE21" s="524"/>
      <c r="AF21" s="524"/>
      <c r="AG21" s="524"/>
      <c r="AH21" s="524"/>
      <c r="AI21" s="524"/>
      <c r="AJ21" s="524"/>
      <c r="AK21" s="524"/>
      <c r="AL21" s="524"/>
      <c r="AM21" s="524"/>
      <c r="AN21" s="524"/>
      <c r="AO21" s="524"/>
    </row>
    <row r="22" spans="2:75" s="3" customFormat="1" ht="30" customHeight="1" x14ac:dyDescent="0.2">
      <c r="B22" s="241"/>
      <c r="C22" s="234" t="s">
        <v>100</v>
      </c>
      <c r="D22" s="234" t="s">
        <v>101</v>
      </c>
      <c r="E22" s="242" t="s">
        <v>203</v>
      </c>
      <c r="F22" s="243" t="s">
        <v>103</v>
      </c>
      <c r="G22" s="243" t="s">
        <v>104</v>
      </c>
      <c r="H22" s="577" t="s">
        <v>54</v>
      </c>
      <c r="I22" s="577"/>
      <c r="J22" s="577"/>
      <c r="K22" s="577"/>
      <c r="L22" s="577" t="s">
        <v>105</v>
      </c>
      <c r="M22" s="577"/>
      <c r="N22" s="577"/>
      <c r="O22" s="577"/>
      <c r="P22" s="120"/>
      <c r="Q22" s="120"/>
      <c r="R22" s="244" t="s">
        <v>62</v>
      </c>
      <c r="S22" s="245" t="s">
        <v>63</v>
      </c>
      <c r="T22" s="245" t="s">
        <v>64</v>
      </c>
      <c r="U22" s="245" t="s">
        <v>65</v>
      </c>
      <c r="V22" s="245" t="s">
        <v>66</v>
      </c>
      <c r="W22" s="245" t="s">
        <v>67</v>
      </c>
      <c r="X22" s="245" t="s">
        <v>56</v>
      </c>
      <c r="Y22" s="245" t="s">
        <v>57</v>
      </c>
      <c r="Z22" s="245" t="s">
        <v>58</v>
      </c>
      <c r="AA22" s="245" t="s">
        <v>59</v>
      </c>
      <c r="AB22" s="245" t="s">
        <v>60</v>
      </c>
      <c r="AC22" s="101" t="s">
        <v>61</v>
      </c>
      <c r="AD22" s="245" t="s">
        <v>62</v>
      </c>
      <c r="AE22" s="245" t="s">
        <v>63</v>
      </c>
      <c r="AF22" s="245" t="s">
        <v>64</v>
      </c>
      <c r="AG22" s="245" t="s">
        <v>65</v>
      </c>
      <c r="AH22" s="245" t="s">
        <v>66</v>
      </c>
      <c r="AI22" s="245" t="s">
        <v>67</v>
      </c>
      <c r="AJ22" s="245" t="s">
        <v>56</v>
      </c>
      <c r="AK22" s="245" t="s">
        <v>57</v>
      </c>
      <c r="AL22" s="245" t="s">
        <v>58</v>
      </c>
      <c r="AM22" s="245" t="s">
        <v>59</v>
      </c>
      <c r="AN22" s="245" t="s">
        <v>60</v>
      </c>
      <c r="AO22" s="101" t="s">
        <v>61</v>
      </c>
      <c r="AP22" s="246"/>
      <c r="AQ22" s="246"/>
      <c r="AR22" s="246"/>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row>
    <row r="23" spans="2:75" ht="18" customHeight="1" x14ac:dyDescent="0.35">
      <c r="C23" s="102">
        <v>54260</v>
      </c>
      <c r="D23" s="102" t="s">
        <v>39</v>
      </c>
      <c r="E23" s="102" t="s">
        <v>106</v>
      </c>
      <c r="F23" s="103" t="s">
        <v>107</v>
      </c>
      <c r="G23" s="102" t="s">
        <v>108</v>
      </c>
      <c r="H23" s="505" t="s">
        <v>109</v>
      </c>
      <c r="I23" s="505"/>
      <c r="J23" s="505"/>
      <c r="K23" s="505"/>
      <c r="L23" s="505" t="s">
        <v>110</v>
      </c>
      <c r="M23" s="505"/>
      <c r="N23" s="505"/>
      <c r="O23" s="505"/>
      <c r="P23" s="247"/>
      <c r="R23" s="413" t="s">
        <v>204</v>
      </c>
      <c r="S23" s="414" t="s">
        <v>131</v>
      </c>
      <c r="T23" s="414" t="s">
        <v>131</v>
      </c>
      <c r="U23" s="414" t="s">
        <v>204</v>
      </c>
      <c r="V23" s="414" t="s">
        <v>131</v>
      </c>
      <c r="W23" s="414" t="s">
        <v>204</v>
      </c>
      <c r="X23" s="414" t="s">
        <v>204</v>
      </c>
      <c r="Y23" s="414" t="s">
        <v>204</v>
      </c>
      <c r="Z23" s="414" t="s">
        <v>204</v>
      </c>
      <c r="AA23" s="414" t="s">
        <v>204</v>
      </c>
      <c r="AB23" s="414" t="s">
        <v>204</v>
      </c>
      <c r="AC23" s="414" t="s">
        <v>204</v>
      </c>
      <c r="AD23" s="414" t="s">
        <v>204</v>
      </c>
      <c r="AE23" s="414" t="s">
        <v>204</v>
      </c>
      <c r="AF23" s="414" t="s">
        <v>204</v>
      </c>
      <c r="AG23" s="414" t="s">
        <v>204</v>
      </c>
      <c r="AH23" s="414" t="s">
        <v>204</v>
      </c>
      <c r="AI23" s="414" t="s">
        <v>204</v>
      </c>
      <c r="AJ23" s="414" t="s">
        <v>204</v>
      </c>
      <c r="AK23" s="414" t="s">
        <v>204</v>
      </c>
      <c r="AL23" s="414" t="s">
        <v>204</v>
      </c>
      <c r="AM23" s="414" t="s">
        <v>204</v>
      </c>
      <c r="AN23" s="414" t="s">
        <v>204</v>
      </c>
      <c r="AO23" s="415" t="s">
        <v>204</v>
      </c>
      <c r="AP23" s="26"/>
      <c r="AQ23" s="26"/>
      <c r="AR23" s="26"/>
    </row>
    <row r="24" spans="2:75" ht="18" customHeight="1" x14ac:dyDescent="0.35">
      <c r="C24" s="107">
        <v>19037</v>
      </c>
      <c r="D24" s="107" t="s">
        <v>112</v>
      </c>
      <c r="E24" s="107" t="s">
        <v>106</v>
      </c>
      <c r="F24" s="108" t="s">
        <v>113</v>
      </c>
      <c r="G24" s="107" t="s">
        <v>114</v>
      </c>
      <c r="H24" s="506" t="s">
        <v>115</v>
      </c>
      <c r="I24" s="506"/>
      <c r="J24" s="506"/>
      <c r="K24" s="506"/>
      <c r="L24" s="506" t="s">
        <v>116</v>
      </c>
      <c r="M24" s="506"/>
      <c r="N24" s="506"/>
      <c r="O24" s="506"/>
      <c r="P24" s="247"/>
      <c r="R24" s="416" t="s">
        <v>205</v>
      </c>
      <c r="S24" s="417" t="s">
        <v>205</v>
      </c>
      <c r="T24" s="417" t="s">
        <v>205</v>
      </c>
      <c r="U24" s="417" t="s">
        <v>204</v>
      </c>
      <c r="V24" s="417" t="s">
        <v>205</v>
      </c>
      <c r="W24" s="417" t="s">
        <v>205</v>
      </c>
      <c r="X24" s="417" t="s">
        <v>205</v>
      </c>
      <c r="Y24" s="417" t="s">
        <v>205</v>
      </c>
      <c r="Z24" s="417" t="s">
        <v>205</v>
      </c>
      <c r="AA24" s="417" t="s">
        <v>205</v>
      </c>
      <c r="AB24" s="417" t="s">
        <v>205</v>
      </c>
      <c r="AC24" s="417" t="s">
        <v>205</v>
      </c>
      <c r="AD24" s="417" t="s">
        <v>205</v>
      </c>
      <c r="AE24" s="417" t="s">
        <v>205</v>
      </c>
      <c r="AF24" s="417" t="s">
        <v>205</v>
      </c>
      <c r="AG24" s="417" t="s">
        <v>131</v>
      </c>
      <c r="AH24" s="417" t="s">
        <v>205</v>
      </c>
      <c r="AI24" s="417" t="s">
        <v>205</v>
      </c>
      <c r="AJ24" s="417" t="s">
        <v>205</v>
      </c>
      <c r="AK24" s="417" t="s">
        <v>205</v>
      </c>
      <c r="AL24" s="417" t="s">
        <v>205</v>
      </c>
      <c r="AM24" s="417" t="s">
        <v>205</v>
      </c>
      <c r="AN24" s="417" t="s">
        <v>205</v>
      </c>
      <c r="AO24" s="418" t="s">
        <v>205</v>
      </c>
      <c r="AP24" s="26"/>
      <c r="AQ24" s="26"/>
      <c r="AR24" s="26"/>
    </row>
    <row r="25" spans="2:75" ht="18" customHeight="1" x14ac:dyDescent="0.35">
      <c r="C25" s="102">
        <v>30140</v>
      </c>
      <c r="D25" s="102" t="s">
        <v>117</v>
      </c>
      <c r="E25" s="102" t="s">
        <v>106</v>
      </c>
      <c r="F25" s="103" t="s">
        <v>107</v>
      </c>
      <c r="G25" s="102" t="s">
        <v>118</v>
      </c>
      <c r="H25" s="505" t="s">
        <v>119</v>
      </c>
      <c r="I25" s="505"/>
      <c r="J25" s="505"/>
      <c r="K25" s="505"/>
      <c r="L25" s="505" t="s">
        <v>120</v>
      </c>
      <c r="M25" s="505"/>
      <c r="N25" s="505"/>
      <c r="O25" s="505"/>
      <c r="P25" s="247"/>
      <c r="R25" s="413" t="s">
        <v>205</v>
      </c>
      <c r="S25" s="414" t="s">
        <v>205</v>
      </c>
      <c r="T25" s="414" t="s">
        <v>205</v>
      </c>
      <c r="U25" s="414" t="s">
        <v>205</v>
      </c>
      <c r="V25" s="414" t="s">
        <v>205</v>
      </c>
      <c r="W25" s="414" t="s">
        <v>205</v>
      </c>
      <c r="X25" s="414" t="s">
        <v>205</v>
      </c>
      <c r="Y25" s="414" t="s">
        <v>205</v>
      </c>
      <c r="Z25" s="414" t="s">
        <v>205</v>
      </c>
      <c r="AA25" s="414" t="s">
        <v>205</v>
      </c>
      <c r="AB25" s="414" t="s">
        <v>205</v>
      </c>
      <c r="AC25" s="414" t="s">
        <v>205</v>
      </c>
      <c r="AD25" s="414" t="s">
        <v>205</v>
      </c>
      <c r="AE25" s="414" t="s">
        <v>205</v>
      </c>
      <c r="AF25" s="414" t="s">
        <v>205</v>
      </c>
      <c r="AG25" s="414" t="s">
        <v>205</v>
      </c>
      <c r="AH25" s="414" t="s">
        <v>205</v>
      </c>
      <c r="AI25" s="414" t="s">
        <v>205</v>
      </c>
      <c r="AJ25" s="414" t="s">
        <v>205</v>
      </c>
      <c r="AK25" s="414" t="s">
        <v>205</v>
      </c>
      <c r="AL25" s="414" t="s">
        <v>205</v>
      </c>
      <c r="AM25" s="414" t="s">
        <v>205</v>
      </c>
      <c r="AN25" s="414" t="s">
        <v>205</v>
      </c>
      <c r="AO25" s="415" t="s">
        <v>205</v>
      </c>
      <c r="AP25" s="26"/>
      <c r="AQ25" s="26"/>
      <c r="AR25" s="26"/>
    </row>
    <row r="26" spans="2:75" ht="18" customHeight="1" x14ac:dyDescent="0.35">
      <c r="C26" s="107">
        <v>34361</v>
      </c>
      <c r="D26" s="107" t="s">
        <v>121</v>
      </c>
      <c r="E26" s="107" t="s">
        <v>106</v>
      </c>
      <c r="F26" s="108" t="s">
        <v>107</v>
      </c>
      <c r="G26" s="107" t="s">
        <v>122</v>
      </c>
      <c r="H26" s="506" t="s">
        <v>109</v>
      </c>
      <c r="I26" s="506"/>
      <c r="J26" s="506"/>
      <c r="K26" s="506"/>
      <c r="L26" s="506" t="s">
        <v>123</v>
      </c>
      <c r="M26" s="506"/>
      <c r="N26" s="506"/>
      <c r="O26" s="506"/>
      <c r="P26" s="247"/>
      <c r="R26" s="416" t="s">
        <v>131</v>
      </c>
      <c r="S26" s="417" t="s">
        <v>131</v>
      </c>
      <c r="T26" s="417" t="s">
        <v>131</v>
      </c>
      <c r="U26" s="417" t="s">
        <v>131</v>
      </c>
      <c r="V26" s="417" t="s">
        <v>131</v>
      </c>
      <c r="W26" s="417" t="s">
        <v>131</v>
      </c>
      <c r="X26" s="417" t="s">
        <v>131</v>
      </c>
      <c r="Y26" s="417" t="s">
        <v>131</v>
      </c>
      <c r="Z26" s="417" t="s">
        <v>131</v>
      </c>
      <c r="AA26" s="417" t="s">
        <v>131</v>
      </c>
      <c r="AB26" s="417" t="s">
        <v>131</v>
      </c>
      <c r="AC26" s="417" t="s">
        <v>131</v>
      </c>
      <c r="AD26" s="417" t="s">
        <v>131</v>
      </c>
      <c r="AE26" s="417" t="s">
        <v>131</v>
      </c>
      <c r="AF26" s="417" t="s">
        <v>131</v>
      </c>
      <c r="AG26" s="417" t="s">
        <v>131</v>
      </c>
      <c r="AH26" s="417" t="s">
        <v>131</v>
      </c>
      <c r="AI26" s="417" t="s">
        <v>131</v>
      </c>
      <c r="AJ26" s="417" t="s">
        <v>131</v>
      </c>
      <c r="AK26" s="417" t="s">
        <v>131</v>
      </c>
      <c r="AL26" s="417" t="s">
        <v>131</v>
      </c>
      <c r="AM26" s="417" t="s">
        <v>131</v>
      </c>
      <c r="AN26" s="417" t="s">
        <v>205</v>
      </c>
      <c r="AO26" s="418" t="s">
        <v>205</v>
      </c>
      <c r="AP26" s="26"/>
      <c r="AQ26" s="26"/>
      <c r="AR26" s="26"/>
    </row>
    <row r="27" spans="2:75" ht="18" customHeight="1" x14ac:dyDescent="0.35">
      <c r="C27" s="102">
        <v>54608</v>
      </c>
      <c r="D27" s="102" t="s">
        <v>125</v>
      </c>
      <c r="E27" s="102" t="s">
        <v>106</v>
      </c>
      <c r="F27" s="103" t="s">
        <v>107</v>
      </c>
      <c r="G27" s="102" t="s">
        <v>126</v>
      </c>
      <c r="H27" s="505" t="s">
        <v>127</v>
      </c>
      <c r="I27" s="505"/>
      <c r="J27" s="505"/>
      <c r="K27" s="505"/>
      <c r="L27" s="505" t="s">
        <v>128</v>
      </c>
      <c r="M27" s="505"/>
      <c r="N27" s="505"/>
      <c r="O27" s="505"/>
      <c r="P27" s="247"/>
      <c r="R27" s="413" t="s">
        <v>131</v>
      </c>
      <c r="S27" s="414" t="s">
        <v>131</v>
      </c>
      <c r="T27" s="414" t="s">
        <v>131</v>
      </c>
      <c r="U27" s="414" t="s">
        <v>131</v>
      </c>
      <c r="V27" s="414" t="s">
        <v>131</v>
      </c>
      <c r="W27" s="414" t="s">
        <v>131</v>
      </c>
      <c r="X27" s="414" t="s">
        <v>131</v>
      </c>
      <c r="Y27" s="414" t="s">
        <v>131</v>
      </c>
      <c r="Z27" s="414" t="s">
        <v>131</v>
      </c>
      <c r="AA27" s="414" t="s">
        <v>131</v>
      </c>
      <c r="AB27" s="414" t="s">
        <v>131</v>
      </c>
      <c r="AC27" s="414" t="s">
        <v>131</v>
      </c>
      <c r="AD27" s="414" t="s">
        <v>131</v>
      </c>
      <c r="AE27" s="414" t="s">
        <v>131</v>
      </c>
      <c r="AF27" s="414" t="s">
        <v>131</v>
      </c>
      <c r="AG27" s="414" t="s">
        <v>131</v>
      </c>
      <c r="AH27" s="414" t="s">
        <v>131</v>
      </c>
      <c r="AI27" s="414" t="s">
        <v>131</v>
      </c>
      <c r="AJ27" s="414" t="s">
        <v>131</v>
      </c>
      <c r="AK27" s="414" t="s">
        <v>131</v>
      </c>
      <c r="AL27" s="414" t="s">
        <v>131</v>
      </c>
      <c r="AM27" s="414" t="s">
        <v>131</v>
      </c>
      <c r="AN27" s="414" t="s">
        <v>131</v>
      </c>
      <c r="AO27" s="415" t="s">
        <v>131</v>
      </c>
      <c r="AP27" s="26"/>
      <c r="AQ27" s="26"/>
      <c r="AR27" s="26"/>
    </row>
    <row r="28" spans="2:75" ht="18" customHeight="1" x14ac:dyDescent="0.35">
      <c r="C28" s="107">
        <v>58900</v>
      </c>
      <c r="D28" s="107" t="s">
        <v>129</v>
      </c>
      <c r="E28" s="107" t="s">
        <v>106</v>
      </c>
      <c r="F28" s="108" t="s">
        <v>130</v>
      </c>
      <c r="G28" s="107" t="s">
        <v>131</v>
      </c>
      <c r="H28" s="506" t="s">
        <v>132</v>
      </c>
      <c r="I28" s="506"/>
      <c r="J28" s="506"/>
      <c r="K28" s="506"/>
      <c r="L28" s="506" t="s">
        <v>133</v>
      </c>
      <c r="M28" s="506"/>
      <c r="N28" s="506"/>
      <c r="O28" s="506"/>
      <c r="P28" s="247"/>
      <c r="R28" s="416" t="s">
        <v>131</v>
      </c>
      <c r="S28" s="417" t="s">
        <v>131</v>
      </c>
      <c r="T28" s="417" t="s">
        <v>131</v>
      </c>
      <c r="U28" s="417" t="s">
        <v>131</v>
      </c>
      <c r="V28" s="417" t="s">
        <v>131</v>
      </c>
      <c r="W28" s="417" t="s">
        <v>131</v>
      </c>
      <c r="X28" s="417" t="s">
        <v>131</v>
      </c>
      <c r="Y28" s="417" t="s">
        <v>131</v>
      </c>
      <c r="Z28" s="417" t="s">
        <v>131</v>
      </c>
      <c r="AA28" s="417" t="s">
        <v>131</v>
      </c>
      <c r="AB28" s="417" t="s">
        <v>131</v>
      </c>
      <c r="AC28" s="417" t="s">
        <v>131</v>
      </c>
      <c r="AD28" s="417" t="s">
        <v>131</v>
      </c>
      <c r="AE28" s="417" t="s">
        <v>131</v>
      </c>
      <c r="AF28" s="417" t="s">
        <v>131</v>
      </c>
      <c r="AG28" s="417" t="s">
        <v>131</v>
      </c>
      <c r="AH28" s="417" t="s">
        <v>131</v>
      </c>
      <c r="AI28" s="417" t="s">
        <v>131</v>
      </c>
      <c r="AJ28" s="417" t="s">
        <v>131</v>
      </c>
      <c r="AK28" s="417" t="s">
        <v>131</v>
      </c>
      <c r="AL28" s="417" t="s">
        <v>131</v>
      </c>
      <c r="AM28" s="417" t="s">
        <v>131</v>
      </c>
      <c r="AN28" s="417" t="s">
        <v>131</v>
      </c>
      <c r="AO28" s="418" t="s">
        <v>131</v>
      </c>
      <c r="AP28" s="26"/>
      <c r="AQ28" s="26"/>
      <c r="AR28" s="26"/>
    </row>
    <row r="29" spans="2:75" ht="18" customHeight="1" x14ac:dyDescent="0.35">
      <c r="C29" s="56"/>
      <c r="D29" s="56"/>
      <c r="E29" s="56"/>
      <c r="F29" s="58"/>
      <c r="G29" s="56"/>
      <c r="H29" s="580">
        <v>521</v>
      </c>
      <c r="I29" s="580"/>
      <c r="J29" s="580"/>
      <c r="K29" s="580"/>
      <c r="L29" s="572"/>
      <c r="M29" s="572"/>
      <c r="N29" s="572"/>
      <c r="O29" s="572"/>
      <c r="P29" s="247"/>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26"/>
      <c r="AQ29" s="26"/>
      <c r="AR29" s="26"/>
    </row>
    <row r="30" spans="2:75" ht="18" customHeight="1" x14ac:dyDescent="0.35">
      <c r="C30" s="56"/>
      <c r="D30" s="56"/>
      <c r="E30" s="56"/>
      <c r="F30" s="58"/>
      <c r="G30" s="56"/>
      <c r="H30" s="571"/>
      <c r="I30" s="571"/>
      <c r="J30" s="571"/>
      <c r="K30" s="571"/>
      <c r="L30" s="572"/>
      <c r="M30" s="572"/>
      <c r="N30" s="572"/>
      <c r="O30" s="572"/>
      <c r="P30" s="247"/>
      <c r="R30" s="142"/>
      <c r="S30" s="142"/>
      <c r="T30" s="142"/>
      <c r="U30" s="142"/>
      <c r="V30" s="142"/>
      <c r="W30" s="142"/>
      <c r="X30" s="112" t="s">
        <v>134</v>
      </c>
      <c r="Y30" s="142"/>
      <c r="Z30" s="142"/>
      <c r="AA30" s="142"/>
      <c r="AB30" s="142"/>
      <c r="AC30" s="142"/>
      <c r="AD30" s="142"/>
      <c r="AE30" s="142"/>
      <c r="AF30" s="142"/>
      <c r="AG30" s="142"/>
      <c r="AH30" s="142"/>
      <c r="AI30" s="142"/>
      <c r="AJ30" s="142"/>
      <c r="AK30" s="142"/>
      <c r="AL30" s="142"/>
      <c r="AM30" s="142"/>
      <c r="AN30" s="142"/>
      <c r="AO30" s="142"/>
      <c r="AP30" s="26"/>
      <c r="AQ30" s="26"/>
      <c r="AR30" s="26"/>
    </row>
    <row r="31" spans="2:75" ht="18" customHeight="1" x14ac:dyDescent="0.2">
      <c r="C31" s="56"/>
      <c r="D31" s="56"/>
      <c r="E31" s="56"/>
      <c r="F31" s="58"/>
      <c r="G31" s="56"/>
      <c r="H31" s="571"/>
      <c r="I31" s="571"/>
      <c r="J31" s="571"/>
      <c r="K31" s="571"/>
      <c r="L31" s="572"/>
      <c r="M31" s="572"/>
      <c r="N31" s="572"/>
      <c r="O31" s="572"/>
      <c r="P31" s="247"/>
      <c r="R31" s="142"/>
      <c r="S31" s="142"/>
      <c r="T31" s="142"/>
      <c r="U31" s="142"/>
      <c r="V31" s="142"/>
      <c r="W31" s="142"/>
      <c r="X31" s="142"/>
      <c r="Y31" s="142"/>
      <c r="Z31" s="142"/>
      <c r="AA31" s="121" t="s">
        <v>205</v>
      </c>
      <c r="AB31" s="112" t="s">
        <v>206</v>
      </c>
      <c r="AC31" s="142"/>
      <c r="AD31" s="142"/>
      <c r="AE31" s="142"/>
      <c r="AF31" s="142"/>
      <c r="AG31" s="142"/>
      <c r="AH31" s="142"/>
      <c r="AI31" s="142"/>
      <c r="AJ31" s="142"/>
      <c r="AK31" s="142"/>
      <c r="AL31" s="142"/>
      <c r="AM31" s="142"/>
      <c r="AN31" s="142"/>
      <c r="AO31" s="142"/>
      <c r="AP31" s="22"/>
      <c r="AQ31" s="22"/>
      <c r="AR31" s="22"/>
    </row>
    <row r="32" spans="2:75" ht="18" customHeight="1" x14ac:dyDescent="0.35">
      <c r="C32" s="56"/>
      <c r="D32" s="56"/>
      <c r="E32" s="56"/>
      <c r="F32" s="58"/>
      <c r="G32" s="56"/>
      <c r="H32" s="571"/>
      <c r="I32" s="571"/>
      <c r="J32" s="571"/>
      <c r="K32" s="571"/>
      <c r="L32" s="572"/>
      <c r="M32" s="572"/>
      <c r="N32" s="572"/>
      <c r="O32" s="572"/>
      <c r="P32" s="247"/>
      <c r="R32" s="142"/>
      <c r="S32" s="142"/>
      <c r="T32" s="142"/>
      <c r="U32" s="142"/>
      <c r="V32" s="142"/>
      <c r="W32" s="142"/>
      <c r="X32" s="142"/>
      <c r="Y32" s="142"/>
      <c r="Z32" s="142"/>
      <c r="AA32" s="121" t="s">
        <v>207</v>
      </c>
      <c r="AB32" s="112" t="s">
        <v>208</v>
      </c>
      <c r="AC32" s="142"/>
      <c r="AD32" s="142"/>
      <c r="AE32" s="142"/>
      <c r="AF32" s="142"/>
      <c r="AG32" s="142"/>
      <c r="AH32" s="142"/>
      <c r="AI32" s="142"/>
      <c r="AJ32" s="142"/>
      <c r="AK32" s="142"/>
      <c r="AL32" s="142"/>
      <c r="AM32" s="142"/>
      <c r="AN32" s="142"/>
      <c r="AO32" s="142"/>
      <c r="AP32" s="26"/>
      <c r="AQ32" s="26"/>
      <c r="AR32" s="26"/>
    </row>
    <row r="33" spans="3:44" ht="18" customHeight="1" x14ac:dyDescent="0.35">
      <c r="C33" s="56"/>
      <c r="D33" s="56"/>
      <c r="E33" s="56"/>
      <c r="F33" s="58"/>
      <c r="G33" s="56"/>
      <c r="H33" s="571"/>
      <c r="I33" s="571"/>
      <c r="J33" s="571"/>
      <c r="K33" s="571"/>
      <c r="L33" s="572"/>
      <c r="M33" s="572"/>
      <c r="N33" s="572"/>
      <c r="O33" s="572"/>
      <c r="P33" s="247"/>
      <c r="R33" s="142"/>
      <c r="S33" s="142"/>
      <c r="T33" s="142"/>
      <c r="U33" s="142"/>
      <c r="V33" s="142"/>
      <c r="W33" s="142"/>
      <c r="X33" s="142"/>
      <c r="Y33" s="142"/>
      <c r="Z33" s="142"/>
      <c r="AA33" s="314" t="s">
        <v>204</v>
      </c>
      <c r="AB33" s="112" t="s">
        <v>209</v>
      </c>
      <c r="AC33" s="142"/>
      <c r="AD33" s="142"/>
      <c r="AE33" s="142"/>
      <c r="AF33" s="142"/>
      <c r="AG33" s="142"/>
      <c r="AH33" s="142"/>
      <c r="AI33" s="142"/>
      <c r="AJ33" s="142"/>
      <c r="AK33" s="142"/>
      <c r="AL33" s="142"/>
      <c r="AM33" s="142"/>
      <c r="AN33" s="142"/>
      <c r="AO33" s="142"/>
      <c r="AP33" s="26"/>
      <c r="AQ33" s="26"/>
      <c r="AR33" s="26"/>
    </row>
    <row r="34" spans="3:44" ht="18" customHeight="1" x14ac:dyDescent="0.2">
      <c r="C34" s="56"/>
      <c r="D34" s="56"/>
      <c r="E34" s="56"/>
      <c r="F34" s="58"/>
      <c r="G34" s="56"/>
      <c r="H34" s="571"/>
      <c r="I34" s="571"/>
      <c r="J34" s="571"/>
      <c r="K34" s="571"/>
      <c r="L34" s="572"/>
      <c r="M34" s="572"/>
      <c r="N34" s="572"/>
      <c r="O34" s="572"/>
      <c r="P34" s="247"/>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22"/>
      <c r="AQ34" s="22"/>
      <c r="AR34" s="22"/>
    </row>
    <row r="35" spans="3:44" ht="18" customHeight="1" x14ac:dyDescent="0.35">
      <c r="C35" s="56"/>
      <c r="D35" s="56"/>
      <c r="E35" s="56"/>
      <c r="F35" s="58"/>
      <c r="G35" s="56"/>
      <c r="H35" s="571"/>
      <c r="I35" s="571"/>
      <c r="J35" s="571"/>
      <c r="K35" s="571"/>
      <c r="L35" s="572"/>
      <c r="M35" s="572"/>
      <c r="N35" s="572"/>
      <c r="O35" s="572"/>
      <c r="P35" s="247"/>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26"/>
      <c r="AQ35" s="26"/>
      <c r="AR35" s="26"/>
    </row>
    <row r="36" spans="3:44" ht="18" customHeight="1" x14ac:dyDescent="0.35">
      <c r="C36" s="56"/>
      <c r="D36" s="56"/>
      <c r="E36" s="56"/>
      <c r="F36" s="58"/>
      <c r="G36" s="56"/>
      <c r="H36" s="571"/>
      <c r="I36" s="571"/>
      <c r="J36" s="571"/>
      <c r="K36" s="571"/>
      <c r="L36" s="572"/>
      <c r="M36" s="572"/>
      <c r="N36" s="572"/>
      <c r="O36" s="572"/>
      <c r="P36" s="247"/>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26"/>
      <c r="AQ36" s="26"/>
      <c r="AR36" s="26"/>
    </row>
    <row r="37" spans="3:44" ht="18" customHeight="1" x14ac:dyDescent="0.35">
      <c r="C37" s="56"/>
      <c r="D37" s="56"/>
      <c r="E37" s="56"/>
      <c r="F37" s="58"/>
      <c r="G37" s="56"/>
      <c r="H37" s="571"/>
      <c r="I37" s="571"/>
      <c r="J37" s="571"/>
      <c r="K37" s="571"/>
      <c r="L37" s="572"/>
      <c r="M37" s="572"/>
      <c r="N37" s="572"/>
      <c r="O37" s="572"/>
      <c r="P37" s="247"/>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26"/>
      <c r="AQ37" s="26"/>
      <c r="AR37" s="26"/>
    </row>
    <row r="38" spans="3:44" ht="18" customHeight="1" x14ac:dyDescent="0.35">
      <c r="C38" s="56"/>
      <c r="D38" s="56"/>
      <c r="E38" s="56"/>
      <c r="F38" s="58"/>
      <c r="G38" s="56"/>
      <c r="H38" s="571"/>
      <c r="I38" s="571"/>
      <c r="J38" s="571"/>
      <c r="K38" s="571"/>
      <c r="L38" s="572"/>
      <c r="M38" s="572"/>
      <c r="N38" s="572"/>
      <c r="O38" s="572"/>
      <c r="P38" s="247"/>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26"/>
      <c r="AQ38" s="26"/>
      <c r="AR38" s="26"/>
    </row>
    <row r="39" spans="3:44" ht="18" customHeight="1" x14ac:dyDescent="0.35">
      <c r="C39" s="56"/>
      <c r="D39" s="56"/>
      <c r="E39" s="56"/>
      <c r="F39" s="58"/>
      <c r="G39" s="56"/>
      <c r="H39" s="571"/>
      <c r="I39" s="571"/>
      <c r="J39" s="571"/>
      <c r="K39" s="571"/>
      <c r="L39" s="572"/>
      <c r="M39" s="572"/>
      <c r="N39" s="572"/>
      <c r="O39" s="572"/>
      <c r="P39" s="247"/>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Q39" s="26"/>
      <c r="AR39" s="26"/>
    </row>
    <row r="40" spans="3:44" ht="18" customHeight="1" x14ac:dyDescent="0.35">
      <c r="C40" s="56"/>
      <c r="D40" s="56"/>
      <c r="E40" s="56"/>
      <c r="F40" s="58"/>
      <c r="G40" s="56"/>
      <c r="H40" s="571"/>
      <c r="I40" s="571"/>
      <c r="J40" s="571"/>
      <c r="K40" s="571"/>
      <c r="L40" s="572"/>
      <c r="M40" s="572"/>
      <c r="N40" s="572"/>
      <c r="O40" s="572"/>
      <c r="P40" s="247"/>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Q40" s="26"/>
      <c r="AR40" s="26"/>
    </row>
    <row r="41" spans="3:44" ht="18" customHeight="1" x14ac:dyDescent="0.35">
      <c r="C41" s="56"/>
      <c r="D41" s="56"/>
      <c r="E41" s="56"/>
      <c r="F41" s="58"/>
      <c r="G41" s="56"/>
      <c r="H41" s="571"/>
      <c r="I41" s="571"/>
      <c r="J41" s="571"/>
      <c r="K41" s="571"/>
      <c r="L41" s="572"/>
      <c r="M41" s="572"/>
      <c r="N41" s="572"/>
      <c r="O41" s="572"/>
      <c r="P41" s="247"/>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Q41" s="26"/>
      <c r="AR41" s="26"/>
    </row>
    <row r="42" spans="3:44" ht="18" customHeight="1" x14ac:dyDescent="0.35">
      <c r="C42" s="56"/>
      <c r="D42" s="56"/>
      <c r="E42" s="56"/>
      <c r="F42" s="58"/>
      <c r="G42" s="56"/>
      <c r="H42" s="571"/>
      <c r="I42" s="571"/>
      <c r="J42" s="571"/>
      <c r="K42" s="571"/>
      <c r="L42" s="572"/>
      <c r="M42" s="572"/>
      <c r="N42" s="572"/>
      <c r="O42" s="572"/>
      <c r="P42" s="247"/>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Q42" s="26"/>
      <c r="AR42" s="26"/>
    </row>
    <row r="43" spans="3:44" ht="18" customHeight="1" x14ac:dyDescent="0.35">
      <c r="C43" s="56"/>
      <c r="D43" s="56"/>
      <c r="E43" s="56"/>
      <c r="F43" s="58"/>
      <c r="G43" s="56"/>
      <c r="H43" s="571"/>
      <c r="I43" s="571"/>
      <c r="J43" s="571"/>
      <c r="K43" s="571"/>
      <c r="L43" s="572"/>
      <c r="M43" s="572"/>
      <c r="N43" s="572"/>
      <c r="O43" s="572"/>
      <c r="P43" s="247"/>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Q43" s="26"/>
      <c r="AR43" s="26"/>
    </row>
    <row r="44" spans="3:44" ht="18" customHeight="1" x14ac:dyDescent="0.35">
      <c r="C44" s="56"/>
      <c r="D44" s="56"/>
      <c r="E44" s="56"/>
      <c r="F44" s="58"/>
      <c r="G44" s="56"/>
      <c r="H44" s="571"/>
      <c r="I44" s="571"/>
      <c r="J44" s="571"/>
      <c r="K44" s="571"/>
      <c r="L44" s="572"/>
      <c r="M44" s="572"/>
      <c r="N44" s="572"/>
      <c r="O44" s="572"/>
      <c r="P44" s="247"/>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Q44" s="26"/>
      <c r="AR44" s="26"/>
    </row>
    <row r="45" spans="3:44" ht="18" customHeight="1" x14ac:dyDescent="0.35">
      <c r="C45" s="56"/>
      <c r="D45" s="56"/>
      <c r="E45" s="56"/>
      <c r="F45" s="58"/>
      <c r="G45" s="56"/>
      <c r="H45" s="571"/>
      <c r="I45" s="571"/>
      <c r="J45" s="571"/>
      <c r="K45" s="571"/>
      <c r="L45" s="572"/>
      <c r="M45" s="572"/>
      <c r="N45" s="572"/>
      <c r="O45" s="572"/>
      <c r="P45" s="247"/>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Q45" s="26"/>
      <c r="AR45" s="26"/>
    </row>
    <row r="46" spans="3:44" ht="18" customHeight="1" x14ac:dyDescent="0.35">
      <c r="C46" s="56"/>
      <c r="D46" s="56"/>
      <c r="E46" s="56"/>
      <c r="F46" s="58"/>
      <c r="G46" s="56"/>
      <c r="H46" s="571"/>
      <c r="I46" s="571"/>
      <c r="J46" s="571"/>
      <c r="K46" s="571"/>
      <c r="L46" s="572"/>
      <c r="M46" s="572"/>
      <c r="N46" s="572"/>
      <c r="O46" s="572"/>
      <c r="P46" s="247"/>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Q46" s="26"/>
      <c r="AR46" s="26"/>
    </row>
    <row r="47" spans="3:44" ht="0" hidden="1" customHeight="1" x14ac:dyDescent="0.35">
      <c r="C47" s="56"/>
      <c r="D47" s="56"/>
      <c r="E47" s="56"/>
      <c r="F47" s="58"/>
      <c r="G47" s="56"/>
      <c r="H47" s="571"/>
      <c r="I47" s="571"/>
      <c r="J47" s="571"/>
      <c r="K47" s="571"/>
      <c r="L47" s="572"/>
      <c r="M47" s="572"/>
      <c r="N47" s="572"/>
      <c r="O47" s="572"/>
      <c r="P47" s="247"/>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Q47" s="26"/>
      <c r="AR47" s="26"/>
    </row>
    <row r="48" spans="3:44" ht="0" hidden="1" customHeight="1" x14ac:dyDescent="0.35">
      <c r="C48" s="56"/>
      <c r="D48" s="56"/>
      <c r="E48" s="56"/>
      <c r="F48" s="58"/>
      <c r="G48" s="56"/>
      <c r="H48" s="571"/>
      <c r="I48" s="571"/>
      <c r="J48" s="571"/>
      <c r="K48" s="571"/>
      <c r="L48" s="572"/>
      <c r="M48" s="572"/>
      <c r="N48" s="572"/>
      <c r="O48" s="572"/>
      <c r="P48" s="247"/>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Q48" s="26"/>
      <c r="AR48" s="26"/>
    </row>
    <row r="49" spans="3:44" ht="0" hidden="1" customHeight="1" x14ac:dyDescent="0.35">
      <c r="C49" s="56"/>
      <c r="D49" s="56"/>
      <c r="E49" s="56"/>
      <c r="F49" s="58"/>
      <c r="G49" s="56"/>
      <c r="H49" s="571"/>
      <c r="I49" s="571"/>
      <c r="J49" s="571"/>
      <c r="K49" s="571"/>
      <c r="L49" s="572"/>
      <c r="M49" s="572"/>
      <c r="N49" s="572"/>
      <c r="O49" s="572"/>
      <c r="P49" s="247"/>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Q49" s="26"/>
      <c r="AR49" s="26"/>
    </row>
    <row r="50" spans="3:44" ht="0" hidden="1" customHeight="1" x14ac:dyDescent="0.35">
      <c r="C50" s="56"/>
      <c r="D50" s="56"/>
      <c r="E50" s="56"/>
      <c r="F50" s="58"/>
      <c r="G50" s="56"/>
      <c r="H50" s="571"/>
      <c r="I50" s="571"/>
      <c r="J50" s="571"/>
      <c r="K50" s="571"/>
      <c r="L50" s="572"/>
      <c r="M50" s="572"/>
      <c r="N50" s="572"/>
      <c r="O50" s="572"/>
      <c r="P50" s="247"/>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Q50" s="26"/>
      <c r="AR50" s="26"/>
    </row>
    <row r="51" spans="3:44" ht="0" hidden="1" customHeight="1" x14ac:dyDescent="0.35">
      <c r="C51" s="56"/>
      <c r="D51" s="56"/>
      <c r="E51" s="56"/>
      <c r="F51" s="58"/>
      <c r="G51" s="56"/>
      <c r="H51" s="571"/>
      <c r="I51" s="571"/>
      <c r="J51" s="571"/>
      <c r="K51" s="571"/>
      <c r="L51" s="572"/>
      <c r="M51" s="572"/>
      <c r="N51" s="572"/>
      <c r="O51" s="572"/>
      <c r="P51" s="247"/>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Q51" s="26"/>
      <c r="AR51" s="26"/>
    </row>
    <row r="52" spans="3:44" ht="0" hidden="1" customHeight="1" x14ac:dyDescent="0.35">
      <c r="C52" s="56"/>
      <c r="D52" s="56"/>
      <c r="E52" s="56"/>
      <c r="F52" s="58"/>
      <c r="G52" s="56"/>
      <c r="H52" s="571"/>
      <c r="I52" s="571"/>
      <c r="J52" s="571"/>
      <c r="K52" s="571"/>
      <c r="L52" s="572"/>
      <c r="M52" s="572"/>
      <c r="N52" s="572"/>
      <c r="O52" s="572"/>
      <c r="P52" s="247"/>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26"/>
      <c r="AQ52" s="26"/>
      <c r="AR52" s="26"/>
    </row>
    <row r="53" spans="3:44" ht="0" hidden="1" customHeight="1" x14ac:dyDescent="0.35">
      <c r="C53" s="56"/>
      <c r="D53" s="56"/>
      <c r="E53" s="56"/>
      <c r="F53" s="58"/>
      <c r="G53" s="56"/>
      <c r="H53" s="571"/>
      <c r="I53" s="571"/>
      <c r="J53" s="571"/>
      <c r="K53" s="571"/>
      <c r="L53" s="572"/>
      <c r="M53" s="572"/>
      <c r="N53" s="572"/>
      <c r="O53" s="572"/>
      <c r="P53" s="247"/>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26"/>
      <c r="AQ53" s="26"/>
      <c r="AR53" s="26"/>
    </row>
    <row r="54" spans="3:44" ht="0" hidden="1" customHeight="1" x14ac:dyDescent="0.2">
      <c r="C54" s="56"/>
      <c r="D54" s="56"/>
      <c r="E54" s="56"/>
      <c r="F54" s="58"/>
      <c r="G54" s="56"/>
      <c r="H54" s="571"/>
      <c r="I54" s="571"/>
      <c r="J54" s="571"/>
      <c r="K54" s="571"/>
      <c r="L54" s="572"/>
      <c r="M54" s="572"/>
      <c r="N54" s="572"/>
      <c r="O54" s="572"/>
      <c r="P54" s="247"/>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22"/>
      <c r="AQ54" s="22"/>
      <c r="AR54" s="22"/>
    </row>
    <row r="55" spans="3:44" ht="0" hidden="1" customHeight="1" x14ac:dyDescent="0.35">
      <c r="C55" s="56"/>
      <c r="D55" s="56"/>
      <c r="E55" s="56"/>
      <c r="F55" s="58"/>
      <c r="G55" s="56"/>
      <c r="H55" s="571"/>
      <c r="I55" s="571"/>
      <c r="J55" s="571"/>
      <c r="K55" s="571"/>
      <c r="L55" s="572"/>
      <c r="M55" s="572"/>
      <c r="N55" s="572"/>
      <c r="O55" s="572"/>
      <c r="P55" s="247"/>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26"/>
      <c r="AQ55" s="26"/>
      <c r="AR55" s="26"/>
    </row>
    <row r="56" spans="3:44" ht="0" hidden="1" customHeight="1" x14ac:dyDescent="0.35">
      <c r="C56" s="56"/>
      <c r="D56" s="56"/>
      <c r="E56" s="56"/>
      <c r="F56" s="58"/>
      <c r="G56" s="56"/>
      <c r="H56" s="571"/>
      <c r="I56" s="571"/>
      <c r="J56" s="571"/>
      <c r="K56" s="571"/>
      <c r="L56" s="572"/>
      <c r="M56" s="572"/>
      <c r="N56" s="572"/>
      <c r="O56" s="572"/>
      <c r="P56" s="247"/>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26"/>
      <c r="AQ56" s="26"/>
      <c r="AR56" s="26"/>
    </row>
    <row r="57" spans="3:44" ht="0" hidden="1" customHeight="1" x14ac:dyDescent="0.35">
      <c r="C57" s="56"/>
      <c r="D57" s="56"/>
      <c r="E57" s="56"/>
      <c r="F57" s="58"/>
      <c r="G57" s="56"/>
      <c r="H57" s="571"/>
      <c r="I57" s="571"/>
      <c r="J57" s="571"/>
      <c r="K57" s="571"/>
      <c r="L57" s="572"/>
      <c r="M57" s="572"/>
      <c r="N57" s="572"/>
      <c r="O57" s="572"/>
      <c r="P57" s="247"/>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26"/>
      <c r="AQ57" s="26"/>
      <c r="AR57" s="26"/>
    </row>
    <row r="58" spans="3:44" ht="0" hidden="1" customHeight="1" x14ac:dyDescent="0.35">
      <c r="C58" s="56"/>
      <c r="D58" s="56"/>
      <c r="E58" s="56"/>
      <c r="F58" s="58"/>
      <c r="G58" s="56"/>
      <c r="H58" s="571"/>
      <c r="I58" s="571"/>
      <c r="J58" s="571"/>
      <c r="K58" s="571"/>
      <c r="L58" s="572"/>
      <c r="M58" s="572"/>
      <c r="N58" s="572"/>
      <c r="O58" s="572"/>
      <c r="P58" s="247"/>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26"/>
      <c r="AQ58" s="26"/>
      <c r="AR58" s="26"/>
    </row>
    <row r="59" spans="3:44" ht="0" hidden="1" customHeight="1" x14ac:dyDescent="0.35">
      <c r="C59" s="56"/>
      <c r="D59" s="56"/>
      <c r="E59" s="56"/>
      <c r="F59" s="58"/>
      <c r="G59" s="56"/>
      <c r="H59" s="571"/>
      <c r="I59" s="571"/>
      <c r="J59" s="571"/>
      <c r="K59" s="571"/>
      <c r="L59" s="572"/>
      <c r="M59" s="572"/>
      <c r="N59" s="572"/>
      <c r="O59" s="572"/>
      <c r="P59" s="247"/>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Q59" s="26"/>
      <c r="AR59" s="26"/>
    </row>
    <row r="60" spans="3:44" ht="0" hidden="1" customHeight="1" x14ac:dyDescent="0.35">
      <c r="C60" s="56"/>
      <c r="D60" s="56"/>
      <c r="E60" s="56"/>
      <c r="F60" s="58"/>
      <c r="G60" s="56"/>
      <c r="H60" s="571"/>
      <c r="I60" s="571"/>
      <c r="J60" s="571"/>
      <c r="K60" s="571"/>
      <c r="L60" s="572"/>
      <c r="M60" s="572"/>
      <c r="N60" s="572"/>
      <c r="O60" s="572"/>
      <c r="P60" s="247"/>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Q60" s="26"/>
      <c r="AR60" s="26"/>
    </row>
    <row r="61" spans="3:44" ht="0" hidden="1" customHeight="1" x14ac:dyDescent="0.35">
      <c r="C61" s="56"/>
      <c r="D61" s="56"/>
      <c r="E61" s="56"/>
      <c r="F61" s="58"/>
      <c r="G61" s="56"/>
      <c r="H61" s="571"/>
      <c r="I61" s="571"/>
      <c r="J61" s="571"/>
      <c r="K61" s="571"/>
      <c r="L61" s="572"/>
      <c r="M61" s="572"/>
      <c r="N61" s="572"/>
      <c r="O61" s="572"/>
      <c r="P61" s="247"/>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Q61" s="26"/>
      <c r="AR61" s="26"/>
    </row>
    <row r="62" spans="3:44" ht="0" hidden="1" customHeight="1" x14ac:dyDescent="0.35">
      <c r="C62" s="56"/>
      <c r="D62" s="56"/>
      <c r="E62" s="56"/>
      <c r="F62" s="58"/>
      <c r="G62" s="56"/>
      <c r="H62" s="571"/>
      <c r="I62" s="571"/>
      <c r="J62" s="571"/>
      <c r="K62" s="571"/>
      <c r="L62" s="572"/>
      <c r="M62" s="572"/>
      <c r="N62" s="572"/>
      <c r="O62" s="572"/>
      <c r="P62" s="247"/>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Q62" s="26"/>
      <c r="AR62" s="26"/>
    </row>
    <row r="63" spans="3:44" ht="0" hidden="1" customHeight="1" x14ac:dyDescent="0.35">
      <c r="C63" s="56"/>
      <c r="D63" s="56"/>
      <c r="E63" s="56"/>
      <c r="F63" s="58"/>
      <c r="G63" s="56"/>
      <c r="H63" s="571"/>
      <c r="I63" s="571"/>
      <c r="J63" s="571"/>
      <c r="K63" s="571"/>
      <c r="L63" s="572"/>
      <c r="M63" s="572"/>
      <c r="N63" s="572"/>
      <c r="O63" s="572"/>
      <c r="P63" s="247"/>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Q63" s="26"/>
      <c r="AR63" s="26"/>
    </row>
    <row r="64" spans="3:44" ht="0" hidden="1" customHeight="1" x14ac:dyDescent="0.35">
      <c r="C64" s="56"/>
      <c r="D64" s="56"/>
      <c r="E64" s="56"/>
      <c r="F64" s="58"/>
      <c r="G64" s="56"/>
      <c r="H64" s="571"/>
      <c r="I64" s="571"/>
      <c r="J64" s="571"/>
      <c r="K64" s="571"/>
      <c r="L64" s="572"/>
      <c r="M64" s="572"/>
      <c r="N64" s="572"/>
      <c r="O64" s="572"/>
      <c r="P64" s="247"/>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Q64" s="26"/>
      <c r="AR64" s="26"/>
    </row>
    <row r="65" spans="3:44" ht="0" hidden="1" customHeight="1" x14ac:dyDescent="0.35">
      <c r="C65" s="56"/>
      <c r="D65" s="56"/>
      <c r="E65" s="56"/>
      <c r="F65" s="58"/>
      <c r="G65" s="56"/>
      <c r="H65" s="571"/>
      <c r="I65" s="571"/>
      <c r="J65" s="571"/>
      <c r="K65" s="571"/>
      <c r="L65" s="572"/>
      <c r="M65" s="572"/>
      <c r="N65" s="572"/>
      <c r="O65" s="572"/>
      <c r="P65" s="247"/>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Q65" s="26"/>
      <c r="AR65" s="26"/>
    </row>
    <row r="66" spans="3:44" ht="0" hidden="1" customHeight="1" x14ac:dyDescent="0.35">
      <c r="C66" s="56"/>
      <c r="D66" s="56"/>
      <c r="E66" s="56"/>
      <c r="F66" s="58"/>
      <c r="G66" s="56"/>
      <c r="H66" s="571"/>
      <c r="I66" s="571"/>
      <c r="J66" s="571"/>
      <c r="K66" s="571"/>
      <c r="L66" s="572"/>
      <c r="M66" s="572"/>
      <c r="N66" s="572"/>
      <c r="O66" s="572"/>
      <c r="P66" s="247"/>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Q66" s="26"/>
      <c r="AR66" s="26"/>
    </row>
    <row r="67" spans="3:44" ht="0" hidden="1" customHeight="1" x14ac:dyDescent="0.35">
      <c r="C67" s="56"/>
      <c r="D67" s="56"/>
      <c r="E67" s="56"/>
      <c r="F67" s="58"/>
      <c r="G67" s="56"/>
      <c r="H67" s="571"/>
      <c r="I67" s="571"/>
      <c r="J67" s="571"/>
      <c r="K67" s="571"/>
      <c r="L67" s="572"/>
      <c r="M67" s="572"/>
      <c r="N67" s="572"/>
      <c r="O67" s="572"/>
      <c r="P67" s="247"/>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Q67" s="26"/>
      <c r="AR67" s="26"/>
    </row>
    <row r="68" spans="3:44" ht="0" hidden="1" customHeight="1" x14ac:dyDescent="0.35">
      <c r="C68" s="56"/>
      <c r="D68" s="56"/>
      <c r="E68" s="56"/>
      <c r="F68" s="58"/>
      <c r="G68" s="56"/>
      <c r="H68" s="571"/>
      <c r="I68" s="571"/>
      <c r="J68" s="571"/>
      <c r="K68" s="571"/>
      <c r="L68" s="572"/>
      <c r="M68" s="572"/>
      <c r="N68" s="572"/>
      <c r="O68" s="572"/>
      <c r="P68" s="247"/>
      <c r="R68" s="142"/>
      <c r="S68" s="142"/>
      <c r="T68" s="142"/>
      <c r="U68" s="142"/>
      <c r="V68" s="142"/>
      <c r="W68" s="142"/>
      <c r="X68" s="142"/>
      <c r="Y68" s="142"/>
      <c r="Z68" s="142"/>
      <c r="AA68" s="142"/>
      <c r="AB68" s="142"/>
      <c r="AC68" s="142"/>
      <c r="AD68" s="142"/>
      <c r="AE68" s="142"/>
      <c r="AF68" s="142"/>
      <c r="AG68" s="142"/>
      <c r="AH68" s="142"/>
      <c r="AI68" s="142"/>
      <c r="AJ68" s="142"/>
      <c r="AK68" s="142"/>
      <c r="AL68" s="142"/>
      <c r="AM68" s="142"/>
      <c r="AN68" s="142"/>
      <c r="AO68" s="142"/>
      <c r="AQ68" s="26"/>
      <c r="AR68" s="26"/>
    </row>
    <row r="69" spans="3:44" ht="0" hidden="1" customHeight="1" x14ac:dyDescent="0.35">
      <c r="C69" s="56"/>
      <c r="D69" s="56"/>
      <c r="E69" s="56"/>
      <c r="F69" s="58"/>
      <c r="G69" s="56"/>
      <c r="H69" s="571"/>
      <c r="I69" s="571"/>
      <c r="J69" s="571"/>
      <c r="K69" s="571"/>
      <c r="L69" s="572"/>
      <c r="M69" s="572"/>
      <c r="N69" s="572"/>
      <c r="O69" s="572"/>
      <c r="P69" s="247"/>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Q69" s="26"/>
      <c r="AR69" s="26"/>
    </row>
    <row r="70" spans="3:44" ht="0" hidden="1" customHeight="1" x14ac:dyDescent="0.35">
      <c r="C70" s="56"/>
      <c r="D70" s="56"/>
      <c r="E70" s="56"/>
      <c r="F70" s="58"/>
      <c r="G70" s="56"/>
      <c r="H70" s="571"/>
      <c r="I70" s="571"/>
      <c r="J70" s="571"/>
      <c r="K70" s="571"/>
      <c r="L70" s="572"/>
      <c r="M70" s="572"/>
      <c r="N70" s="572"/>
      <c r="O70" s="572"/>
      <c r="P70" s="247"/>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Q70" s="26"/>
      <c r="AR70" s="26"/>
    </row>
    <row r="71" spans="3:44" ht="0" hidden="1" customHeight="1" x14ac:dyDescent="0.35">
      <c r="C71" s="56"/>
      <c r="D71" s="56"/>
      <c r="E71" s="56"/>
      <c r="F71" s="58"/>
      <c r="G71" s="56"/>
      <c r="H71" s="571"/>
      <c r="I71" s="571"/>
      <c r="J71" s="571"/>
      <c r="K71" s="571"/>
      <c r="L71" s="572"/>
      <c r="M71" s="572"/>
      <c r="N71" s="572"/>
      <c r="O71" s="572"/>
      <c r="P71" s="247"/>
      <c r="R71" s="142"/>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Q71" s="26"/>
      <c r="AR71" s="26"/>
    </row>
    <row r="72" spans="3:44" ht="0" hidden="1" customHeight="1" x14ac:dyDescent="0.35">
      <c r="C72" s="56"/>
      <c r="D72" s="56"/>
      <c r="E72" s="56"/>
      <c r="F72" s="58"/>
      <c r="G72" s="56"/>
      <c r="H72" s="571"/>
      <c r="I72" s="571"/>
      <c r="J72" s="571"/>
      <c r="K72" s="571"/>
      <c r="L72" s="572"/>
      <c r="M72" s="572"/>
      <c r="N72" s="572"/>
      <c r="O72" s="572"/>
      <c r="P72" s="247"/>
      <c r="R72" s="142"/>
      <c r="S72" s="142"/>
      <c r="T72" s="142"/>
      <c r="U72" s="142"/>
      <c r="V72" s="142"/>
      <c r="W72" s="142"/>
      <c r="X72" s="142"/>
      <c r="Y72" s="142"/>
      <c r="Z72" s="142"/>
      <c r="AA72" s="142"/>
      <c r="AB72" s="142"/>
      <c r="AC72" s="142"/>
      <c r="AD72" s="142"/>
      <c r="AE72" s="142"/>
      <c r="AF72" s="142"/>
      <c r="AG72" s="142"/>
      <c r="AH72" s="142"/>
      <c r="AI72" s="142"/>
      <c r="AJ72" s="142"/>
      <c r="AK72" s="142"/>
      <c r="AL72" s="142"/>
      <c r="AM72" s="142"/>
      <c r="AN72" s="142"/>
      <c r="AO72" s="142"/>
      <c r="AQ72" s="26"/>
      <c r="AR72" s="26"/>
    </row>
    <row r="73" spans="3:44" ht="0" hidden="1" customHeight="1" x14ac:dyDescent="0.35">
      <c r="C73" s="56"/>
      <c r="D73" s="56"/>
      <c r="E73" s="56"/>
      <c r="F73" s="58"/>
      <c r="G73" s="56"/>
      <c r="H73" s="571"/>
      <c r="I73" s="571"/>
      <c r="J73" s="571"/>
      <c r="K73" s="571"/>
      <c r="L73" s="572"/>
      <c r="M73" s="572"/>
      <c r="N73" s="572"/>
      <c r="O73" s="572"/>
      <c r="P73" s="247"/>
      <c r="R73" s="142"/>
      <c r="S73" s="142"/>
      <c r="T73" s="142"/>
      <c r="U73" s="142"/>
      <c r="V73" s="142"/>
      <c r="W73" s="142"/>
      <c r="X73" s="142"/>
      <c r="Y73" s="142"/>
      <c r="Z73" s="142"/>
      <c r="AA73" s="142"/>
      <c r="AB73" s="142"/>
      <c r="AC73" s="142"/>
      <c r="AD73" s="142"/>
      <c r="AE73" s="142"/>
      <c r="AF73" s="142"/>
      <c r="AG73" s="142"/>
      <c r="AH73" s="142"/>
      <c r="AI73" s="142"/>
      <c r="AJ73" s="142"/>
      <c r="AK73" s="142"/>
      <c r="AL73" s="142"/>
      <c r="AM73" s="142"/>
      <c r="AN73" s="142"/>
      <c r="AO73" s="142"/>
      <c r="AQ73" s="26"/>
      <c r="AR73" s="26"/>
    </row>
    <row r="74" spans="3:44" ht="0" hidden="1" customHeight="1" x14ac:dyDescent="0.35">
      <c r="C74" s="56"/>
      <c r="D74" s="56"/>
      <c r="E74" s="56"/>
      <c r="F74" s="58"/>
      <c r="G74" s="56"/>
      <c r="H74" s="571"/>
      <c r="I74" s="571"/>
      <c r="J74" s="571"/>
      <c r="K74" s="571"/>
      <c r="L74" s="572"/>
      <c r="M74" s="572"/>
      <c r="N74" s="572"/>
      <c r="O74" s="572"/>
      <c r="P74" s="247"/>
      <c r="R74" s="142"/>
      <c r="S74" s="142"/>
      <c r="T74" s="142"/>
      <c r="U74" s="142"/>
      <c r="V74" s="142"/>
      <c r="W74" s="142"/>
      <c r="X74" s="142"/>
      <c r="Y74" s="142"/>
      <c r="Z74" s="142"/>
      <c r="AA74" s="142"/>
      <c r="AB74" s="142"/>
      <c r="AC74" s="142"/>
      <c r="AD74" s="142"/>
      <c r="AE74" s="142"/>
      <c r="AF74" s="142"/>
      <c r="AG74" s="142"/>
      <c r="AH74" s="142"/>
      <c r="AI74" s="142"/>
      <c r="AJ74" s="142"/>
      <c r="AK74" s="142"/>
      <c r="AL74" s="142"/>
      <c r="AM74" s="142"/>
      <c r="AN74" s="142"/>
      <c r="AO74" s="142"/>
      <c r="AQ74" s="26"/>
      <c r="AR74" s="26"/>
    </row>
    <row r="75" spans="3:44" ht="0" hidden="1" customHeight="1" x14ac:dyDescent="0.35">
      <c r="C75" s="56"/>
      <c r="D75" s="56"/>
      <c r="E75" s="56"/>
      <c r="F75" s="58"/>
      <c r="G75" s="56"/>
      <c r="H75" s="571"/>
      <c r="I75" s="571"/>
      <c r="J75" s="571"/>
      <c r="K75" s="571"/>
      <c r="L75" s="572"/>
      <c r="M75" s="572"/>
      <c r="N75" s="572"/>
      <c r="O75" s="572"/>
      <c r="P75" s="247"/>
      <c r="R75" s="142"/>
      <c r="S75" s="142"/>
      <c r="T75" s="142"/>
      <c r="U75" s="142"/>
      <c r="V75" s="142"/>
      <c r="W75" s="142"/>
      <c r="X75" s="142"/>
      <c r="Y75" s="142"/>
      <c r="Z75" s="142"/>
      <c r="AA75" s="142"/>
      <c r="AB75" s="142"/>
      <c r="AC75" s="142"/>
      <c r="AD75" s="142"/>
      <c r="AE75" s="142"/>
      <c r="AF75" s="142"/>
      <c r="AG75" s="142"/>
      <c r="AH75" s="142"/>
      <c r="AI75" s="142"/>
      <c r="AJ75" s="142"/>
      <c r="AK75" s="142"/>
      <c r="AL75" s="142"/>
      <c r="AM75" s="142"/>
      <c r="AN75" s="142"/>
      <c r="AO75" s="142"/>
      <c r="AQ75" s="26"/>
      <c r="AR75" s="26"/>
    </row>
    <row r="76" spans="3:44" ht="0" hidden="1" customHeight="1" x14ac:dyDescent="0.35">
      <c r="C76" s="56"/>
      <c r="D76" s="56"/>
      <c r="E76" s="56"/>
      <c r="F76" s="58"/>
      <c r="G76" s="56"/>
      <c r="H76" s="571"/>
      <c r="I76" s="571"/>
      <c r="J76" s="571"/>
      <c r="K76" s="571"/>
      <c r="L76" s="572"/>
      <c r="M76" s="572"/>
      <c r="N76" s="572"/>
      <c r="O76" s="572"/>
      <c r="P76" s="247"/>
      <c r="R76" s="142"/>
      <c r="S76" s="142"/>
      <c r="T76" s="142"/>
      <c r="U76" s="142"/>
      <c r="V76" s="142"/>
      <c r="W76" s="142"/>
      <c r="X76" s="142"/>
      <c r="Y76" s="142"/>
      <c r="Z76" s="142"/>
      <c r="AA76" s="142"/>
      <c r="AB76" s="142"/>
      <c r="AC76" s="142"/>
      <c r="AD76" s="142"/>
      <c r="AE76" s="142"/>
      <c r="AF76" s="142"/>
      <c r="AG76" s="142"/>
      <c r="AH76" s="142"/>
      <c r="AI76" s="142"/>
      <c r="AJ76" s="142"/>
      <c r="AK76" s="142"/>
      <c r="AL76" s="142"/>
      <c r="AM76" s="142"/>
      <c r="AN76" s="142"/>
      <c r="AO76" s="142"/>
      <c r="AQ76" s="26"/>
      <c r="AR76" s="26"/>
    </row>
    <row r="77" spans="3:44" ht="0" hidden="1" customHeight="1" x14ac:dyDescent="0.35">
      <c r="C77" s="56"/>
      <c r="D77" s="56"/>
      <c r="E77" s="56"/>
      <c r="F77" s="58"/>
      <c r="G77" s="56"/>
      <c r="H77" s="571"/>
      <c r="I77" s="571"/>
      <c r="J77" s="571"/>
      <c r="K77" s="571"/>
      <c r="L77" s="572"/>
      <c r="M77" s="572"/>
      <c r="N77" s="572"/>
      <c r="O77" s="572"/>
      <c r="P77" s="247"/>
      <c r="R77" s="142"/>
      <c r="S77" s="142"/>
      <c r="T77" s="142"/>
      <c r="U77" s="142"/>
      <c r="V77" s="142"/>
      <c r="W77" s="142"/>
      <c r="X77" s="142"/>
      <c r="Y77" s="142"/>
      <c r="Z77" s="142"/>
      <c r="AA77" s="142"/>
      <c r="AB77" s="142"/>
      <c r="AC77" s="142"/>
      <c r="AD77" s="142"/>
      <c r="AE77" s="142"/>
      <c r="AF77" s="142"/>
      <c r="AG77" s="142"/>
      <c r="AH77" s="142"/>
      <c r="AI77" s="142"/>
      <c r="AJ77" s="142"/>
      <c r="AK77" s="142"/>
      <c r="AL77" s="142"/>
      <c r="AM77" s="142"/>
      <c r="AN77" s="142"/>
      <c r="AO77" s="142"/>
      <c r="AQ77" s="26"/>
      <c r="AR77" s="26"/>
    </row>
    <row r="78" spans="3:44" ht="0" hidden="1" customHeight="1" x14ac:dyDescent="0.35">
      <c r="C78" s="56"/>
      <c r="D78" s="56"/>
      <c r="E78" s="56"/>
      <c r="F78" s="58"/>
      <c r="G78" s="56"/>
      <c r="H78" s="571"/>
      <c r="I78" s="571"/>
      <c r="J78" s="571"/>
      <c r="K78" s="571"/>
      <c r="L78" s="572"/>
      <c r="M78" s="572"/>
      <c r="N78" s="572"/>
      <c r="O78" s="572"/>
      <c r="P78" s="247"/>
      <c r="R78" s="142"/>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142"/>
      <c r="AQ78" s="26"/>
      <c r="AR78" s="26"/>
    </row>
    <row r="79" spans="3:44" ht="0" hidden="1" customHeight="1" x14ac:dyDescent="0.35">
      <c r="C79" s="56"/>
      <c r="D79" s="56"/>
      <c r="E79" s="56"/>
      <c r="F79" s="58"/>
      <c r="G79" s="56"/>
      <c r="H79" s="571"/>
      <c r="I79" s="571"/>
      <c r="J79" s="571"/>
      <c r="K79" s="571"/>
      <c r="L79" s="572"/>
      <c r="M79" s="572"/>
      <c r="N79" s="572"/>
      <c r="O79" s="572"/>
      <c r="P79" s="247"/>
      <c r="R79" s="142"/>
      <c r="S79" s="142"/>
      <c r="T79" s="142"/>
      <c r="U79" s="142"/>
      <c r="V79" s="142"/>
      <c r="W79" s="142"/>
      <c r="X79" s="142"/>
      <c r="Y79" s="142"/>
      <c r="Z79" s="142"/>
      <c r="AA79" s="142"/>
      <c r="AB79" s="142"/>
      <c r="AC79" s="142"/>
      <c r="AD79" s="142"/>
      <c r="AE79" s="142"/>
      <c r="AF79" s="142"/>
      <c r="AG79" s="142"/>
      <c r="AH79" s="142"/>
      <c r="AI79" s="142"/>
      <c r="AJ79" s="142"/>
      <c r="AK79" s="142"/>
      <c r="AL79" s="142"/>
      <c r="AM79" s="142"/>
      <c r="AN79" s="142"/>
      <c r="AO79" s="142"/>
      <c r="AQ79" s="26"/>
      <c r="AR79" s="26"/>
    </row>
    <row r="80" spans="3:44" ht="0" hidden="1" customHeight="1" x14ac:dyDescent="0.35">
      <c r="C80" s="56"/>
      <c r="D80" s="56"/>
      <c r="E80" s="56"/>
      <c r="F80" s="58"/>
      <c r="G80" s="56"/>
      <c r="H80" s="571"/>
      <c r="I80" s="571"/>
      <c r="J80" s="571"/>
      <c r="K80" s="571"/>
      <c r="L80" s="572"/>
      <c r="M80" s="572"/>
      <c r="N80" s="572"/>
      <c r="O80" s="572"/>
      <c r="P80" s="247"/>
      <c r="R80" s="142"/>
      <c r="S80" s="142"/>
      <c r="T80" s="142"/>
      <c r="U80" s="142"/>
      <c r="V80" s="142"/>
      <c r="W80" s="142"/>
      <c r="X80" s="142"/>
      <c r="Y80" s="142"/>
      <c r="Z80" s="142"/>
      <c r="AA80" s="142"/>
      <c r="AB80" s="142"/>
      <c r="AC80" s="142"/>
      <c r="AD80" s="142"/>
      <c r="AE80" s="142"/>
      <c r="AF80" s="142"/>
      <c r="AG80" s="142"/>
      <c r="AH80" s="142"/>
      <c r="AI80" s="142"/>
      <c r="AJ80" s="142"/>
      <c r="AK80" s="142"/>
      <c r="AL80" s="142"/>
      <c r="AM80" s="142"/>
      <c r="AN80" s="142"/>
      <c r="AO80" s="142"/>
      <c r="AQ80" s="26"/>
      <c r="AR80" s="26"/>
    </row>
    <row r="81" spans="3:44" ht="0" hidden="1" customHeight="1" x14ac:dyDescent="0.35">
      <c r="C81" s="56"/>
      <c r="D81" s="56"/>
      <c r="E81" s="56"/>
      <c r="F81" s="58"/>
      <c r="G81" s="56"/>
      <c r="H81" s="571"/>
      <c r="I81" s="571"/>
      <c r="J81" s="571"/>
      <c r="K81" s="571"/>
      <c r="L81" s="572"/>
      <c r="M81" s="572"/>
      <c r="N81" s="572"/>
      <c r="O81" s="572"/>
      <c r="P81" s="247"/>
      <c r="R81" s="142"/>
      <c r="S81" s="142"/>
      <c r="T81" s="142"/>
      <c r="U81" s="142"/>
      <c r="V81" s="142"/>
      <c r="W81" s="142"/>
      <c r="X81" s="142"/>
      <c r="Y81" s="142"/>
      <c r="Z81" s="142"/>
      <c r="AA81" s="142"/>
      <c r="AB81" s="142"/>
      <c r="AC81" s="142"/>
      <c r="AD81" s="142"/>
      <c r="AE81" s="142"/>
      <c r="AF81" s="142"/>
      <c r="AG81" s="142"/>
      <c r="AH81" s="142"/>
      <c r="AI81" s="142"/>
      <c r="AJ81" s="142"/>
      <c r="AK81" s="142"/>
      <c r="AL81" s="142"/>
      <c r="AM81" s="142"/>
      <c r="AN81" s="142"/>
      <c r="AO81" s="142"/>
      <c r="AQ81" s="26"/>
      <c r="AR81" s="26"/>
    </row>
    <row r="82" spans="3:44" ht="0" hidden="1" customHeight="1" x14ac:dyDescent="0.35">
      <c r="C82" s="56"/>
      <c r="D82" s="56"/>
      <c r="E82" s="56"/>
      <c r="F82" s="58"/>
      <c r="G82" s="56"/>
      <c r="H82" s="571"/>
      <c r="I82" s="571"/>
      <c r="J82" s="571"/>
      <c r="K82" s="571"/>
      <c r="L82" s="572"/>
      <c r="M82" s="572"/>
      <c r="N82" s="572"/>
      <c r="O82" s="572"/>
      <c r="P82" s="247"/>
      <c r="R82" s="142"/>
      <c r="S82" s="142"/>
      <c r="T82" s="142"/>
      <c r="U82" s="142"/>
      <c r="V82" s="142"/>
      <c r="W82" s="142"/>
      <c r="X82" s="142"/>
      <c r="Y82" s="142"/>
      <c r="Z82" s="142"/>
      <c r="AA82" s="142"/>
      <c r="AB82" s="142"/>
      <c r="AC82" s="142"/>
      <c r="AD82" s="142"/>
      <c r="AE82" s="142"/>
      <c r="AF82" s="142"/>
      <c r="AG82" s="142"/>
      <c r="AH82" s="142"/>
      <c r="AI82" s="142"/>
      <c r="AJ82" s="142"/>
      <c r="AK82" s="142"/>
      <c r="AL82" s="142"/>
      <c r="AM82" s="142"/>
      <c r="AN82" s="142"/>
      <c r="AO82" s="142"/>
      <c r="AQ82" s="26"/>
      <c r="AR82" s="26"/>
    </row>
    <row r="83" spans="3:44" ht="0" hidden="1" customHeight="1" x14ac:dyDescent="0.35">
      <c r="C83" s="56"/>
      <c r="D83" s="56"/>
      <c r="E83" s="56"/>
      <c r="F83" s="58"/>
      <c r="G83" s="56"/>
      <c r="H83" s="571"/>
      <c r="I83" s="571"/>
      <c r="J83" s="571"/>
      <c r="K83" s="571"/>
      <c r="L83" s="572"/>
      <c r="M83" s="572"/>
      <c r="N83" s="572"/>
      <c r="O83" s="572"/>
      <c r="P83" s="247"/>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Q83" s="26"/>
      <c r="AR83" s="26"/>
    </row>
    <row r="84" spans="3:44" ht="0" hidden="1" customHeight="1" x14ac:dyDescent="0.35">
      <c r="C84" s="56"/>
      <c r="D84" s="56"/>
      <c r="E84" s="56"/>
      <c r="F84" s="58"/>
      <c r="G84" s="56"/>
      <c r="H84" s="571"/>
      <c r="I84" s="571"/>
      <c r="J84" s="571"/>
      <c r="K84" s="571"/>
      <c r="L84" s="572"/>
      <c r="M84" s="572"/>
      <c r="N84" s="572"/>
      <c r="O84" s="572"/>
      <c r="P84" s="247"/>
      <c r="R84" s="142"/>
      <c r="S84" s="142"/>
      <c r="T84" s="142"/>
      <c r="U84" s="142"/>
      <c r="V84" s="142"/>
      <c r="W84" s="142"/>
      <c r="X84" s="142"/>
      <c r="Y84" s="142"/>
      <c r="Z84" s="142"/>
      <c r="AA84" s="142"/>
      <c r="AB84" s="142"/>
      <c r="AC84" s="142"/>
      <c r="AD84" s="142"/>
      <c r="AE84" s="142"/>
      <c r="AF84" s="142"/>
      <c r="AG84" s="142"/>
      <c r="AH84" s="142"/>
      <c r="AI84" s="142"/>
      <c r="AJ84" s="142"/>
      <c r="AK84" s="142"/>
      <c r="AL84" s="142"/>
      <c r="AM84" s="142"/>
      <c r="AN84" s="142"/>
      <c r="AO84" s="142"/>
      <c r="AQ84" s="26"/>
      <c r="AR84" s="26"/>
    </row>
    <row r="85" spans="3:44" ht="0" hidden="1" customHeight="1" x14ac:dyDescent="0.35">
      <c r="C85" s="56"/>
      <c r="D85" s="56"/>
      <c r="E85" s="56"/>
      <c r="F85" s="58"/>
      <c r="G85" s="56"/>
      <c r="H85" s="571"/>
      <c r="I85" s="571"/>
      <c r="J85" s="571"/>
      <c r="K85" s="571"/>
      <c r="L85" s="572"/>
      <c r="M85" s="572"/>
      <c r="N85" s="572"/>
      <c r="O85" s="572"/>
      <c r="P85" s="247"/>
      <c r="R85" s="142"/>
      <c r="S85" s="142"/>
      <c r="T85" s="142"/>
      <c r="U85" s="142"/>
      <c r="V85" s="142"/>
      <c r="W85" s="142"/>
      <c r="X85" s="142"/>
      <c r="Y85" s="142"/>
      <c r="Z85" s="142"/>
      <c r="AA85" s="142"/>
      <c r="AB85" s="142"/>
      <c r="AC85" s="142"/>
      <c r="AD85" s="142"/>
      <c r="AE85" s="142"/>
      <c r="AF85" s="142"/>
      <c r="AG85" s="142"/>
      <c r="AH85" s="142"/>
      <c r="AI85" s="142"/>
      <c r="AJ85" s="142"/>
      <c r="AK85" s="142"/>
      <c r="AL85" s="142"/>
      <c r="AM85" s="142"/>
      <c r="AN85" s="142"/>
      <c r="AO85" s="142"/>
      <c r="AQ85" s="26"/>
      <c r="AR85" s="26"/>
    </row>
    <row r="86" spans="3:44" ht="0" hidden="1" customHeight="1" x14ac:dyDescent="0.35">
      <c r="C86" s="56"/>
      <c r="D86" s="56"/>
      <c r="E86" s="56"/>
      <c r="F86" s="58"/>
      <c r="G86" s="56"/>
      <c r="H86" s="571"/>
      <c r="I86" s="571"/>
      <c r="J86" s="571"/>
      <c r="K86" s="571"/>
      <c r="L86" s="572"/>
      <c r="M86" s="572"/>
      <c r="N86" s="572"/>
      <c r="O86" s="572"/>
      <c r="P86" s="247"/>
      <c r="R86" s="142"/>
      <c r="S86" s="142"/>
      <c r="T86" s="142"/>
      <c r="U86" s="142"/>
      <c r="V86" s="142"/>
      <c r="W86" s="142"/>
      <c r="X86" s="142"/>
      <c r="Y86" s="142"/>
      <c r="Z86" s="142"/>
      <c r="AA86" s="142"/>
      <c r="AB86" s="142"/>
      <c r="AC86" s="142"/>
      <c r="AD86" s="142"/>
      <c r="AE86" s="142"/>
      <c r="AF86" s="142"/>
      <c r="AG86" s="142"/>
      <c r="AH86" s="142"/>
      <c r="AI86" s="142"/>
      <c r="AJ86" s="142"/>
      <c r="AK86" s="142"/>
      <c r="AL86" s="142"/>
      <c r="AM86" s="142"/>
      <c r="AN86" s="142"/>
      <c r="AO86" s="142"/>
      <c r="AQ86" s="26"/>
      <c r="AR86" s="26"/>
    </row>
    <row r="87" spans="3:44" ht="0" hidden="1" customHeight="1" x14ac:dyDescent="0.35">
      <c r="C87" s="56"/>
      <c r="D87" s="56"/>
      <c r="E87" s="56"/>
      <c r="F87" s="58"/>
      <c r="G87" s="56"/>
      <c r="H87" s="571"/>
      <c r="I87" s="571"/>
      <c r="J87" s="571"/>
      <c r="K87" s="571"/>
      <c r="L87" s="572"/>
      <c r="M87" s="572"/>
      <c r="N87" s="572"/>
      <c r="O87" s="572"/>
      <c r="P87" s="247"/>
      <c r="R87" s="142"/>
      <c r="S87" s="142"/>
      <c r="T87" s="142"/>
      <c r="U87" s="142"/>
      <c r="V87" s="142"/>
      <c r="W87" s="142"/>
      <c r="X87" s="142"/>
      <c r="Y87" s="142"/>
      <c r="Z87" s="142"/>
      <c r="AA87" s="142"/>
      <c r="AB87" s="142"/>
      <c r="AC87" s="142"/>
      <c r="AD87" s="142"/>
      <c r="AE87" s="142"/>
      <c r="AF87" s="142"/>
      <c r="AG87" s="142"/>
      <c r="AH87" s="142"/>
      <c r="AI87" s="142"/>
      <c r="AJ87" s="142"/>
      <c r="AK87" s="142"/>
      <c r="AL87" s="142"/>
      <c r="AM87" s="142"/>
      <c r="AN87" s="142"/>
      <c r="AO87" s="142"/>
      <c r="AQ87" s="26"/>
      <c r="AR87" s="26"/>
    </row>
    <row r="88" spans="3:44" ht="0" hidden="1" customHeight="1" x14ac:dyDescent="0.35">
      <c r="C88" s="56"/>
      <c r="D88" s="56"/>
      <c r="E88" s="56"/>
      <c r="F88" s="58"/>
      <c r="G88" s="56"/>
      <c r="H88" s="571"/>
      <c r="I88" s="571"/>
      <c r="J88" s="571"/>
      <c r="K88" s="571"/>
      <c r="L88" s="572"/>
      <c r="M88" s="572"/>
      <c r="N88" s="572"/>
      <c r="O88" s="572"/>
      <c r="P88" s="247"/>
      <c r="R88" s="142"/>
      <c r="S88" s="142"/>
      <c r="T88" s="142"/>
      <c r="U88" s="142"/>
      <c r="V88" s="142"/>
      <c r="W88" s="142"/>
      <c r="X88" s="142"/>
      <c r="Y88" s="142"/>
      <c r="Z88" s="142"/>
      <c r="AA88" s="142"/>
      <c r="AB88" s="142"/>
      <c r="AC88" s="142"/>
      <c r="AD88" s="142"/>
      <c r="AE88" s="142"/>
      <c r="AF88" s="142"/>
      <c r="AG88" s="142"/>
      <c r="AH88" s="142"/>
      <c r="AI88" s="142"/>
      <c r="AJ88" s="142"/>
      <c r="AK88" s="142"/>
      <c r="AL88" s="142"/>
      <c r="AM88" s="142"/>
      <c r="AN88" s="142"/>
      <c r="AO88" s="142"/>
      <c r="AQ88" s="26"/>
      <c r="AR88" s="26"/>
    </row>
    <row r="89" spans="3:44" ht="0" hidden="1" customHeight="1" x14ac:dyDescent="0.35">
      <c r="C89" s="56"/>
      <c r="D89" s="56"/>
      <c r="E89" s="56"/>
      <c r="F89" s="58"/>
      <c r="G89" s="56"/>
      <c r="H89" s="571"/>
      <c r="I89" s="571"/>
      <c r="J89" s="571"/>
      <c r="K89" s="571"/>
      <c r="L89" s="572"/>
      <c r="M89" s="572"/>
      <c r="N89" s="572"/>
      <c r="O89" s="572"/>
      <c r="P89" s="247"/>
      <c r="R89" s="142"/>
      <c r="S89" s="142"/>
      <c r="T89" s="142"/>
      <c r="U89" s="142"/>
      <c r="V89" s="142"/>
      <c r="W89" s="142"/>
      <c r="X89" s="142"/>
      <c r="Y89" s="142"/>
      <c r="Z89" s="142"/>
      <c r="AA89" s="142"/>
      <c r="AB89" s="142"/>
      <c r="AC89" s="142"/>
      <c r="AD89" s="142"/>
      <c r="AE89" s="142"/>
      <c r="AF89" s="142"/>
      <c r="AG89" s="142"/>
      <c r="AH89" s="142"/>
      <c r="AI89" s="142"/>
      <c r="AJ89" s="142"/>
      <c r="AK89" s="142"/>
      <c r="AL89" s="142"/>
      <c r="AM89" s="142"/>
      <c r="AN89" s="142"/>
      <c r="AO89" s="142"/>
      <c r="AQ89" s="26"/>
      <c r="AR89" s="26"/>
    </row>
    <row r="90" spans="3:44" ht="0" hidden="1" customHeight="1" x14ac:dyDescent="0.35">
      <c r="C90" s="56"/>
      <c r="D90" s="56"/>
      <c r="E90" s="56"/>
      <c r="F90" s="58"/>
      <c r="G90" s="56"/>
      <c r="H90" s="571"/>
      <c r="I90" s="571"/>
      <c r="J90" s="571"/>
      <c r="K90" s="571"/>
      <c r="L90" s="572"/>
      <c r="M90" s="572"/>
      <c r="N90" s="572"/>
      <c r="O90" s="572"/>
      <c r="P90" s="247"/>
      <c r="R90" s="142"/>
      <c r="S90" s="142"/>
      <c r="T90" s="142"/>
      <c r="U90" s="142"/>
      <c r="V90" s="142"/>
      <c r="W90" s="142"/>
      <c r="X90" s="142"/>
      <c r="Y90" s="142"/>
      <c r="Z90" s="142"/>
      <c r="AA90" s="142"/>
      <c r="AB90" s="142"/>
      <c r="AC90" s="142"/>
      <c r="AD90" s="142"/>
      <c r="AE90" s="142"/>
      <c r="AF90" s="142"/>
      <c r="AG90" s="142"/>
      <c r="AH90" s="142"/>
      <c r="AI90" s="142"/>
      <c r="AJ90" s="142"/>
      <c r="AK90" s="142"/>
      <c r="AL90" s="142"/>
      <c r="AM90" s="142"/>
      <c r="AN90" s="142"/>
      <c r="AO90" s="142"/>
      <c r="AQ90" s="26"/>
      <c r="AR90" s="26"/>
    </row>
    <row r="91" spans="3:44" ht="0" hidden="1" customHeight="1" x14ac:dyDescent="0.35">
      <c r="C91" s="56"/>
      <c r="D91" s="56"/>
      <c r="E91" s="56"/>
      <c r="F91" s="58"/>
      <c r="G91" s="56"/>
      <c r="H91" s="571"/>
      <c r="I91" s="571"/>
      <c r="J91" s="571"/>
      <c r="K91" s="571"/>
      <c r="L91" s="572"/>
      <c r="M91" s="572"/>
      <c r="N91" s="572"/>
      <c r="O91" s="572"/>
      <c r="P91" s="247"/>
      <c r="R91" s="142"/>
      <c r="S91" s="142"/>
      <c r="T91" s="142"/>
      <c r="U91" s="142"/>
      <c r="V91" s="142"/>
      <c r="W91" s="142"/>
      <c r="X91" s="142"/>
      <c r="Y91" s="142"/>
      <c r="Z91" s="142"/>
      <c r="AA91" s="142"/>
      <c r="AB91" s="142"/>
      <c r="AC91" s="142"/>
      <c r="AD91" s="142"/>
      <c r="AE91" s="142"/>
      <c r="AF91" s="142"/>
      <c r="AG91" s="142"/>
      <c r="AH91" s="142"/>
      <c r="AI91" s="142"/>
      <c r="AJ91" s="142"/>
      <c r="AK91" s="142"/>
      <c r="AL91" s="142"/>
      <c r="AM91" s="142"/>
      <c r="AN91" s="142"/>
      <c r="AO91" s="142"/>
      <c r="AQ91" s="26"/>
      <c r="AR91" s="26"/>
    </row>
    <row r="92" spans="3:44" ht="0" hidden="1" customHeight="1" x14ac:dyDescent="0.35">
      <c r="C92" s="56"/>
      <c r="D92" s="56"/>
      <c r="E92" s="56"/>
      <c r="F92" s="58"/>
      <c r="G92" s="56"/>
      <c r="H92" s="571"/>
      <c r="I92" s="571"/>
      <c r="J92" s="571"/>
      <c r="K92" s="571"/>
      <c r="L92" s="572"/>
      <c r="M92" s="572"/>
      <c r="N92" s="572"/>
      <c r="O92" s="572"/>
      <c r="P92" s="247"/>
      <c r="R92" s="142"/>
      <c r="S92" s="142"/>
      <c r="T92" s="142"/>
      <c r="U92" s="142"/>
      <c r="V92" s="142"/>
      <c r="W92" s="142"/>
      <c r="X92" s="142"/>
      <c r="Y92" s="142"/>
      <c r="Z92" s="142"/>
      <c r="AA92" s="142"/>
      <c r="AB92" s="142"/>
      <c r="AC92" s="142"/>
      <c r="AD92" s="142"/>
      <c r="AE92" s="142"/>
      <c r="AF92" s="142"/>
      <c r="AG92" s="142"/>
      <c r="AH92" s="142"/>
      <c r="AI92" s="142"/>
      <c r="AJ92" s="142"/>
      <c r="AK92" s="142"/>
      <c r="AL92" s="142"/>
      <c r="AM92" s="142"/>
      <c r="AN92" s="142"/>
      <c r="AO92" s="142"/>
      <c r="AQ92" s="26"/>
      <c r="AR92" s="26"/>
    </row>
    <row r="93" spans="3:44" ht="0" hidden="1" customHeight="1" x14ac:dyDescent="0.35">
      <c r="C93" s="56"/>
      <c r="D93" s="56"/>
      <c r="E93" s="56"/>
      <c r="F93" s="58"/>
      <c r="G93" s="56"/>
      <c r="H93" s="571"/>
      <c r="I93" s="571"/>
      <c r="J93" s="571"/>
      <c r="K93" s="571"/>
      <c r="L93" s="572"/>
      <c r="M93" s="572"/>
      <c r="N93" s="572"/>
      <c r="O93" s="572"/>
      <c r="P93" s="247"/>
      <c r="R93" s="142"/>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42"/>
      <c r="AQ93" s="26"/>
      <c r="AR93" s="26"/>
    </row>
    <row r="94" spans="3:44" ht="0" hidden="1" customHeight="1" x14ac:dyDescent="0.35">
      <c r="C94" s="56"/>
      <c r="D94" s="56"/>
      <c r="E94" s="56"/>
      <c r="F94" s="58"/>
      <c r="G94" s="56"/>
      <c r="H94" s="571"/>
      <c r="I94" s="571"/>
      <c r="J94" s="571"/>
      <c r="K94" s="571"/>
      <c r="L94" s="572"/>
      <c r="M94" s="572"/>
      <c r="N94" s="572"/>
      <c r="O94" s="572"/>
      <c r="P94" s="247"/>
      <c r="R94" s="142"/>
      <c r="S94" s="142"/>
      <c r="T94" s="142"/>
      <c r="U94" s="142"/>
      <c r="V94" s="142"/>
      <c r="W94" s="142"/>
      <c r="X94" s="142"/>
      <c r="Y94" s="142"/>
      <c r="Z94" s="142"/>
      <c r="AA94" s="142"/>
      <c r="AB94" s="142"/>
      <c r="AC94" s="142"/>
      <c r="AD94" s="142"/>
      <c r="AE94" s="142"/>
      <c r="AF94" s="142"/>
      <c r="AG94" s="142"/>
      <c r="AH94" s="142"/>
      <c r="AI94" s="142"/>
      <c r="AJ94" s="142"/>
      <c r="AK94" s="142"/>
      <c r="AL94" s="142"/>
      <c r="AM94" s="142"/>
      <c r="AN94" s="142"/>
      <c r="AO94" s="142"/>
      <c r="AQ94" s="26"/>
      <c r="AR94" s="26"/>
    </row>
    <row r="95" spans="3:44" ht="0" hidden="1" customHeight="1" x14ac:dyDescent="0.35">
      <c r="C95" s="56"/>
      <c r="D95" s="56"/>
      <c r="E95" s="56"/>
      <c r="F95" s="58"/>
      <c r="G95" s="56"/>
      <c r="H95" s="571"/>
      <c r="I95" s="571"/>
      <c r="J95" s="571"/>
      <c r="K95" s="571"/>
      <c r="L95" s="572"/>
      <c r="M95" s="572"/>
      <c r="N95" s="572"/>
      <c r="O95" s="572"/>
      <c r="P95" s="247"/>
      <c r="R95" s="142"/>
      <c r="S95" s="142"/>
      <c r="T95" s="142"/>
      <c r="U95" s="142"/>
      <c r="V95" s="142"/>
      <c r="W95" s="142"/>
      <c r="X95" s="142"/>
      <c r="Y95" s="142"/>
      <c r="Z95" s="142"/>
      <c r="AA95" s="142"/>
      <c r="AB95" s="142"/>
      <c r="AC95" s="142"/>
      <c r="AD95" s="142"/>
      <c r="AE95" s="142"/>
      <c r="AF95" s="142"/>
      <c r="AG95" s="142"/>
      <c r="AH95" s="142"/>
      <c r="AI95" s="142"/>
      <c r="AJ95" s="142"/>
      <c r="AK95" s="142"/>
      <c r="AL95" s="142"/>
      <c r="AM95" s="142"/>
      <c r="AN95" s="142"/>
      <c r="AO95" s="142"/>
      <c r="AQ95" s="26"/>
      <c r="AR95" s="26"/>
    </row>
    <row r="96" spans="3:44" ht="0" hidden="1" customHeight="1" x14ac:dyDescent="0.35">
      <c r="C96" s="56"/>
      <c r="D96" s="56"/>
      <c r="E96" s="56"/>
      <c r="F96" s="58"/>
      <c r="G96" s="56"/>
      <c r="H96" s="571"/>
      <c r="I96" s="571"/>
      <c r="J96" s="571"/>
      <c r="K96" s="571"/>
      <c r="L96" s="572"/>
      <c r="M96" s="572"/>
      <c r="N96" s="572"/>
      <c r="O96" s="572"/>
      <c r="P96" s="247"/>
      <c r="R96" s="142"/>
      <c r="S96" s="142"/>
      <c r="T96" s="142"/>
      <c r="U96" s="142"/>
      <c r="V96" s="142"/>
      <c r="W96" s="142"/>
      <c r="X96" s="142"/>
      <c r="Y96" s="142"/>
      <c r="Z96" s="142"/>
      <c r="AA96" s="142"/>
      <c r="AB96" s="142"/>
      <c r="AC96" s="142"/>
      <c r="AD96" s="142"/>
      <c r="AE96" s="142"/>
      <c r="AF96" s="142"/>
      <c r="AG96" s="142"/>
      <c r="AH96" s="142"/>
      <c r="AI96" s="142"/>
      <c r="AJ96" s="142"/>
      <c r="AK96" s="142"/>
      <c r="AL96" s="142"/>
      <c r="AM96" s="142"/>
      <c r="AN96" s="142"/>
      <c r="AO96" s="142"/>
      <c r="AQ96" s="26"/>
      <c r="AR96" s="26"/>
    </row>
    <row r="97" spans="1:75" ht="0" hidden="1" customHeight="1" x14ac:dyDescent="0.35">
      <c r="C97" s="56"/>
      <c r="D97" s="56"/>
      <c r="E97" s="56"/>
      <c r="F97" s="58"/>
      <c r="G97" s="56"/>
      <c r="H97" s="571"/>
      <c r="I97" s="571"/>
      <c r="J97" s="571"/>
      <c r="K97" s="571"/>
      <c r="L97" s="572"/>
      <c r="M97" s="572"/>
      <c r="N97" s="572"/>
      <c r="O97" s="572"/>
      <c r="P97" s="247"/>
      <c r="R97" s="142"/>
      <c r="S97" s="142"/>
      <c r="T97" s="142"/>
      <c r="U97" s="142"/>
      <c r="V97" s="142"/>
      <c r="W97" s="142"/>
      <c r="X97" s="142"/>
      <c r="Y97" s="142"/>
      <c r="Z97" s="142"/>
      <c r="AA97" s="142"/>
      <c r="AB97" s="142"/>
      <c r="AC97" s="142"/>
      <c r="AD97" s="142"/>
      <c r="AE97" s="142"/>
      <c r="AF97" s="142"/>
      <c r="AG97" s="142"/>
      <c r="AH97" s="142"/>
      <c r="AI97" s="142"/>
      <c r="AJ97" s="142"/>
      <c r="AK97" s="142"/>
      <c r="AL97" s="142"/>
      <c r="AM97" s="142"/>
      <c r="AN97" s="142"/>
      <c r="AO97" s="142"/>
      <c r="AQ97" s="26"/>
      <c r="AR97" s="26"/>
    </row>
    <row r="98" spans="1:75" ht="0" hidden="1" customHeight="1" x14ac:dyDescent="0.35">
      <c r="C98" s="56"/>
      <c r="D98" s="56"/>
      <c r="E98" s="56"/>
      <c r="F98" s="58"/>
      <c r="G98" s="56"/>
      <c r="H98" s="571"/>
      <c r="I98" s="571"/>
      <c r="J98" s="571"/>
      <c r="K98" s="571"/>
      <c r="L98" s="572"/>
      <c r="M98" s="572"/>
      <c r="N98" s="572"/>
      <c r="O98" s="572"/>
      <c r="P98" s="247"/>
      <c r="R98" s="142"/>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Q98" s="26"/>
      <c r="AR98" s="26"/>
    </row>
    <row r="99" spans="1:75" ht="0" hidden="1" customHeight="1" x14ac:dyDescent="0.35">
      <c r="C99" s="56"/>
      <c r="D99" s="56"/>
      <c r="E99" s="56"/>
      <c r="F99" s="58"/>
      <c r="G99" s="56"/>
      <c r="H99" s="571"/>
      <c r="I99" s="571"/>
      <c r="J99" s="571"/>
      <c r="K99" s="571"/>
      <c r="L99" s="572"/>
      <c r="M99" s="572"/>
      <c r="N99" s="572"/>
      <c r="O99" s="572"/>
      <c r="P99" s="247"/>
      <c r="R99" s="142"/>
      <c r="S99" s="142"/>
      <c r="T99" s="142"/>
      <c r="U99" s="142"/>
      <c r="V99" s="142"/>
      <c r="W99" s="142"/>
      <c r="X99" s="142"/>
      <c r="Y99" s="142"/>
      <c r="Z99" s="142"/>
      <c r="AA99" s="142"/>
      <c r="AB99" s="142"/>
      <c r="AC99" s="142"/>
      <c r="AD99" s="142"/>
      <c r="AE99" s="142"/>
      <c r="AF99" s="142"/>
      <c r="AG99" s="142"/>
      <c r="AH99" s="142"/>
      <c r="AI99" s="142"/>
      <c r="AJ99" s="142"/>
      <c r="AK99" s="142"/>
      <c r="AL99" s="142"/>
      <c r="AM99" s="142"/>
      <c r="AN99" s="142"/>
      <c r="AO99" s="142"/>
      <c r="AQ99" s="26"/>
      <c r="AR99" s="26"/>
    </row>
    <row r="100" spans="1:75" ht="0" hidden="1" customHeight="1" x14ac:dyDescent="0.2">
      <c r="C100" s="56"/>
      <c r="D100" s="56"/>
      <c r="E100" s="56"/>
      <c r="F100" s="58"/>
      <c r="G100" s="56"/>
      <c r="H100" s="571"/>
      <c r="I100" s="571"/>
      <c r="J100" s="571"/>
      <c r="K100" s="571"/>
      <c r="L100" s="572"/>
      <c r="M100" s="572"/>
      <c r="N100" s="572"/>
      <c r="O100" s="572"/>
      <c r="P100" s="247"/>
      <c r="R100" s="142"/>
      <c r="S100" s="142"/>
      <c r="T100" s="142"/>
      <c r="U100" s="142"/>
      <c r="V100" s="142"/>
      <c r="W100" s="142"/>
      <c r="X100" s="142"/>
      <c r="Y100" s="142"/>
      <c r="Z100" s="142"/>
      <c r="AA100" s="142"/>
      <c r="AB100" s="142"/>
      <c r="AC100" s="142"/>
      <c r="AD100" s="142"/>
      <c r="AE100" s="142"/>
      <c r="AF100" s="142"/>
      <c r="AG100" s="142"/>
      <c r="AH100" s="142"/>
      <c r="AI100" s="142"/>
      <c r="AJ100" s="142"/>
      <c r="AK100" s="142"/>
      <c r="AL100" s="142"/>
      <c r="AM100" s="142"/>
      <c r="AN100" s="142"/>
      <c r="AO100" s="142"/>
      <c r="AQ100" s="22"/>
      <c r="AR100" s="22"/>
    </row>
    <row r="101" spans="1:75" ht="0" hidden="1" customHeight="1" x14ac:dyDescent="0.35">
      <c r="C101" s="56"/>
      <c r="D101" s="56"/>
      <c r="E101" s="56"/>
      <c r="F101" s="58"/>
      <c r="G101" s="56"/>
      <c r="H101" s="571"/>
      <c r="I101" s="571"/>
      <c r="J101" s="571"/>
      <c r="K101" s="571"/>
      <c r="L101" s="572"/>
      <c r="M101" s="572"/>
      <c r="N101" s="572"/>
      <c r="O101" s="572"/>
      <c r="P101" s="247"/>
      <c r="AQ101" s="26"/>
      <c r="AR101" s="26"/>
    </row>
    <row r="102" spans="1:75" ht="18" customHeight="1" x14ac:dyDescent="0.35">
      <c r="C102" s="56"/>
      <c r="D102" s="56"/>
      <c r="E102" s="56"/>
      <c r="F102" s="58"/>
      <c r="G102" s="56"/>
      <c r="H102" s="571"/>
      <c r="I102" s="571"/>
      <c r="J102" s="571"/>
      <c r="K102" s="571"/>
      <c r="L102" s="572"/>
      <c r="M102" s="572"/>
      <c r="N102" s="572"/>
      <c r="O102" s="572"/>
      <c r="P102" s="247"/>
      <c r="AQ102" s="26"/>
      <c r="AR102" s="26"/>
    </row>
    <row r="103" spans="1:75" ht="18" customHeight="1" x14ac:dyDescent="0.2">
      <c r="C103" s="56"/>
      <c r="D103" s="56"/>
      <c r="E103" s="56"/>
      <c r="F103" s="58"/>
      <c r="G103" s="56"/>
      <c r="H103" s="571"/>
      <c r="I103" s="571"/>
      <c r="J103" s="571"/>
      <c r="K103" s="571"/>
      <c r="L103" s="572"/>
      <c r="M103" s="572"/>
      <c r="N103" s="572"/>
      <c r="O103" s="572"/>
      <c r="P103" s="247"/>
    </row>
    <row r="104" spans="1:75" ht="9" customHeight="1" x14ac:dyDescent="0.35">
      <c r="E104" s="27"/>
      <c r="F104" s="59"/>
      <c r="Z104" s="30"/>
      <c r="AC104" s="120"/>
      <c r="AD104" s="120"/>
      <c r="AE104" s="120"/>
      <c r="AF104" s="233"/>
      <c r="AJ104" s="120"/>
    </row>
    <row r="105" spans="1:75" ht="39.950000000000003" customHeight="1" x14ac:dyDescent="0.25">
      <c r="B105"/>
      <c r="C105" s="570" t="s">
        <v>11</v>
      </c>
      <c r="D105" s="570"/>
      <c r="E105" s="570"/>
      <c r="F105" s="570"/>
      <c r="G105" s="570"/>
      <c r="H105" s="570"/>
      <c r="I105" s="570"/>
      <c r="J105" s="570"/>
      <c r="K105" s="570"/>
      <c r="L105" s="570"/>
      <c r="M105" s="570"/>
      <c r="N105" s="570"/>
      <c r="O105" s="570"/>
      <c r="P105" s="570"/>
      <c r="Q105" s="570"/>
      <c r="R105" s="570"/>
      <c r="S105" s="570"/>
      <c r="T105" s="570"/>
      <c r="U105" s="570"/>
      <c r="V105" s="570"/>
      <c r="W105" s="570"/>
      <c r="X105" s="570"/>
      <c r="Y105" s="570"/>
      <c r="Z105" s="570"/>
      <c r="AA105" s="570"/>
      <c r="AB105" s="570"/>
      <c r="AC105" s="570"/>
      <c r="AD105" s="570"/>
      <c r="AE105" s="570"/>
      <c r="AF105" s="570"/>
      <c r="AG105" s="570"/>
      <c r="AH105" s="570"/>
      <c r="AI105" s="570"/>
      <c r="AJ105" s="570"/>
      <c r="AK105" s="570"/>
      <c r="AL105" s="570"/>
      <c r="AM105" s="570"/>
      <c r="AN105" s="570"/>
      <c r="AO105" s="570"/>
      <c r="AP105" s="231"/>
    </row>
    <row r="106" spans="1:75" s="29" customFormat="1" ht="12" customHeight="1" x14ac:dyDescent="0.3">
      <c r="E106" s="21"/>
      <c r="F106" s="59"/>
      <c r="G106"/>
      <c r="H106"/>
      <c r="I106"/>
      <c r="J106"/>
      <c r="K106"/>
      <c r="L106"/>
      <c r="M106"/>
      <c r="N106"/>
      <c r="O106"/>
      <c r="P106"/>
      <c r="Q106"/>
      <c r="R106"/>
      <c r="S106"/>
      <c r="T106"/>
      <c r="U106"/>
      <c r="V106"/>
      <c r="W106"/>
      <c r="X106"/>
      <c r="Y106"/>
      <c r="Z106"/>
      <c r="AA106"/>
      <c r="AS106" s="61"/>
      <c r="AT106" s="61"/>
      <c r="AU106" s="61"/>
      <c r="AV106" s="61"/>
      <c r="AW106" s="61"/>
      <c r="AX106" s="61"/>
      <c r="AY106" s="61"/>
      <c r="AZ106" s="61"/>
      <c r="BA106" s="61"/>
      <c r="BB106" s="61"/>
      <c r="BC106" s="61"/>
      <c r="BD106" s="61"/>
      <c r="BE106" s="61"/>
      <c r="BF106" s="61"/>
      <c r="BG106" s="61"/>
      <c r="BH106" s="61"/>
      <c r="BI106" s="61"/>
      <c r="BJ106" s="61"/>
      <c r="BK106" s="61"/>
      <c r="BL106" s="61"/>
      <c r="BM106" s="61"/>
      <c r="BN106" s="61"/>
      <c r="BO106" s="61"/>
      <c r="BP106" s="61"/>
      <c r="BQ106" s="61"/>
      <c r="BR106" s="61"/>
      <c r="BS106" s="61"/>
      <c r="BT106" s="61"/>
      <c r="BU106" s="61"/>
      <c r="BV106" s="61"/>
      <c r="BW106" s="61"/>
    </row>
    <row r="107" spans="1:75" s="61" customFormat="1" ht="12.75" customHeight="1" x14ac:dyDescent="0.2">
      <c r="A107"/>
    </row>
    <row r="108" spans="1:75" s="61" customFormat="1" ht="12.75" customHeight="1" x14ac:dyDescent="0.2"/>
    <row r="109" spans="1:75" s="61" customFormat="1" ht="12.75" customHeight="1" x14ac:dyDescent="0.2"/>
    <row r="110" spans="1:75" s="61" customFormat="1" ht="12.75" customHeight="1" x14ac:dyDescent="0.2"/>
    <row r="111" spans="1:75" s="61" customFormat="1" ht="12.75" customHeight="1" x14ac:dyDescent="0.2"/>
    <row r="112" spans="1:75" s="61" customFormat="1" ht="12.75" customHeight="1" x14ac:dyDescent="0.2"/>
    <row r="113" s="61" customFormat="1" ht="12.75" customHeight="1" x14ac:dyDescent="0.2"/>
    <row r="114" s="61" customFormat="1" ht="12.75" customHeight="1" x14ac:dyDescent="0.2"/>
    <row r="115" s="61" customFormat="1" ht="12.75" customHeight="1" x14ac:dyDescent="0.2"/>
    <row r="116" s="61" customFormat="1" ht="12.75" customHeight="1" x14ac:dyDescent="0.2"/>
    <row r="117" s="61" customFormat="1" ht="12.75" customHeight="1" x14ac:dyDescent="0.2"/>
    <row r="118" s="61" customFormat="1" ht="12.75" customHeight="1" x14ac:dyDescent="0.2"/>
    <row r="119" s="61" customFormat="1" ht="12.75" customHeight="1" x14ac:dyDescent="0.2"/>
    <row r="120" s="61" customFormat="1" ht="12.75" customHeight="1" x14ac:dyDescent="0.2"/>
    <row r="121" s="61" customFormat="1" ht="12.75" customHeight="1" x14ac:dyDescent="0.2"/>
    <row r="122" s="61" customFormat="1" ht="12.75" customHeight="1" x14ac:dyDescent="0.2"/>
    <row r="123" s="61" customFormat="1" ht="12.75" customHeight="1" x14ac:dyDescent="0.2"/>
    <row r="124" s="61" customFormat="1" ht="12.75" customHeight="1" x14ac:dyDescent="0.2"/>
    <row r="125" s="61" customFormat="1" ht="12.75" customHeight="1" x14ac:dyDescent="0.2"/>
    <row r="126" s="61" customFormat="1" ht="12.75" customHeight="1" x14ac:dyDescent="0.2"/>
    <row r="127" s="61" customFormat="1" ht="12.75" customHeight="1" x14ac:dyDescent="0.2"/>
    <row r="128" s="61" customFormat="1" ht="12.75" customHeight="1" x14ac:dyDescent="0.2"/>
    <row r="129" s="61" customFormat="1" ht="12.75" customHeight="1" x14ac:dyDescent="0.2"/>
    <row r="130" s="61" customFormat="1" ht="12.75" customHeight="1" x14ac:dyDescent="0.2"/>
    <row r="131" s="61" customFormat="1" ht="12.75" customHeight="1" x14ac:dyDescent="0.2"/>
    <row r="132" s="61" customFormat="1" ht="12.75" customHeight="1" x14ac:dyDescent="0.2"/>
    <row r="133" s="61" customFormat="1" ht="12.75" customHeight="1" x14ac:dyDescent="0.2"/>
    <row r="134" s="61" customFormat="1" ht="12.75" customHeight="1" x14ac:dyDescent="0.2"/>
    <row r="135" s="61" customFormat="1" ht="12.75" customHeight="1" x14ac:dyDescent="0.2"/>
    <row r="136" s="61" customFormat="1" ht="12.75" customHeight="1" x14ac:dyDescent="0.2"/>
    <row r="137" s="61" customFormat="1" ht="12.75" customHeight="1" x14ac:dyDescent="0.2"/>
    <row r="138" s="61" customFormat="1" ht="12.75" customHeight="1" x14ac:dyDescent="0.2"/>
    <row r="139" s="61" customFormat="1" ht="12.75" customHeight="1" x14ac:dyDescent="0.2"/>
    <row r="140" s="61" customFormat="1" ht="12.75" customHeight="1" x14ac:dyDescent="0.2"/>
    <row r="141" s="61" customFormat="1" ht="12.75" customHeight="1" x14ac:dyDescent="0.2"/>
    <row r="142" s="61" customFormat="1" ht="12.75" customHeight="1" x14ac:dyDescent="0.2"/>
    <row r="143" s="61" customFormat="1" ht="12.75" customHeight="1" x14ac:dyDescent="0.2"/>
    <row r="144" s="61" customFormat="1" ht="12.75" customHeight="1" x14ac:dyDescent="0.2"/>
    <row r="145" s="61" customFormat="1" ht="12.75" customHeight="1" x14ac:dyDescent="0.2"/>
    <row r="146" s="61" customFormat="1" ht="12.75" customHeight="1" x14ac:dyDescent="0.2"/>
    <row r="147" s="61" customFormat="1" ht="12.75" customHeight="1" x14ac:dyDescent="0.2"/>
    <row r="148" s="61" customFormat="1" ht="12.75" customHeight="1" x14ac:dyDescent="0.2"/>
    <row r="149" s="61" customFormat="1" ht="12.75" customHeight="1" x14ac:dyDescent="0.2"/>
    <row r="150" s="61" customFormat="1" ht="12.75" customHeight="1" x14ac:dyDescent="0.2"/>
    <row r="151" s="61" customFormat="1" ht="12.75" customHeight="1" x14ac:dyDescent="0.2"/>
    <row r="152" s="61" customFormat="1" ht="12.75" customHeight="1" x14ac:dyDescent="0.2"/>
    <row r="153" s="61" customFormat="1" ht="12.75" customHeight="1" x14ac:dyDescent="0.2"/>
  </sheetData>
  <mergeCells count="273">
    <mergeCell ref="L81:O81"/>
    <mergeCell ref="H70:K70"/>
    <mergeCell ref="L70:O70"/>
    <mergeCell ref="H71:K71"/>
    <mergeCell ref="L71:O71"/>
    <mergeCell ref="H88:K88"/>
    <mergeCell ref="L88:O88"/>
    <mergeCell ref="H89:K89"/>
    <mergeCell ref="L89:O89"/>
    <mergeCell ref="H94:K94"/>
    <mergeCell ref="L94:O94"/>
    <mergeCell ref="H95:K95"/>
    <mergeCell ref="L95:O95"/>
    <mergeCell ref="H92:K92"/>
    <mergeCell ref="L92:O92"/>
    <mergeCell ref="H93:K93"/>
    <mergeCell ref="L93:O93"/>
    <mergeCell ref="H90:K90"/>
    <mergeCell ref="L90:O90"/>
    <mergeCell ref="H98:K98"/>
    <mergeCell ref="L98:O98"/>
    <mergeCell ref="H96:K96"/>
    <mergeCell ref="L96:O96"/>
    <mergeCell ref="H97:K97"/>
    <mergeCell ref="L97:O97"/>
    <mergeCell ref="H91:K91"/>
    <mergeCell ref="L91:O91"/>
    <mergeCell ref="H76:K76"/>
    <mergeCell ref="L76:O76"/>
    <mergeCell ref="H77:K77"/>
    <mergeCell ref="L77:O77"/>
    <mergeCell ref="H86:K86"/>
    <mergeCell ref="L86:O86"/>
    <mergeCell ref="H87:K87"/>
    <mergeCell ref="L87:O87"/>
    <mergeCell ref="H84:K84"/>
    <mergeCell ref="L84:O84"/>
    <mergeCell ref="H85:K85"/>
    <mergeCell ref="L85:O85"/>
    <mergeCell ref="H82:K82"/>
    <mergeCell ref="L82:O82"/>
    <mergeCell ref="H83:K83"/>
    <mergeCell ref="L83:O83"/>
    <mergeCell ref="C2:AP2"/>
    <mergeCell ref="H55:K55"/>
    <mergeCell ref="L55:O55"/>
    <mergeCell ref="H31:K31"/>
    <mergeCell ref="H52:K52"/>
    <mergeCell ref="H53:K53"/>
    <mergeCell ref="H54:K54"/>
    <mergeCell ref="H24:K24"/>
    <mergeCell ref="R12:S12"/>
    <mergeCell ref="C4:AP4"/>
    <mergeCell ref="C3:AP3"/>
    <mergeCell ref="T13:U13"/>
    <mergeCell ref="T12:U12"/>
    <mergeCell ref="AL12:AM12"/>
    <mergeCell ref="P10:Q10"/>
    <mergeCell ref="J12:K12"/>
    <mergeCell ref="Z11:AA11"/>
    <mergeCell ref="H50:K50"/>
    <mergeCell ref="H51:K51"/>
    <mergeCell ref="H32:K32"/>
    <mergeCell ref="L47:O47"/>
    <mergeCell ref="L52:O52"/>
    <mergeCell ref="H49:K49"/>
    <mergeCell ref="H42:K42"/>
    <mergeCell ref="H103:K103"/>
    <mergeCell ref="L103:O103"/>
    <mergeCell ref="L99:O99"/>
    <mergeCell ref="H100:K100"/>
    <mergeCell ref="L100:O100"/>
    <mergeCell ref="H101:K101"/>
    <mergeCell ref="L101:O101"/>
    <mergeCell ref="H99:K99"/>
    <mergeCell ref="H102:K102"/>
    <mergeCell ref="L102:O102"/>
    <mergeCell ref="H65:K65"/>
    <mergeCell ref="L65:O65"/>
    <mergeCell ref="H75:K75"/>
    <mergeCell ref="L75:O75"/>
    <mergeCell ref="H73:K73"/>
    <mergeCell ref="L73:O73"/>
    <mergeCell ref="H74:K74"/>
    <mergeCell ref="L74:O74"/>
    <mergeCell ref="H80:K80"/>
    <mergeCell ref="L80:O80"/>
    <mergeCell ref="H72:K72"/>
    <mergeCell ref="L72:O72"/>
    <mergeCell ref="L69:O69"/>
    <mergeCell ref="H81:K81"/>
    <mergeCell ref="H78:K78"/>
    <mergeCell ref="L78:O78"/>
    <mergeCell ref="H79:K79"/>
    <mergeCell ref="L79:O79"/>
    <mergeCell ref="H69:K69"/>
    <mergeCell ref="L53:O53"/>
    <mergeCell ref="L54:O54"/>
    <mergeCell ref="H64:K64"/>
    <mergeCell ref="H67:K67"/>
    <mergeCell ref="L67:O67"/>
    <mergeCell ref="H68:K68"/>
    <mergeCell ref="L68:O68"/>
    <mergeCell ref="H60:K60"/>
    <mergeCell ref="L61:O61"/>
    <mergeCell ref="H66:K66"/>
    <mergeCell ref="L56:O56"/>
    <mergeCell ref="L57:O57"/>
    <mergeCell ref="H56:K56"/>
    <mergeCell ref="H57:K57"/>
    <mergeCell ref="L66:O66"/>
    <mergeCell ref="L63:O63"/>
    <mergeCell ref="H62:K62"/>
    <mergeCell ref="L62:O62"/>
    <mergeCell ref="H61:K61"/>
    <mergeCell ref="L64:O64"/>
    <mergeCell ref="L58:O58"/>
    <mergeCell ref="H58:K58"/>
    <mergeCell ref="H59:K59"/>
    <mergeCell ref="L60:O60"/>
    <mergeCell ref="L59:O59"/>
    <mergeCell ref="H63:K63"/>
    <mergeCell ref="AH12:AI12"/>
    <mergeCell ref="L44:O44"/>
    <mergeCell ref="L48:O48"/>
    <mergeCell ref="L50:O50"/>
    <mergeCell ref="L51:O51"/>
    <mergeCell ref="H36:K36"/>
    <mergeCell ref="L36:O36"/>
    <mergeCell ref="H45:K45"/>
    <mergeCell ref="L45:O45"/>
    <mergeCell ref="H46:K46"/>
    <mergeCell ref="L46:O46"/>
    <mergeCell ref="H47:K47"/>
    <mergeCell ref="L41:O41"/>
    <mergeCell ref="H44:K44"/>
    <mergeCell ref="H48:K48"/>
    <mergeCell ref="L42:O42"/>
    <mergeCell ref="AJ12:AK12"/>
    <mergeCell ref="L24:O24"/>
    <mergeCell ref="AF13:AG13"/>
    <mergeCell ref="AB13:AC13"/>
    <mergeCell ref="AD13:AE13"/>
    <mergeCell ref="P15:V15"/>
    <mergeCell ref="X15:AD15"/>
    <mergeCell ref="AH13:AI13"/>
    <mergeCell ref="AF15:AL15"/>
    <mergeCell ref="AL13:AM13"/>
    <mergeCell ref="N13:O13"/>
    <mergeCell ref="P13:Q13"/>
    <mergeCell ref="AD21:AO21"/>
    <mergeCell ref="L49:O49"/>
    <mergeCell ref="H33:K33"/>
    <mergeCell ref="L33:O33"/>
    <mergeCell ref="H34:K34"/>
    <mergeCell ref="L34:O34"/>
    <mergeCell ref="AJ13:AK13"/>
    <mergeCell ref="H37:K37"/>
    <mergeCell ref="L37:O37"/>
    <mergeCell ref="L30:O30"/>
    <mergeCell ref="H28:K28"/>
    <mergeCell ref="Z13:AA13"/>
    <mergeCell ref="H22:K22"/>
    <mergeCell ref="H35:K35"/>
    <mergeCell ref="L35:O35"/>
    <mergeCell ref="L29:O29"/>
    <mergeCell ref="L22:O22"/>
    <mergeCell ref="L23:O23"/>
    <mergeCell ref="L32:O32"/>
    <mergeCell ref="H25:K25"/>
    <mergeCell ref="L25:O25"/>
    <mergeCell ref="H26:K26"/>
    <mergeCell ref="L31:O31"/>
    <mergeCell ref="H27:K27"/>
    <mergeCell ref="L27:O27"/>
    <mergeCell ref="H30:K30"/>
    <mergeCell ref="L28:O28"/>
    <mergeCell ref="R13:S13"/>
    <mergeCell ref="L26:O26"/>
    <mergeCell ref="R21:AC21"/>
    <mergeCell ref="L12:M12"/>
    <mergeCell ref="P12:Q12"/>
    <mergeCell ref="L11:M11"/>
    <mergeCell ref="H12:I12"/>
    <mergeCell ref="H13:I13"/>
    <mergeCell ref="J13:K13"/>
    <mergeCell ref="N12:O12"/>
    <mergeCell ref="L13:M13"/>
    <mergeCell ref="P11:Q11"/>
    <mergeCell ref="R11:S11"/>
    <mergeCell ref="H23:K23"/>
    <mergeCell ref="H29:K29"/>
    <mergeCell ref="H6:U6"/>
    <mergeCell ref="T8:U8"/>
    <mergeCell ref="R8:S8"/>
    <mergeCell ref="P8:Q8"/>
    <mergeCell ref="N8:O8"/>
    <mergeCell ref="L8:M8"/>
    <mergeCell ref="J8:K8"/>
    <mergeCell ref="H8:I8"/>
    <mergeCell ref="T7:U7"/>
    <mergeCell ref="R7:S7"/>
    <mergeCell ref="L10:M10"/>
    <mergeCell ref="H10:I10"/>
    <mergeCell ref="H11:I11"/>
    <mergeCell ref="L9:M9"/>
    <mergeCell ref="J9:K9"/>
    <mergeCell ref="J11:K11"/>
    <mergeCell ref="J7:K7"/>
    <mergeCell ref="H7:I7"/>
    <mergeCell ref="P7:Q7"/>
    <mergeCell ref="N7:O7"/>
    <mergeCell ref="L7:M7"/>
    <mergeCell ref="J10:K10"/>
    <mergeCell ref="H9:I9"/>
    <mergeCell ref="T9:U9"/>
    <mergeCell ref="R9:S9"/>
    <mergeCell ref="T11:U11"/>
    <mergeCell ref="T10:U10"/>
    <mergeCell ref="R10:S10"/>
    <mergeCell ref="Z8:AA8"/>
    <mergeCell ref="AB8:AC8"/>
    <mergeCell ref="AL7:AM7"/>
    <mergeCell ref="N9:O9"/>
    <mergeCell ref="Z10:AA10"/>
    <mergeCell ref="P9:Q9"/>
    <mergeCell ref="AD8:AE8"/>
    <mergeCell ref="AF8:AG8"/>
    <mergeCell ref="AH8:AI8"/>
    <mergeCell ref="AF11:AG11"/>
    <mergeCell ref="AB11:AC11"/>
    <mergeCell ref="AD11:AE11"/>
    <mergeCell ref="AB9:AC9"/>
    <mergeCell ref="AD9:AE9"/>
    <mergeCell ref="AF9:AG9"/>
    <mergeCell ref="N11:O11"/>
    <mergeCell ref="N10:O10"/>
    <mergeCell ref="AJ8:AK8"/>
    <mergeCell ref="AL8:AM8"/>
    <mergeCell ref="AJ9:AK9"/>
    <mergeCell ref="AH9:AI9"/>
    <mergeCell ref="Z6:AM6"/>
    <mergeCell ref="Z7:AA7"/>
    <mergeCell ref="AB7:AC7"/>
    <mergeCell ref="AD7:AE7"/>
    <mergeCell ref="AF7:AG7"/>
    <mergeCell ref="AH7:AI7"/>
    <mergeCell ref="AJ7:AK7"/>
    <mergeCell ref="Z9:AA9"/>
    <mergeCell ref="C105:AO105"/>
    <mergeCell ref="AL9:AM9"/>
    <mergeCell ref="H43:K43"/>
    <mergeCell ref="L43:O43"/>
    <mergeCell ref="H38:K38"/>
    <mergeCell ref="L38:O38"/>
    <mergeCell ref="H39:K39"/>
    <mergeCell ref="L39:O39"/>
    <mergeCell ref="H40:K40"/>
    <mergeCell ref="L40:O40"/>
    <mergeCell ref="H41:K41"/>
    <mergeCell ref="AL10:AM10"/>
    <mergeCell ref="AH11:AI11"/>
    <mergeCell ref="AJ11:AK11"/>
    <mergeCell ref="AB10:AC10"/>
    <mergeCell ref="AD10:AE10"/>
    <mergeCell ref="AD12:AE12"/>
    <mergeCell ref="AF12:AG12"/>
    <mergeCell ref="AB12:AC12"/>
    <mergeCell ref="AF10:AG10"/>
    <mergeCell ref="AL11:AM11"/>
    <mergeCell ref="AH10:AI10"/>
    <mergeCell ref="AJ10:AK10"/>
    <mergeCell ref="Z12:AA12"/>
  </mergeCells>
  <phoneticPr fontId="0" type="noConversion"/>
  <printOptions horizontalCentered="1" verticalCentered="1"/>
  <pageMargins left="0.25" right="0.25" top="0.25" bottom="0.25" header="0" footer="0"/>
  <pageSetup scale="31" orientation="landscape" r:id="rId1"/>
  <headerFooter alignWithMargins="0"/>
  <rowBreaks count="1" manualBreakCount="1">
    <brk id="107" max="16383" man="1"/>
  </rowBreaks>
  <colBreaks count="1" manualBreakCount="1">
    <brk id="45"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M16"/>
  <sheetViews>
    <sheetView showGridLines="0" zoomScaleNormal="100" workbookViewId="0"/>
  </sheetViews>
  <sheetFormatPr defaultColWidth="8.85546875" defaultRowHeight="15" x14ac:dyDescent="0.25"/>
  <cols>
    <col min="1" max="1" width="4.28515625" style="83" customWidth="1"/>
    <col min="2" max="2" width="3.42578125" style="83" customWidth="1"/>
    <col min="3" max="3" width="6.85546875" style="83" customWidth="1"/>
    <col min="4" max="4" width="8.85546875" style="83" customWidth="1"/>
    <col min="5" max="5" width="39" style="83" customWidth="1"/>
    <col min="6" max="6" width="30" style="83" customWidth="1"/>
    <col min="7" max="9" width="8.85546875" style="83" customWidth="1"/>
    <col min="10" max="10" width="12" style="83" customWidth="1"/>
    <col min="11" max="11" width="8.85546875" style="83" customWidth="1"/>
    <col min="12" max="12" width="18.28515625" style="83" customWidth="1"/>
    <col min="13" max="13" width="8.85546875" style="83" customWidth="1"/>
    <col min="14" max="16384" width="8.85546875" style="83"/>
  </cols>
  <sheetData>
    <row r="2" spans="1:13" ht="84" customHeight="1" x14ac:dyDescent="0.35">
      <c r="B2" s="84"/>
      <c r="C2" s="85"/>
      <c r="K2" s="86"/>
      <c r="M2" s="86"/>
    </row>
    <row r="3" spans="1:13" ht="15" customHeight="1" x14ac:dyDescent="0.35">
      <c r="B3" s="84"/>
    </row>
    <row r="4" spans="1:13" x14ac:dyDescent="0.25">
      <c r="A4" s="87" t="s">
        <v>210</v>
      </c>
      <c r="B4" s="88"/>
      <c r="C4" s="88"/>
      <c r="D4" s="88"/>
      <c r="E4" s="88"/>
      <c r="F4" s="88"/>
      <c r="G4" s="88"/>
      <c r="H4" s="88"/>
      <c r="I4" s="88"/>
      <c r="J4" s="88"/>
      <c r="K4" s="88"/>
    </row>
    <row r="5" spans="1:13" x14ac:dyDescent="0.25">
      <c r="A5" s="80" t="s">
        <v>211</v>
      </c>
      <c r="B5" s="80"/>
      <c r="C5" s="80"/>
      <c r="D5" s="80"/>
      <c r="E5" s="80"/>
      <c r="F5" s="80"/>
      <c r="G5" s="88"/>
      <c r="H5" s="88"/>
      <c r="I5" s="88"/>
      <c r="J5" s="88"/>
      <c r="K5" s="88"/>
    </row>
    <row r="6" spans="1:13" x14ac:dyDescent="0.25">
      <c r="A6" s="88"/>
      <c r="B6" s="88"/>
      <c r="C6" s="88"/>
      <c r="D6" s="88"/>
      <c r="E6" s="88"/>
      <c r="F6" s="88"/>
      <c r="G6" s="88"/>
      <c r="H6" s="88"/>
      <c r="I6" s="88"/>
      <c r="J6" s="88"/>
      <c r="K6" s="88"/>
    </row>
    <row r="7" spans="1:13" x14ac:dyDescent="0.25">
      <c r="A7" s="88"/>
      <c r="B7" s="88"/>
      <c r="C7" s="88"/>
      <c r="D7" s="88"/>
      <c r="E7" s="88"/>
      <c r="F7" s="88"/>
      <c r="G7" s="88"/>
      <c r="H7" s="88"/>
      <c r="I7" s="88"/>
      <c r="J7" s="88"/>
      <c r="K7" s="88"/>
    </row>
    <row r="8" spans="1:13" x14ac:dyDescent="0.25">
      <c r="A8" s="87" t="s">
        <v>212</v>
      </c>
      <c r="B8" s="88"/>
      <c r="C8" s="88"/>
      <c r="D8" s="88"/>
      <c r="E8" s="88"/>
      <c r="F8" s="88"/>
      <c r="G8" s="88"/>
      <c r="H8" s="88"/>
      <c r="I8" s="88"/>
      <c r="J8" s="88"/>
      <c r="K8" s="88"/>
    </row>
    <row r="9" spans="1:13" x14ac:dyDescent="0.25">
      <c r="A9" s="80" t="s">
        <v>213</v>
      </c>
      <c r="B9" s="80"/>
      <c r="C9" s="80"/>
      <c r="D9" s="80"/>
      <c r="E9" s="80"/>
      <c r="F9" s="80"/>
      <c r="G9" s="88"/>
      <c r="H9" s="88"/>
      <c r="I9" s="88"/>
      <c r="J9" s="88"/>
      <c r="K9" s="88"/>
    </row>
    <row r="10" spans="1:13" x14ac:dyDescent="0.25">
      <c r="A10" s="80"/>
      <c r="B10" s="80"/>
      <c r="C10" s="80"/>
      <c r="D10" s="80"/>
      <c r="E10" s="80"/>
      <c r="F10" s="80"/>
      <c r="G10" s="88"/>
      <c r="H10" s="88"/>
      <c r="I10" s="88"/>
      <c r="J10" s="88"/>
      <c r="K10" s="88"/>
    </row>
    <row r="11" spans="1:13" x14ac:dyDescent="0.25">
      <c r="A11" s="88"/>
      <c r="B11" s="88"/>
      <c r="C11" s="88"/>
      <c r="D11" s="88"/>
      <c r="E11" s="88"/>
      <c r="F11" s="88"/>
      <c r="G11" s="88"/>
      <c r="H11" s="88"/>
      <c r="I11" s="88"/>
      <c r="J11" s="88"/>
      <c r="K11" s="88"/>
    </row>
    <row r="12" spans="1:13" x14ac:dyDescent="0.25">
      <c r="A12" s="80" t="s">
        <v>214</v>
      </c>
      <c r="B12" s="80"/>
      <c r="C12" s="80"/>
      <c r="D12" s="80"/>
      <c r="E12" s="80"/>
      <c r="F12" s="88"/>
      <c r="G12" s="88"/>
      <c r="H12" s="88"/>
      <c r="I12" s="88"/>
      <c r="J12" s="88"/>
      <c r="K12" s="88"/>
    </row>
    <row r="13" spans="1:13" x14ac:dyDescent="0.25">
      <c r="A13" s="88"/>
      <c r="B13" s="88"/>
      <c r="C13" s="88"/>
      <c r="D13" s="88"/>
      <c r="E13" s="88"/>
      <c r="F13" s="88"/>
      <c r="G13" s="88"/>
      <c r="H13" s="88"/>
      <c r="I13" s="88"/>
      <c r="J13" s="88"/>
      <c r="K13" s="88"/>
    </row>
    <row r="14" spans="1:13" ht="16.5" customHeight="1" x14ac:dyDescent="0.25">
      <c r="A14" s="581" t="s">
        <v>215</v>
      </c>
      <c r="B14" s="581"/>
      <c r="C14" s="581"/>
      <c r="D14" s="581"/>
      <c r="E14" s="581"/>
      <c r="F14" s="581"/>
      <c r="G14" s="581"/>
      <c r="H14" s="581"/>
      <c r="I14" s="581"/>
      <c r="J14" s="89"/>
      <c r="K14" s="88"/>
    </row>
    <row r="15" spans="1:13" ht="15" customHeight="1" x14ac:dyDescent="0.25">
      <c r="A15" s="581" t="s">
        <v>216</v>
      </c>
      <c r="B15" s="581"/>
      <c r="C15" s="581"/>
      <c r="D15" s="581"/>
      <c r="E15" s="581"/>
      <c r="F15" s="581"/>
      <c r="G15" s="581"/>
      <c r="H15" s="581"/>
      <c r="I15" s="581"/>
      <c r="J15" s="89"/>
      <c r="K15" s="89"/>
      <c r="L15" s="89"/>
    </row>
    <row r="16" spans="1:13" x14ac:dyDescent="0.25">
      <c r="C16" s="90"/>
      <c r="D16" s="90"/>
      <c r="E16" s="90"/>
      <c r="F16" s="90"/>
      <c r="G16" s="90"/>
      <c r="H16" s="90"/>
      <c r="I16" s="90"/>
      <c r="J16" s="90"/>
      <c r="K16" s="90"/>
      <c r="L16" s="90"/>
    </row>
  </sheetData>
  <mergeCells count="2">
    <mergeCell ref="A15:I15"/>
    <mergeCell ref="A14:I14"/>
  </mergeCells>
  <hyperlinks>
    <hyperlink ref="A5:F5" r:id="rId1" display="For all STR definitions, please click here or visit www.str.com/data-insights/resources/glossary" xr:uid="{00000000-0004-0000-1400-000000000000}"/>
    <hyperlink ref="A14:I14" r:id="rId2" display="For the latest in industry news, visit HotelNewsNow.com." xr:uid="{00000000-0004-0000-1400-000001000000}"/>
    <hyperlink ref="A15:I15" r:id="rId3" display="To learn more about the Hotel Data Conference, visit HotelDataConference.com." xr:uid="{00000000-0004-0000-1400-000002000000}"/>
    <hyperlink ref="A9:F9" r:id="rId4" display="For all STR FAQs, please click here or visit www.str.com/data-insights/resources/FAQ" xr:uid="{00000000-0004-0000-1400-000003000000}"/>
    <hyperlink ref="A12:E12" r:id="rId5" display="For additional support, please contact your regional office." xr:uid="{00000000-0004-0000-1400-000004000000}"/>
  </hyperlinks>
  <printOptions horizontalCentered="1" verticalCentered="1"/>
  <pageMargins left="0.25" right="0.25" top="0.25" bottom="0.25" header="0" footer="0"/>
  <pageSetup scale="93" orientation="landscape" r:id="rId6"/>
  <rowBreaks count="1" manualBreakCount="1">
    <brk id="43" max="16383" man="1"/>
  </rowBreaks>
  <colBreaks count="1" manualBreakCount="1">
    <brk id="13" max="1048575" man="1"/>
  </colBreaks>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AI82"/>
  <sheetViews>
    <sheetView showGridLines="0" zoomScale="80" workbookViewId="0"/>
  </sheetViews>
  <sheetFormatPr defaultRowHeight="12.75" x14ac:dyDescent="0.2"/>
  <cols>
    <col min="1" max="1" width="2.7109375" customWidth="1"/>
    <col min="2" max="2" width="17.7109375" customWidth="1"/>
    <col min="3" max="3" width="19" customWidth="1"/>
    <col min="4" max="4" width="2.7109375" customWidth="1"/>
    <col min="5" max="12" width="12.7109375" customWidth="1"/>
    <col min="13" max="13" width="2.7109375" customWidth="1"/>
    <col min="14" max="14" width="11.7109375" customWidth="1"/>
    <col min="15" max="15" width="1.7109375" customWidth="1"/>
    <col min="16" max="16" width="10.7109375" style="1" customWidth="1"/>
    <col min="17" max="17" width="1.7109375" style="1" customWidth="1"/>
    <col min="18" max="18" width="10.7109375" customWidth="1"/>
    <col min="19" max="19" width="1.7109375" customWidth="1"/>
    <col min="20" max="20" width="10.7109375" customWidth="1"/>
    <col min="21" max="21" width="2.7109375" customWidth="1"/>
    <col min="22" max="23" width="11.7109375" style="61" customWidth="1"/>
    <col min="24" max="24" width="5.7109375" style="61" customWidth="1"/>
    <col min="25" max="35" width="9.140625" style="61" customWidth="1"/>
  </cols>
  <sheetData>
    <row r="1" spans="2:35" ht="30.75" customHeight="1" x14ac:dyDescent="0.35">
      <c r="B1" s="122" t="s">
        <v>31</v>
      </c>
      <c r="E1" s="123"/>
      <c r="F1" s="123"/>
      <c r="G1" s="123"/>
      <c r="H1" s="123"/>
      <c r="I1" s="123"/>
      <c r="J1" s="123"/>
      <c r="K1" s="123"/>
      <c r="L1" s="123"/>
      <c r="M1" s="123"/>
      <c r="N1" s="123"/>
      <c r="O1" s="123"/>
      <c r="Q1" s="164"/>
      <c r="R1" s="1"/>
      <c r="S1" s="1"/>
      <c r="T1" s="1"/>
      <c r="U1" s="1"/>
    </row>
    <row r="2" spans="2:35" ht="18" customHeight="1" x14ac:dyDescent="0.2">
      <c r="B2" s="480" t="s">
        <v>13</v>
      </c>
      <c r="C2" s="480"/>
      <c r="D2" s="480"/>
      <c r="E2" s="480"/>
      <c r="F2" s="480"/>
      <c r="G2" s="480"/>
      <c r="H2" s="480"/>
      <c r="I2" s="480"/>
      <c r="J2" s="480"/>
      <c r="K2" s="480"/>
      <c r="L2" s="480"/>
      <c r="M2" s="480"/>
      <c r="N2" s="480"/>
      <c r="O2" s="480"/>
      <c r="P2" s="480"/>
      <c r="Q2" s="480"/>
      <c r="R2" s="480"/>
      <c r="S2" s="480"/>
      <c r="T2" s="480"/>
      <c r="U2" s="1"/>
    </row>
    <row r="3" spans="2:35" ht="18" customHeight="1" x14ac:dyDescent="0.2">
      <c r="B3" s="479" t="s">
        <v>14</v>
      </c>
      <c r="C3" s="479"/>
      <c r="D3" s="479"/>
      <c r="E3" s="479"/>
      <c r="F3" s="479"/>
      <c r="G3" s="479"/>
      <c r="H3" s="479"/>
      <c r="I3" s="479"/>
      <c r="J3" s="479"/>
      <c r="K3" s="479"/>
      <c r="L3" s="479"/>
      <c r="M3" s="479"/>
      <c r="N3" s="479"/>
      <c r="O3" s="479"/>
      <c r="P3" s="479"/>
      <c r="Q3" s="479"/>
      <c r="R3" s="479"/>
      <c r="S3" s="479"/>
      <c r="T3" s="479"/>
      <c r="U3" s="1"/>
    </row>
    <row r="4" spans="2:35" ht="18" customHeight="1" x14ac:dyDescent="0.2">
      <c r="B4" s="479" t="s">
        <v>15</v>
      </c>
      <c r="C4" s="479"/>
      <c r="D4" s="479"/>
      <c r="E4" s="479"/>
      <c r="F4" s="479"/>
      <c r="G4" s="479"/>
      <c r="H4" s="479"/>
      <c r="I4" s="479"/>
      <c r="J4" s="479"/>
      <c r="K4" s="479"/>
      <c r="L4" s="479"/>
      <c r="M4" s="479"/>
      <c r="N4" s="479"/>
      <c r="O4" s="479"/>
      <c r="P4" s="479"/>
      <c r="Q4" s="479"/>
      <c r="R4" s="479"/>
      <c r="S4" s="479"/>
      <c r="T4" s="479"/>
      <c r="U4" s="1"/>
    </row>
    <row r="5" spans="2:35" s="40" customFormat="1" ht="21" customHeight="1" x14ac:dyDescent="0.2">
      <c r="B5" s="476"/>
      <c r="C5" s="476"/>
      <c r="D5" s="53"/>
      <c r="E5" s="446" t="s">
        <v>17</v>
      </c>
      <c r="F5" s="446"/>
      <c r="G5" s="446"/>
      <c r="H5" s="446"/>
      <c r="I5" s="446"/>
      <c r="J5" s="446"/>
      <c r="K5" s="446"/>
      <c r="L5" s="489"/>
      <c r="M5" s="165"/>
      <c r="N5" s="485" t="s">
        <v>32</v>
      </c>
      <c r="O5" s="485"/>
      <c r="P5" s="485"/>
      <c r="Q5" s="485"/>
      <c r="R5" s="485"/>
      <c r="S5" s="485"/>
      <c r="T5" s="486"/>
      <c r="V5" s="61"/>
      <c r="W5" s="61"/>
      <c r="X5" s="61"/>
      <c r="Y5" s="61"/>
      <c r="Z5" s="61"/>
      <c r="AA5" s="61"/>
      <c r="AB5" s="61"/>
      <c r="AC5" s="61"/>
      <c r="AD5" s="61"/>
      <c r="AE5" s="61"/>
      <c r="AF5" s="61"/>
      <c r="AG5" s="61"/>
      <c r="AH5" s="61"/>
      <c r="AI5" s="61"/>
    </row>
    <row r="6" spans="2:35" s="40" customFormat="1" ht="15.75" customHeight="1" x14ac:dyDescent="0.25">
      <c r="B6" s="490"/>
      <c r="C6" s="490"/>
      <c r="D6" s="53"/>
      <c r="E6" s="437" t="s">
        <v>25</v>
      </c>
      <c r="F6" s="435" t="s">
        <v>33</v>
      </c>
      <c r="G6" s="448" t="s">
        <v>34</v>
      </c>
      <c r="H6" s="491" t="s">
        <v>33</v>
      </c>
      <c r="I6" s="448" t="s">
        <v>27</v>
      </c>
      <c r="J6" s="435" t="s">
        <v>33</v>
      </c>
      <c r="K6" s="448" t="s">
        <v>28</v>
      </c>
      <c r="L6" s="435" t="s">
        <v>33</v>
      </c>
      <c r="M6" s="166"/>
      <c r="N6" s="435" t="s">
        <v>35</v>
      </c>
      <c r="O6" s="463" t="s">
        <v>36</v>
      </c>
      <c r="P6" s="461"/>
      <c r="Q6" s="463" t="s">
        <v>37</v>
      </c>
      <c r="R6" s="461"/>
      <c r="S6" s="463" t="s">
        <v>38</v>
      </c>
      <c r="T6" s="461"/>
      <c r="V6" s="61"/>
      <c r="W6" s="61"/>
      <c r="X6" s="61"/>
      <c r="Y6" s="61"/>
      <c r="Z6" s="61"/>
      <c r="AA6" s="61"/>
      <c r="AB6" s="61"/>
      <c r="AC6" s="61"/>
      <c r="AD6" s="61"/>
      <c r="AE6" s="61"/>
      <c r="AF6" s="61"/>
      <c r="AG6" s="61"/>
      <c r="AH6" s="61"/>
      <c r="AI6" s="61"/>
    </row>
    <row r="7" spans="2:35" s="40" customFormat="1" ht="24" customHeight="1" x14ac:dyDescent="0.2">
      <c r="B7" s="439"/>
      <c r="C7" s="439"/>
      <c r="D7" s="53"/>
      <c r="E7" s="438"/>
      <c r="F7" s="436"/>
      <c r="G7" s="449"/>
      <c r="H7" s="492"/>
      <c r="I7" s="449"/>
      <c r="J7" s="436"/>
      <c r="K7" s="449"/>
      <c r="L7" s="436"/>
      <c r="M7" s="168"/>
      <c r="N7" s="436"/>
      <c r="O7" s="464"/>
      <c r="P7" s="462"/>
      <c r="Q7" s="464"/>
      <c r="R7" s="462"/>
      <c r="S7" s="464"/>
      <c r="T7" s="462"/>
      <c r="V7" s="61"/>
      <c r="W7" s="61"/>
      <c r="X7" s="61"/>
      <c r="Y7" s="61"/>
      <c r="Z7" s="61"/>
      <c r="AA7" s="61"/>
      <c r="AB7" s="61"/>
      <c r="AC7" s="61"/>
      <c r="AD7" s="61"/>
      <c r="AE7" s="61"/>
      <c r="AF7" s="61"/>
      <c r="AG7" s="61"/>
      <c r="AH7" s="61"/>
      <c r="AI7" s="61"/>
    </row>
    <row r="8" spans="2:35" ht="20.100000000000001" customHeight="1" x14ac:dyDescent="0.2">
      <c r="B8" s="487" t="s">
        <v>39</v>
      </c>
      <c r="C8" s="488"/>
      <c r="D8" s="170"/>
      <c r="E8" s="171">
        <v>84.662203286670717</v>
      </c>
      <c r="F8" s="172">
        <v>17.334458034562989</v>
      </c>
      <c r="G8" s="171">
        <v>80.069785474282767</v>
      </c>
      <c r="H8" s="172">
        <v>10.073194997146759</v>
      </c>
      <c r="I8" s="171">
        <v>86.443806398687443</v>
      </c>
      <c r="J8" s="172">
        <v>18.05069318017409</v>
      </c>
      <c r="K8" s="171">
        <v>80.069785474282767</v>
      </c>
      <c r="L8" s="172">
        <v>10.073194997146759</v>
      </c>
      <c r="M8" s="173"/>
      <c r="N8" s="50">
        <v>0</v>
      </c>
      <c r="O8" s="50"/>
      <c r="P8" s="50">
        <v>0</v>
      </c>
      <c r="Q8" s="50"/>
      <c r="R8" s="50">
        <v>0</v>
      </c>
      <c r="S8" s="50"/>
      <c r="T8" s="174">
        <v>0</v>
      </c>
    </row>
    <row r="9" spans="2:35" ht="20.100000000000001" customHeight="1" x14ac:dyDescent="0.2">
      <c r="B9" s="483" t="s">
        <v>40</v>
      </c>
      <c r="C9" s="484"/>
      <c r="D9" s="170"/>
      <c r="E9" s="175">
        <v>72.029535608366984</v>
      </c>
      <c r="F9" s="176">
        <v>-1.3568738009988595</v>
      </c>
      <c r="G9" s="175">
        <v>71.977575778168159</v>
      </c>
      <c r="H9" s="176">
        <v>5.5785434172537576</v>
      </c>
      <c r="I9" s="175">
        <v>77.186947071666907</v>
      </c>
      <c r="J9" s="176">
        <v>11.588593451788247</v>
      </c>
      <c r="K9" s="175">
        <v>71.977575778168159</v>
      </c>
      <c r="L9" s="176">
        <v>5.5785434172537576</v>
      </c>
      <c r="M9" s="173"/>
      <c r="N9" s="39">
        <v>-32.17240860538589</v>
      </c>
      <c r="O9" s="39"/>
      <c r="P9" s="39">
        <v>-7.7888273196464537</v>
      </c>
      <c r="Q9" s="39"/>
      <c r="R9" s="39">
        <v>-33.628720968269548</v>
      </c>
      <c r="S9" s="39"/>
      <c r="T9" s="176">
        <v>-7.7888273196464537</v>
      </c>
    </row>
    <row r="10" spans="2:35" ht="20.100000000000001" customHeight="1" x14ac:dyDescent="0.2">
      <c r="B10" s="481" t="s">
        <v>41</v>
      </c>
      <c r="C10" s="482"/>
      <c r="D10" s="170"/>
      <c r="E10" s="177">
        <v>80.97409820435405</v>
      </c>
      <c r="F10" s="174">
        <v>4.779303629731765</v>
      </c>
      <c r="G10" s="177">
        <v>77.963506021278846</v>
      </c>
      <c r="H10" s="174">
        <v>7.3155893088035286</v>
      </c>
      <c r="I10" s="177">
        <v>88.056174691223546</v>
      </c>
      <c r="J10" s="174">
        <v>19.500429041678657</v>
      </c>
      <c r="K10" s="177">
        <v>77.963506021278846</v>
      </c>
      <c r="L10" s="174">
        <v>7.3155893088035286</v>
      </c>
      <c r="M10" s="173"/>
      <c r="N10" s="50">
        <v>-29.02097902097902</v>
      </c>
      <c r="O10" s="50"/>
      <c r="P10" s="50">
        <v>-7.4235079988504644</v>
      </c>
      <c r="Q10" s="50"/>
      <c r="R10" s="50">
        <v>-31.965262997871694</v>
      </c>
      <c r="S10" s="50"/>
      <c r="T10" s="174">
        <v>-7.4235079988504644</v>
      </c>
    </row>
    <row r="11" spans="2:35" ht="20.100000000000001" customHeight="1" x14ac:dyDescent="0.2">
      <c r="B11" s="483" t="s">
        <v>42</v>
      </c>
      <c r="C11" s="484"/>
      <c r="D11" s="170"/>
      <c r="E11" s="175">
        <v>78.46046767910137</v>
      </c>
      <c r="F11" s="176">
        <v>1.6049589139961933</v>
      </c>
      <c r="G11" s="175">
        <v>76.117689909051876</v>
      </c>
      <c r="H11" s="176">
        <v>7.6308798232961026</v>
      </c>
      <c r="I11" s="175">
        <v>83.312008152635457</v>
      </c>
      <c r="J11" s="176">
        <v>13.979177397725429</v>
      </c>
      <c r="K11" s="175">
        <v>76.117689909051876</v>
      </c>
      <c r="L11" s="176">
        <v>7.6308798232961026</v>
      </c>
      <c r="M11" s="173"/>
      <c r="N11" s="39">
        <v>-6.5658686826263475</v>
      </c>
      <c r="O11" s="39"/>
      <c r="P11" s="39">
        <v>0.31439896684141488</v>
      </c>
      <c r="Q11" s="39"/>
      <c r="R11" s="39">
        <v>-5.9272075428056654</v>
      </c>
      <c r="S11" s="39"/>
      <c r="T11" s="176">
        <v>0.31439896684141488</v>
      </c>
    </row>
    <row r="12" spans="2:35" ht="20.100000000000001" customHeight="1" x14ac:dyDescent="0.2">
      <c r="B12" s="481" t="s">
        <v>43</v>
      </c>
      <c r="C12" s="482"/>
      <c r="D12" s="170"/>
      <c r="E12" s="177">
        <v>85.032607429835792</v>
      </c>
      <c r="F12" s="174">
        <v>5.8093523741115929</v>
      </c>
      <c r="G12" s="177">
        <v>81.136609950379324</v>
      </c>
      <c r="H12" s="174">
        <v>7.8754333106143966</v>
      </c>
      <c r="I12" s="177">
        <v>89.192238267148014</v>
      </c>
      <c r="J12" s="174">
        <v>16.380209677680831</v>
      </c>
      <c r="K12" s="177">
        <v>81.136609950379324</v>
      </c>
      <c r="L12" s="174">
        <v>7.8754333106143966</v>
      </c>
      <c r="M12" s="173"/>
      <c r="N12" s="50">
        <v>-2.9347349978098993</v>
      </c>
      <c r="O12" s="50"/>
      <c r="P12" s="50">
        <v>-0.98337620215154142</v>
      </c>
      <c r="Q12" s="50"/>
      <c r="R12" s="50">
        <v>-1.9652912352915719</v>
      </c>
      <c r="S12" s="50"/>
      <c r="T12" s="174">
        <v>-0.98337620215154142</v>
      </c>
    </row>
    <row r="13" spans="2:35" ht="20.100000000000001" customHeight="1" x14ac:dyDescent="0.2">
      <c r="B13" s="474" t="s">
        <v>44</v>
      </c>
      <c r="C13" s="475"/>
      <c r="D13" s="170"/>
      <c r="E13" s="178">
        <v>83.287990672366888</v>
      </c>
      <c r="F13" s="179">
        <v>11.440457618295982</v>
      </c>
      <c r="G13" s="178">
        <v>76.269351378115203</v>
      </c>
      <c r="H13" s="179">
        <v>14.031762952349753</v>
      </c>
      <c r="I13" s="178">
        <v>90.822420115243588</v>
      </c>
      <c r="J13" s="179">
        <v>41.644540664282516</v>
      </c>
      <c r="K13" s="178">
        <v>76.269351378115203</v>
      </c>
      <c r="L13" s="179">
        <v>14.031762952349753</v>
      </c>
      <c r="M13" s="173"/>
      <c r="N13" s="180">
        <v>0</v>
      </c>
      <c r="O13" s="180"/>
      <c r="P13" s="180">
        <v>0</v>
      </c>
      <c r="Q13" s="180"/>
      <c r="R13" s="180">
        <v>0</v>
      </c>
      <c r="S13" s="180"/>
      <c r="T13" s="179">
        <v>0</v>
      </c>
    </row>
    <row r="14" spans="2:35" ht="9.9499999999999993" customHeight="1" x14ac:dyDescent="0.2">
      <c r="E14" s="181"/>
      <c r="F14" s="181"/>
      <c r="G14" s="181"/>
      <c r="H14" s="181"/>
      <c r="I14" s="181"/>
      <c r="J14" s="181"/>
      <c r="K14" s="181"/>
      <c r="L14" s="181"/>
      <c r="M14" s="50"/>
      <c r="N14" s="50"/>
      <c r="O14" s="50"/>
      <c r="P14" s="50"/>
      <c r="Q14" s="50"/>
      <c r="R14" s="50"/>
      <c r="S14" s="50"/>
      <c r="T14" s="50"/>
    </row>
    <row r="15" spans="2:35" ht="21" customHeight="1" x14ac:dyDescent="0.2">
      <c r="E15" s="446" t="s">
        <v>45</v>
      </c>
      <c r="F15" s="446"/>
      <c r="G15" s="446"/>
      <c r="H15" s="446"/>
      <c r="I15" s="446"/>
      <c r="J15" s="446"/>
      <c r="K15" s="446"/>
      <c r="L15" s="447"/>
      <c r="M15" s="165"/>
      <c r="N15" s="446" t="s">
        <v>46</v>
      </c>
      <c r="O15" s="446"/>
      <c r="P15" s="446"/>
      <c r="Q15" s="446"/>
      <c r="R15" s="446"/>
      <c r="S15" s="446"/>
      <c r="T15" s="447"/>
    </row>
    <row r="16" spans="2:35" ht="22.5" customHeight="1" x14ac:dyDescent="0.2">
      <c r="E16" s="437" t="s">
        <v>25</v>
      </c>
      <c r="F16" s="435" t="s">
        <v>33</v>
      </c>
      <c r="G16" s="437" t="s">
        <v>34</v>
      </c>
      <c r="H16" s="435" t="s">
        <v>33</v>
      </c>
      <c r="I16" s="437" t="s">
        <v>27</v>
      </c>
      <c r="J16" s="435" t="s">
        <v>33</v>
      </c>
      <c r="K16" s="437" t="s">
        <v>28</v>
      </c>
      <c r="L16" s="435" t="s">
        <v>33</v>
      </c>
      <c r="M16" s="166"/>
      <c r="N16" s="461" t="s">
        <v>35</v>
      </c>
      <c r="O16" s="463" t="s">
        <v>36</v>
      </c>
      <c r="P16" s="461"/>
      <c r="Q16" s="463" t="s">
        <v>37</v>
      </c>
      <c r="R16" s="461"/>
      <c r="S16" s="463" t="s">
        <v>38</v>
      </c>
      <c r="T16" s="461"/>
    </row>
    <row r="17" spans="2:35" ht="18.75" customHeight="1" x14ac:dyDescent="0.2">
      <c r="E17" s="438"/>
      <c r="F17" s="436"/>
      <c r="G17" s="438"/>
      <c r="H17" s="436"/>
      <c r="I17" s="438"/>
      <c r="J17" s="436"/>
      <c r="K17" s="438"/>
      <c r="L17" s="436"/>
      <c r="M17" s="168"/>
      <c r="N17" s="462"/>
      <c r="O17" s="464"/>
      <c r="P17" s="462"/>
      <c r="Q17" s="464"/>
      <c r="R17" s="462"/>
      <c r="S17" s="464"/>
      <c r="T17" s="462"/>
    </row>
    <row r="18" spans="2:35" ht="20.100000000000001" customHeight="1" x14ac:dyDescent="0.2">
      <c r="B18" s="477" t="s">
        <v>39</v>
      </c>
      <c r="C18" s="478"/>
      <c r="D18" s="170"/>
      <c r="E18" s="183">
        <v>182.87383177570092</v>
      </c>
      <c r="F18" s="172">
        <v>45.691964362791531</v>
      </c>
      <c r="G18" s="183">
        <v>159.48352109493527</v>
      </c>
      <c r="H18" s="172">
        <v>43.860654739149204</v>
      </c>
      <c r="I18" s="183">
        <v>191.06548042704625</v>
      </c>
      <c r="J18" s="172">
        <v>72.409694040614454</v>
      </c>
      <c r="K18" s="183">
        <v>159.48352109493527</v>
      </c>
      <c r="L18" s="172">
        <v>43.860654739149204</v>
      </c>
      <c r="M18" s="173"/>
      <c r="N18" s="171">
        <v>17.334458034584564</v>
      </c>
      <c r="O18" s="184"/>
      <c r="P18" s="184">
        <v>10.073194997157476</v>
      </c>
      <c r="Q18" s="184"/>
      <c r="R18" s="184">
        <v>18.050693180226858</v>
      </c>
      <c r="S18" s="184"/>
      <c r="T18" s="172">
        <v>10.073194997157476</v>
      </c>
    </row>
    <row r="19" spans="2:35" ht="20.100000000000001" customHeight="1" x14ac:dyDescent="0.2">
      <c r="B19" s="442" t="s">
        <v>40</v>
      </c>
      <c r="C19" s="443"/>
      <c r="D19" s="170"/>
      <c r="E19" s="185">
        <v>185.64425703529318</v>
      </c>
      <c r="F19" s="176">
        <v>-6.8724613901224862E-2</v>
      </c>
      <c r="G19" s="185">
        <v>204.15399909715353</v>
      </c>
      <c r="H19" s="176">
        <v>21.043320591828845</v>
      </c>
      <c r="I19" s="185">
        <v>174.25737500798161</v>
      </c>
      <c r="J19" s="176">
        <v>9.2778128369893071</v>
      </c>
      <c r="K19" s="185">
        <v>204.15399909715353</v>
      </c>
      <c r="L19" s="176">
        <v>21.043320591828845</v>
      </c>
      <c r="M19" s="173"/>
      <c r="N19" s="175">
        <v>-33.092743422823474</v>
      </c>
      <c r="O19" s="39"/>
      <c r="P19" s="39">
        <v>-2.644787016107212</v>
      </c>
      <c r="Q19" s="39"/>
      <c r="R19" s="39">
        <v>-25.937223272481358</v>
      </c>
      <c r="S19" s="39"/>
      <c r="T19" s="176">
        <v>-2.644787016107212</v>
      </c>
    </row>
    <row r="20" spans="2:35" ht="20.100000000000001" customHeight="1" x14ac:dyDescent="0.2">
      <c r="B20" s="472" t="s">
        <v>41</v>
      </c>
      <c r="C20" s="473"/>
      <c r="D20" s="170"/>
      <c r="E20" s="187">
        <v>196.59985870439783</v>
      </c>
      <c r="F20" s="174">
        <v>17.75972523653413</v>
      </c>
      <c r="G20" s="187">
        <v>193.63373654843625</v>
      </c>
      <c r="H20" s="174">
        <v>25.831939138168782</v>
      </c>
      <c r="I20" s="187">
        <v>194.14919559480307</v>
      </c>
      <c r="J20" s="174">
        <v>31.84974890879116</v>
      </c>
      <c r="K20" s="187">
        <v>193.63373654843625</v>
      </c>
      <c r="L20" s="174">
        <v>25.831939138168782</v>
      </c>
      <c r="M20" s="173"/>
      <c r="N20" s="177">
        <v>-25.628676094983728</v>
      </c>
      <c r="O20" s="50"/>
      <c r="P20" s="50">
        <v>-0.65099204753283635</v>
      </c>
      <c r="Q20" s="50"/>
      <c r="R20" s="50">
        <v>-18.698197385047838</v>
      </c>
      <c r="S20" s="50"/>
      <c r="T20" s="174">
        <v>-0.65099204753283635</v>
      </c>
    </row>
    <row r="21" spans="2:35" ht="20.100000000000001" customHeight="1" x14ac:dyDescent="0.2">
      <c r="B21" s="442" t="s">
        <v>42</v>
      </c>
      <c r="C21" s="443"/>
      <c r="D21" s="170"/>
      <c r="E21" s="185">
        <v>177.45410583379535</v>
      </c>
      <c r="F21" s="176">
        <v>57.891762212013894</v>
      </c>
      <c r="G21" s="185">
        <v>143.70158309221233</v>
      </c>
      <c r="H21" s="176">
        <v>39.853627887860483</v>
      </c>
      <c r="I21" s="185">
        <v>167.68699069390863</v>
      </c>
      <c r="J21" s="176">
        <v>63.287546070066959</v>
      </c>
      <c r="K21" s="185">
        <v>143.70158309221233</v>
      </c>
      <c r="L21" s="176">
        <v>39.853627887860483</v>
      </c>
      <c r="M21" s="173"/>
      <c r="N21" s="175">
        <v>-5.066289263303176</v>
      </c>
      <c r="O21" s="39"/>
      <c r="P21" s="39">
        <v>7.9692701974504807</v>
      </c>
      <c r="Q21" s="39"/>
      <c r="R21" s="39">
        <v>7.2233949977307832</v>
      </c>
      <c r="S21" s="39"/>
      <c r="T21" s="176">
        <v>7.9692701974504807</v>
      </c>
    </row>
    <row r="22" spans="2:35" ht="20.100000000000001" customHeight="1" x14ac:dyDescent="0.2">
      <c r="B22" s="472" t="s">
        <v>43</v>
      </c>
      <c r="C22" s="473"/>
      <c r="D22" s="170"/>
      <c r="E22" s="187">
        <v>206.61308932790084</v>
      </c>
      <c r="F22" s="174">
        <v>46.755240239523189</v>
      </c>
      <c r="G22" s="187">
        <v>174.97341529522754</v>
      </c>
      <c r="H22" s="174">
        <v>36.887162345484946</v>
      </c>
      <c r="I22" s="187">
        <v>201.88650887053311</v>
      </c>
      <c r="J22" s="174">
        <v>56.008792273338123</v>
      </c>
      <c r="K22" s="187">
        <v>174.97341529522754</v>
      </c>
      <c r="L22" s="174">
        <v>36.887162345484946</v>
      </c>
      <c r="M22" s="173"/>
      <c r="N22" s="177">
        <v>2.7041282790632253</v>
      </c>
      <c r="O22" s="50"/>
      <c r="P22" s="50">
        <v>6.8146119714772881</v>
      </c>
      <c r="Q22" s="50"/>
      <c r="R22" s="50">
        <v>14.092999617259705</v>
      </c>
      <c r="S22" s="50"/>
      <c r="T22" s="174">
        <v>6.8146119714772881</v>
      </c>
    </row>
    <row r="23" spans="2:35" ht="20.100000000000001" customHeight="1" x14ac:dyDescent="0.2">
      <c r="B23" s="470" t="s">
        <v>44</v>
      </c>
      <c r="C23" s="471"/>
      <c r="D23" s="170"/>
      <c r="E23" s="189">
        <v>182.47992347176856</v>
      </c>
      <c r="F23" s="179">
        <v>61.563139441614524</v>
      </c>
      <c r="G23" s="189">
        <v>154.40354144846748</v>
      </c>
      <c r="H23" s="179">
        <v>46.059434249291293</v>
      </c>
      <c r="I23" s="189">
        <v>181.77413311800669</v>
      </c>
      <c r="J23" s="179">
        <v>70.145517857495705</v>
      </c>
      <c r="K23" s="189">
        <v>154.40354144846748</v>
      </c>
      <c r="L23" s="179">
        <v>46.059434249291293</v>
      </c>
      <c r="M23" s="173"/>
      <c r="N23" s="178">
        <v>11.440457618304732</v>
      </c>
      <c r="O23" s="180"/>
      <c r="P23" s="180">
        <v>14.031762952434535</v>
      </c>
      <c r="Q23" s="180"/>
      <c r="R23" s="180">
        <v>41.644540664188554</v>
      </c>
      <c r="S23" s="180"/>
      <c r="T23" s="179">
        <v>14.031762952434535</v>
      </c>
    </row>
    <row r="24" spans="2:35" ht="9.9499999999999993" customHeight="1" x14ac:dyDescent="0.2">
      <c r="E24" s="181"/>
      <c r="F24" s="181"/>
      <c r="G24" s="181"/>
      <c r="H24" s="181"/>
      <c r="I24" s="181"/>
      <c r="J24" s="181"/>
      <c r="K24" s="181"/>
      <c r="L24" s="181"/>
      <c r="M24" s="50"/>
      <c r="N24" s="50"/>
      <c r="O24" s="50"/>
      <c r="P24" s="50"/>
      <c r="Q24" s="50"/>
      <c r="R24" s="50"/>
      <c r="S24" s="50"/>
      <c r="T24" s="50"/>
    </row>
    <row r="25" spans="2:35" s="40" customFormat="1" ht="21" customHeight="1" x14ac:dyDescent="0.2">
      <c r="B25" s="476"/>
      <c r="C25" s="476"/>
      <c r="D25" s="53"/>
      <c r="E25" s="446" t="s">
        <v>19</v>
      </c>
      <c r="F25" s="446"/>
      <c r="G25" s="446"/>
      <c r="H25" s="446"/>
      <c r="I25" s="446"/>
      <c r="J25" s="446"/>
      <c r="K25" s="446"/>
      <c r="L25" s="447"/>
      <c r="M25" s="165"/>
      <c r="N25" s="446" t="s">
        <v>47</v>
      </c>
      <c r="O25" s="446"/>
      <c r="P25" s="446"/>
      <c r="Q25" s="446"/>
      <c r="R25" s="446"/>
      <c r="S25" s="446"/>
      <c r="T25" s="447"/>
      <c r="V25" s="61"/>
      <c r="W25" s="61"/>
      <c r="X25" s="61"/>
      <c r="Y25" s="61"/>
      <c r="Z25" s="61"/>
      <c r="AA25" s="61"/>
      <c r="AB25" s="61"/>
      <c r="AC25" s="61"/>
      <c r="AD25" s="61"/>
      <c r="AE25" s="61"/>
      <c r="AF25" s="61"/>
      <c r="AG25" s="61"/>
      <c r="AH25" s="61"/>
      <c r="AI25" s="61"/>
    </row>
    <row r="26" spans="2:35" s="40" customFormat="1" ht="19.5" customHeight="1" x14ac:dyDescent="0.2">
      <c r="B26" s="53"/>
      <c r="C26" s="53"/>
      <c r="D26" s="53"/>
      <c r="E26" s="437" t="s">
        <v>25</v>
      </c>
      <c r="F26" s="435" t="s">
        <v>33</v>
      </c>
      <c r="G26" s="437" t="s">
        <v>34</v>
      </c>
      <c r="H26" s="435" t="s">
        <v>33</v>
      </c>
      <c r="I26" s="437" t="s">
        <v>27</v>
      </c>
      <c r="J26" s="435" t="s">
        <v>33</v>
      </c>
      <c r="K26" s="437" t="s">
        <v>28</v>
      </c>
      <c r="L26" s="435" t="s">
        <v>33</v>
      </c>
      <c r="M26" s="166"/>
      <c r="N26" s="461" t="s">
        <v>35</v>
      </c>
      <c r="O26" s="463" t="s">
        <v>36</v>
      </c>
      <c r="P26" s="461"/>
      <c r="Q26" s="463" t="s">
        <v>37</v>
      </c>
      <c r="R26" s="461"/>
      <c r="S26" s="463" t="s">
        <v>38</v>
      </c>
      <c r="T26" s="461"/>
      <c r="V26" s="61"/>
      <c r="W26" s="61"/>
      <c r="X26" s="61"/>
      <c r="Y26" s="61"/>
      <c r="Z26" s="61"/>
      <c r="AA26" s="61"/>
      <c r="AB26" s="61"/>
      <c r="AC26" s="61"/>
      <c r="AD26" s="61"/>
      <c r="AE26" s="61"/>
      <c r="AF26" s="61"/>
      <c r="AG26" s="61"/>
      <c r="AH26" s="61"/>
      <c r="AI26" s="61"/>
    </row>
    <row r="27" spans="2:35" s="40" customFormat="1" ht="25.5" customHeight="1" x14ac:dyDescent="0.2">
      <c r="B27" s="53"/>
      <c r="C27" s="53"/>
      <c r="D27" s="53"/>
      <c r="E27" s="438"/>
      <c r="F27" s="436"/>
      <c r="G27" s="438"/>
      <c r="H27" s="436"/>
      <c r="I27" s="438"/>
      <c r="J27" s="436"/>
      <c r="K27" s="438"/>
      <c r="L27" s="436"/>
      <c r="M27" s="168"/>
      <c r="N27" s="462"/>
      <c r="O27" s="464"/>
      <c r="P27" s="462"/>
      <c r="Q27" s="464"/>
      <c r="R27" s="462"/>
      <c r="S27" s="464"/>
      <c r="T27" s="462"/>
      <c r="V27" s="61"/>
      <c r="W27" s="61"/>
      <c r="X27" s="61"/>
      <c r="Y27" s="61"/>
      <c r="Z27" s="61"/>
      <c r="AA27" s="61"/>
      <c r="AB27" s="61"/>
      <c r="AC27" s="61"/>
      <c r="AD27" s="61"/>
      <c r="AE27" s="61"/>
      <c r="AF27" s="61"/>
      <c r="AG27" s="61"/>
      <c r="AH27" s="61"/>
      <c r="AI27" s="61"/>
    </row>
    <row r="28" spans="2:35" ht="20.100000000000001" customHeight="1" x14ac:dyDescent="0.2">
      <c r="B28" s="477" t="s">
        <v>39</v>
      </c>
      <c r="C28" s="478"/>
      <c r="D28" s="170"/>
      <c r="E28" s="183">
        <v>154.82501521606818</v>
      </c>
      <c r="F28" s="172">
        <v>70.94687678502153</v>
      </c>
      <c r="G28" s="183">
        <v>127.69811320754717</v>
      </c>
      <c r="H28" s="172">
        <v>58.352019015191857</v>
      </c>
      <c r="I28" s="183">
        <v>165.16427399507793</v>
      </c>
      <c r="J28" s="172">
        <v>103.53083892483511</v>
      </c>
      <c r="K28" s="183">
        <v>127.69811320754717</v>
      </c>
      <c r="L28" s="172">
        <v>58.352019015191857</v>
      </c>
      <c r="M28" s="173"/>
      <c r="N28" s="171">
        <v>70.946876785054272</v>
      </c>
      <c r="O28" s="184"/>
      <c r="P28" s="184">
        <v>58.352019015165212</v>
      </c>
      <c r="Q28" s="184"/>
      <c r="R28" s="184">
        <v>103.53083892490238</v>
      </c>
      <c r="S28" s="184"/>
      <c r="T28" s="172">
        <v>58.352019015165212</v>
      </c>
    </row>
    <row r="29" spans="2:35" ht="20.100000000000001" customHeight="1" x14ac:dyDescent="0.2">
      <c r="B29" s="442" t="s">
        <v>40</v>
      </c>
      <c r="C29" s="443"/>
      <c r="D29" s="170"/>
      <c r="E29" s="185">
        <v>133.71869622612485</v>
      </c>
      <c r="F29" s="176">
        <v>-1.4246659085421478</v>
      </c>
      <c r="G29" s="185">
        <v>146.94509940431442</v>
      </c>
      <c r="H29" s="176">
        <v>27.795774784791121</v>
      </c>
      <c r="I29" s="185">
        <v>134.50394781588687</v>
      </c>
      <c r="J29" s="176">
        <v>21.941574299836311</v>
      </c>
      <c r="K29" s="185">
        <v>146.94509940431442</v>
      </c>
      <c r="L29" s="176">
        <v>27.795774784791121</v>
      </c>
      <c r="M29" s="173"/>
      <c r="N29" s="175">
        <v>-33.138725176570766</v>
      </c>
      <c r="O29" s="39"/>
      <c r="P29" s="39">
        <v>17.841982564957135</v>
      </c>
      <c r="Q29" s="39"/>
      <c r="R29" s="39">
        <v>-19.065817465805459</v>
      </c>
      <c r="S29" s="39"/>
      <c r="T29" s="176">
        <v>17.841982564957135</v>
      </c>
    </row>
    <row r="30" spans="2:35" ht="20.100000000000001" customHeight="1" x14ac:dyDescent="0.2">
      <c r="B30" s="472" t="s">
        <v>41</v>
      </c>
      <c r="C30" s="473"/>
      <c r="D30" s="170"/>
      <c r="E30" s="187">
        <v>159.19496265692038</v>
      </c>
      <c r="F30" s="174">
        <v>23.387820059140314</v>
      </c>
      <c r="G30" s="187">
        <v>150.96364985316731</v>
      </c>
      <c r="H30" s="174">
        <v>35.037287024786608</v>
      </c>
      <c r="I30" s="187">
        <v>170.96035483456509</v>
      </c>
      <c r="J30" s="174">
        <v>57.561015636530847</v>
      </c>
      <c r="K30" s="187">
        <v>150.96364985316731</v>
      </c>
      <c r="L30" s="174">
        <v>35.037287024786608</v>
      </c>
      <c r="M30" s="173"/>
      <c r="N30" s="177">
        <v>-12.420533314660231</v>
      </c>
      <c r="O30" s="50"/>
      <c r="P30" s="50">
        <v>25.012783221085858</v>
      </c>
      <c r="Q30" s="50"/>
      <c r="R30" s="50">
        <v>7.1962226061695862</v>
      </c>
      <c r="S30" s="50"/>
      <c r="T30" s="174">
        <v>25.012783221085858</v>
      </c>
    </row>
    <row r="31" spans="2:35" ht="20.100000000000001" customHeight="1" x14ac:dyDescent="0.2">
      <c r="B31" s="442" t="s">
        <v>42</v>
      </c>
      <c r="C31" s="443"/>
      <c r="D31" s="170"/>
      <c r="E31" s="185">
        <v>139.23132135296336</v>
      </c>
      <c r="F31" s="176">
        <v>60.425860124060449</v>
      </c>
      <c r="G31" s="185">
        <v>109.38232541252871</v>
      </c>
      <c r="H31" s="176">
        <v>50.525690160413092</v>
      </c>
      <c r="I31" s="185">
        <v>139.7033993578182</v>
      </c>
      <c r="J31" s="176">
        <v>86.113801803511237</v>
      </c>
      <c r="K31" s="185">
        <v>109.38232541252871</v>
      </c>
      <c r="L31" s="176">
        <v>50.525690160413092</v>
      </c>
      <c r="M31" s="173"/>
      <c r="N31" s="175">
        <v>49.892508815369872</v>
      </c>
      <c r="O31" s="39"/>
      <c r="P31" s="39">
        <v>50.998941375134748</v>
      </c>
      <c r="Q31" s="39"/>
      <c r="R31" s="39">
        <v>75.082450504863502</v>
      </c>
      <c r="S31" s="39"/>
      <c r="T31" s="176">
        <v>50.998941375134748</v>
      </c>
    </row>
    <row r="32" spans="2:35" ht="20.100000000000001" customHeight="1" x14ac:dyDescent="0.2">
      <c r="B32" s="472" t="s">
        <v>43</v>
      </c>
      <c r="C32" s="473"/>
      <c r="D32" s="170"/>
      <c r="E32" s="187">
        <v>175.6884971468499</v>
      </c>
      <c r="F32" s="174">
        <v>55.280769272464667</v>
      </c>
      <c r="G32" s="187">
        <v>141.96749748494614</v>
      </c>
      <c r="H32" s="174">
        <v>47.667619526806547</v>
      </c>
      <c r="I32" s="187">
        <v>180.0670960210328</v>
      </c>
      <c r="J32" s="174">
        <v>81.563359563340043</v>
      </c>
      <c r="K32" s="187">
        <v>141.96749748494614</v>
      </c>
      <c r="L32" s="174">
        <v>47.667619526806547</v>
      </c>
      <c r="M32" s="173"/>
      <c r="N32" s="177">
        <v>50.723690191811805</v>
      </c>
      <c r="O32" s="50"/>
      <c r="P32" s="50">
        <v>46.215491298041037</v>
      </c>
      <c r="Q32" s="50"/>
      <c r="R32" s="50">
        <v>77.995110771299849</v>
      </c>
      <c r="S32" s="50"/>
      <c r="T32" s="174">
        <v>46.215491298041037</v>
      </c>
    </row>
    <row r="33" spans="2:21" ht="20.100000000000001" customHeight="1" x14ac:dyDescent="0.2">
      <c r="B33" s="470" t="s">
        <v>44</v>
      </c>
      <c r="C33" s="471"/>
      <c r="D33" s="170"/>
      <c r="E33" s="189">
        <v>151.98386164010881</v>
      </c>
      <c r="F33" s="179">
        <v>80.046701936230036</v>
      </c>
      <c r="G33" s="189">
        <v>117.76257956758541</v>
      </c>
      <c r="H33" s="179">
        <v>66.554147832768038</v>
      </c>
      <c r="I33" s="189">
        <v>165.09166684127817</v>
      </c>
      <c r="J33" s="179">
        <v>141.00183722980987</v>
      </c>
      <c r="K33" s="189">
        <v>117.76257956758541</v>
      </c>
      <c r="L33" s="179">
        <v>66.554147832768038</v>
      </c>
      <c r="M33" s="173"/>
      <c r="N33" s="178">
        <v>80.046701936232438</v>
      </c>
      <c r="O33" s="180"/>
      <c r="P33" s="180">
        <v>66.554147832824924</v>
      </c>
      <c r="Q33" s="180"/>
      <c r="R33" s="180">
        <v>141.00183722994274</v>
      </c>
      <c r="S33" s="180"/>
      <c r="T33" s="179">
        <v>66.554147832824924</v>
      </c>
    </row>
    <row r="34" spans="2:21" ht="9.9499999999999993" customHeight="1" x14ac:dyDescent="0.2">
      <c r="E34" s="181"/>
      <c r="F34" s="181"/>
      <c r="G34" s="181"/>
      <c r="H34" s="181"/>
      <c r="I34" s="181"/>
      <c r="J34" s="181"/>
      <c r="K34" s="181"/>
      <c r="L34" s="181"/>
      <c r="M34" s="50"/>
      <c r="N34" s="50"/>
      <c r="O34" s="50"/>
      <c r="P34" s="50"/>
      <c r="Q34" s="50"/>
      <c r="R34" s="50"/>
      <c r="S34" s="50"/>
      <c r="T34" s="50"/>
    </row>
    <row r="35" spans="2:21" ht="21" customHeight="1" x14ac:dyDescent="0.2">
      <c r="B35" s="1"/>
      <c r="C35" s="190"/>
      <c r="D35" s="191"/>
      <c r="E35" s="446" t="s">
        <v>48</v>
      </c>
      <c r="F35" s="446"/>
      <c r="G35" s="446"/>
      <c r="H35" s="446"/>
      <c r="I35" s="446"/>
      <c r="J35" s="446"/>
      <c r="K35" s="446"/>
      <c r="L35" s="447"/>
      <c r="M35" s="192"/>
      <c r="N35" s="465" t="s">
        <v>49</v>
      </c>
      <c r="O35" s="465"/>
      <c r="P35" s="465"/>
      <c r="Q35" s="465"/>
      <c r="R35" s="465"/>
      <c r="S35" s="465"/>
      <c r="T35" s="465"/>
      <c r="U35" s="192"/>
    </row>
    <row r="36" spans="2:21" ht="24.95" customHeight="1" x14ac:dyDescent="0.2">
      <c r="B36" s="1"/>
      <c r="C36" s="190"/>
      <c r="D36" s="191"/>
      <c r="E36" s="440" t="s">
        <v>50</v>
      </c>
      <c r="F36" s="444"/>
      <c r="G36" s="441"/>
      <c r="H36" s="440" t="s">
        <v>51</v>
      </c>
      <c r="I36" s="444"/>
      <c r="J36" s="441"/>
      <c r="K36" s="440" t="s">
        <v>52</v>
      </c>
      <c r="L36" s="441"/>
      <c r="M36" s="192"/>
      <c r="N36" s="456"/>
      <c r="O36" s="456"/>
      <c r="P36" s="456"/>
      <c r="Q36" s="456"/>
      <c r="R36" s="456"/>
      <c r="S36" s="456"/>
      <c r="T36" s="456"/>
      <c r="U36" s="192"/>
    </row>
    <row r="37" spans="2:21" ht="24.95" customHeight="1" x14ac:dyDescent="0.2">
      <c r="B37" s="1"/>
      <c r="C37" s="190"/>
      <c r="D37" s="191"/>
      <c r="E37" s="440" t="s">
        <v>53</v>
      </c>
      <c r="F37" s="441"/>
      <c r="G37" s="193" t="s">
        <v>54</v>
      </c>
      <c r="H37" s="440" t="s">
        <v>53</v>
      </c>
      <c r="I37" s="441"/>
      <c r="J37" s="193" t="s">
        <v>54</v>
      </c>
      <c r="K37" s="440" t="s">
        <v>54</v>
      </c>
      <c r="L37" s="441"/>
      <c r="M37" s="192"/>
      <c r="N37" s="456"/>
      <c r="O37" s="456"/>
      <c r="P37" s="456"/>
      <c r="Q37" s="456"/>
      <c r="R37" s="456"/>
      <c r="S37" s="456"/>
      <c r="T37" s="456"/>
      <c r="U37" s="192"/>
    </row>
    <row r="38" spans="2:21" ht="18.95" customHeight="1" x14ac:dyDescent="0.2">
      <c r="B38" s="468" t="s">
        <v>40</v>
      </c>
      <c r="C38" s="469"/>
      <c r="E38" s="459">
        <v>90</v>
      </c>
      <c r="F38" s="459"/>
      <c r="G38" s="194">
        <v>9017</v>
      </c>
      <c r="H38" s="450">
        <v>66</v>
      </c>
      <c r="I38" s="450"/>
      <c r="J38" s="194">
        <v>8129</v>
      </c>
      <c r="K38" s="453">
        <v>90.151935233447929</v>
      </c>
      <c r="L38" s="454"/>
      <c r="N38" s="195"/>
      <c r="O38" s="456"/>
      <c r="P38" s="456"/>
      <c r="Q38" s="467"/>
      <c r="R38" s="467"/>
      <c r="S38" s="456"/>
      <c r="T38" s="456"/>
      <c r="U38" s="192"/>
    </row>
    <row r="39" spans="2:21" ht="18.95" customHeight="1" x14ac:dyDescent="0.2">
      <c r="B39" s="472" t="s">
        <v>41</v>
      </c>
      <c r="C39" s="473"/>
      <c r="E39" s="445">
        <v>17</v>
      </c>
      <c r="F39" s="445"/>
      <c r="G39">
        <v>2030</v>
      </c>
      <c r="H39" s="430">
        <v>15</v>
      </c>
      <c r="I39" s="430"/>
      <c r="J39">
        <v>1950</v>
      </c>
      <c r="K39" s="433">
        <v>96.059113300492612</v>
      </c>
      <c r="L39" s="434"/>
      <c r="N39" s="97"/>
      <c r="O39" s="466"/>
      <c r="P39" s="466"/>
      <c r="Q39" s="466"/>
      <c r="R39" s="466"/>
      <c r="S39" s="466"/>
      <c r="T39" s="466"/>
      <c r="U39" s="192"/>
    </row>
    <row r="40" spans="2:21" ht="18.95" customHeight="1" x14ac:dyDescent="0.2">
      <c r="B40" s="442" t="s">
        <v>42</v>
      </c>
      <c r="C40" s="443"/>
      <c r="E40" s="460">
        <v>69</v>
      </c>
      <c r="F40" s="460"/>
      <c r="G40" s="34">
        <v>6674</v>
      </c>
      <c r="H40" s="429">
        <v>55</v>
      </c>
      <c r="I40" s="429"/>
      <c r="J40" s="34">
        <v>6183</v>
      </c>
      <c r="K40" s="451">
        <v>92.643092598142047</v>
      </c>
      <c r="L40" s="452"/>
      <c r="N40" s="455"/>
      <c r="O40" s="455"/>
      <c r="P40" s="455"/>
      <c r="Q40" s="455"/>
      <c r="R40" s="455"/>
      <c r="S40" s="455"/>
      <c r="T40" s="455"/>
      <c r="U40" s="192"/>
    </row>
    <row r="41" spans="2:21" ht="18.95" customHeight="1" x14ac:dyDescent="0.2">
      <c r="B41" s="472" t="s">
        <v>43</v>
      </c>
      <c r="C41" s="473"/>
      <c r="E41" s="445">
        <v>16</v>
      </c>
      <c r="F41" s="445"/>
      <c r="G41">
        <v>2216</v>
      </c>
      <c r="H41" s="430">
        <v>16</v>
      </c>
      <c r="I41" s="430"/>
      <c r="J41">
        <v>2216</v>
      </c>
      <c r="K41" s="433">
        <v>100</v>
      </c>
      <c r="L41" s="434"/>
      <c r="N41" s="455"/>
      <c r="O41" s="455"/>
      <c r="P41" s="455"/>
      <c r="Q41" s="455"/>
      <c r="R41" s="455"/>
      <c r="S41" s="455"/>
      <c r="T41" s="455"/>
      <c r="U41" s="192"/>
    </row>
    <row r="42" spans="2:21" ht="18.95" customHeight="1" x14ac:dyDescent="0.2">
      <c r="B42" s="470" t="s">
        <v>44</v>
      </c>
      <c r="C42" s="471"/>
      <c r="E42" s="458">
        <v>4</v>
      </c>
      <c r="F42" s="458"/>
      <c r="G42" s="196">
        <v>415</v>
      </c>
      <c r="H42" s="457">
        <v>4</v>
      </c>
      <c r="I42" s="457"/>
      <c r="J42" s="196">
        <v>415</v>
      </c>
      <c r="K42" s="431">
        <v>100</v>
      </c>
      <c r="L42" s="432"/>
      <c r="N42" s="455"/>
      <c r="O42" s="455"/>
      <c r="P42" s="455"/>
      <c r="Q42" s="455"/>
      <c r="R42" s="455"/>
      <c r="S42" s="455"/>
      <c r="T42" s="455"/>
      <c r="U42" s="192"/>
    </row>
    <row r="43" spans="2:21" ht="15" customHeight="1" x14ac:dyDescent="0.25">
      <c r="B43" s="1"/>
      <c r="C43" s="190"/>
      <c r="D43" s="190"/>
      <c r="E43" s="140"/>
      <c r="F43" s="7"/>
      <c r="G43" s="192"/>
      <c r="H43" s="192"/>
      <c r="I43" s="192"/>
      <c r="J43" s="192"/>
      <c r="K43" s="192"/>
      <c r="L43" s="192"/>
      <c r="M43" s="192"/>
      <c r="N43" s="192"/>
      <c r="O43" s="192"/>
      <c r="P43" s="192"/>
      <c r="Q43" s="192"/>
      <c r="R43" s="192"/>
      <c r="S43" s="192"/>
      <c r="T43" s="192"/>
      <c r="U43" s="192"/>
    </row>
    <row r="44" spans="2:21" ht="39.950000000000003" customHeight="1" x14ac:dyDescent="0.2">
      <c r="B44" s="421" t="s">
        <v>11</v>
      </c>
      <c r="C44" s="421"/>
      <c r="D44" s="421"/>
      <c r="E44" s="421"/>
      <c r="F44" s="421"/>
      <c r="G44" s="421"/>
      <c r="H44" s="421"/>
      <c r="I44" s="421"/>
      <c r="J44" s="421"/>
      <c r="K44" s="421"/>
      <c r="L44" s="421"/>
      <c r="M44" s="421"/>
      <c r="N44" s="421"/>
      <c r="O44" s="421"/>
      <c r="P44" s="421"/>
      <c r="Q44" s="421"/>
      <c r="R44" s="421"/>
      <c r="S44" s="421"/>
      <c r="T44" s="421"/>
      <c r="U44" s="1"/>
    </row>
    <row r="45" spans="2:21" ht="12" customHeight="1" x14ac:dyDescent="0.2">
      <c r="B45" s="1"/>
      <c r="C45" s="1"/>
      <c r="D45" s="1"/>
      <c r="E45" s="1"/>
      <c r="F45" s="1"/>
      <c r="G45" s="1"/>
      <c r="H45" s="1"/>
      <c r="I45" s="1"/>
      <c r="J45" s="1"/>
      <c r="K45" s="1"/>
      <c r="L45" s="1"/>
      <c r="M45" s="1"/>
      <c r="N45" s="1"/>
      <c r="O45" s="1"/>
      <c r="R45" s="1"/>
      <c r="S45" s="1"/>
      <c r="T45" s="1"/>
      <c r="U45" s="1"/>
    </row>
    <row r="46" spans="2:21" s="61" customFormat="1" ht="18" customHeight="1" x14ac:dyDescent="0.2"/>
    <row r="47" spans="2:21" s="61" customFormat="1" x14ac:dyDescent="0.2"/>
    <row r="48" spans="2:21" s="61" customFormat="1" x14ac:dyDescent="0.2"/>
    <row r="49" s="61" customFormat="1" x14ac:dyDescent="0.2"/>
    <row r="50" s="61" customFormat="1" x14ac:dyDescent="0.2"/>
    <row r="51" s="61" customFormat="1" x14ac:dyDescent="0.2"/>
    <row r="52" s="61" customFormat="1" x14ac:dyDescent="0.2"/>
    <row r="53" s="61" customFormat="1" x14ac:dyDescent="0.2"/>
    <row r="54" s="61" customFormat="1" x14ac:dyDescent="0.2"/>
    <row r="55" s="61" customFormat="1" x14ac:dyDescent="0.2"/>
    <row r="56" s="61" customFormat="1" x14ac:dyDescent="0.2"/>
    <row r="57" s="61" customFormat="1" x14ac:dyDescent="0.2"/>
    <row r="58" s="61" customFormat="1" x14ac:dyDescent="0.2"/>
    <row r="59" s="61" customFormat="1" x14ac:dyDescent="0.2"/>
    <row r="60" s="61" customFormat="1" x14ac:dyDescent="0.2"/>
    <row r="61" s="61" customFormat="1" x14ac:dyDescent="0.2"/>
    <row r="62" s="61" customFormat="1" x14ac:dyDescent="0.2"/>
    <row r="63" s="61" customFormat="1" x14ac:dyDescent="0.2"/>
    <row r="64" s="61" customFormat="1" x14ac:dyDescent="0.2"/>
    <row r="65" s="61" customFormat="1" x14ac:dyDescent="0.2"/>
    <row r="66" s="61" customFormat="1" x14ac:dyDescent="0.2"/>
    <row r="67" s="61" customFormat="1" x14ac:dyDescent="0.2"/>
    <row r="68" s="61" customFormat="1" x14ac:dyDescent="0.2"/>
    <row r="69" s="61" customFormat="1" x14ac:dyDescent="0.2"/>
    <row r="70" s="61" customFormat="1" x14ac:dyDescent="0.2"/>
    <row r="71" s="61" customFormat="1" x14ac:dyDescent="0.2"/>
    <row r="72" s="61" customFormat="1" x14ac:dyDescent="0.2"/>
    <row r="73" s="61" customFormat="1" x14ac:dyDescent="0.2"/>
    <row r="74" s="61" customFormat="1" x14ac:dyDescent="0.2"/>
    <row r="75" s="61" customFormat="1" x14ac:dyDescent="0.2"/>
    <row r="76" s="61" customFormat="1" x14ac:dyDescent="0.2"/>
    <row r="77" s="61" customFormat="1" x14ac:dyDescent="0.2"/>
    <row r="78" s="61" customFormat="1" x14ac:dyDescent="0.2"/>
    <row r="79" s="61" customFormat="1" x14ac:dyDescent="0.2"/>
    <row r="80" s="61" customFormat="1" x14ac:dyDescent="0.2"/>
    <row r="81" s="61" customFormat="1" x14ac:dyDescent="0.2"/>
    <row r="82" s="61" customFormat="1" x14ac:dyDescent="0.2"/>
  </sheetData>
  <mergeCells count="106">
    <mergeCell ref="B4:T4"/>
    <mergeCell ref="B3:T3"/>
    <mergeCell ref="B2:T2"/>
    <mergeCell ref="B12:C12"/>
    <mergeCell ref="B11:C11"/>
    <mergeCell ref="B10:C10"/>
    <mergeCell ref="B9:C9"/>
    <mergeCell ref="O6:P7"/>
    <mergeCell ref="S6:T7"/>
    <mergeCell ref="Q6:R7"/>
    <mergeCell ref="N5:T5"/>
    <mergeCell ref="B5:C5"/>
    <mergeCell ref="B8:C8"/>
    <mergeCell ref="E5:L5"/>
    <mergeCell ref="B6:C6"/>
    <mergeCell ref="H6:H7"/>
    <mergeCell ref="B42:C42"/>
    <mergeCell ref="B41:C41"/>
    <mergeCell ref="B40:C40"/>
    <mergeCell ref="B39:C39"/>
    <mergeCell ref="B21:C21"/>
    <mergeCell ref="B20:C20"/>
    <mergeCell ref="B19:C19"/>
    <mergeCell ref="B13:C13"/>
    <mergeCell ref="B30:C30"/>
    <mergeCell ref="B29:C29"/>
    <mergeCell ref="B23:C23"/>
    <mergeCell ref="B22:C22"/>
    <mergeCell ref="B25:C25"/>
    <mergeCell ref="B28:C28"/>
    <mergeCell ref="B18:C18"/>
    <mergeCell ref="S39:T39"/>
    <mergeCell ref="Q39:R39"/>
    <mergeCell ref="O39:P39"/>
    <mergeCell ref="O38:P38"/>
    <mergeCell ref="Q38:R38"/>
    <mergeCell ref="S38:T38"/>
    <mergeCell ref="B38:C38"/>
    <mergeCell ref="B33:C33"/>
    <mergeCell ref="B32:C32"/>
    <mergeCell ref="K37:L37"/>
    <mergeCell ref="L26:L27"/>
    <mergeCell ref="E36:G36"/>
    <mergeCell ref="E16:E17"/>
    <mergeCell ref="G6:G7"/>
    <mergeCell ref="N15:T15"/>
    <mergeCell ref="N6:N7"/>
    <mergeCell ref="N16:N17"/>
    <mergeCell ref="O16:P17"/>
    <mergeCell ref="Q16:R17"/>
    <mergeCell ref="S16:T17"/>
    <mergeCell ref="N36:T36"/>
    <mergeCell ref="N25:T25"/>
    <mergeCell ref="N35:T35"/>
    <mergeCell ref="N26:N27"/>
    <mergeCell ref="O26:P27"/>
    <mergeCell ref="Q26:R27"/>
    <mergeCell ref="S26:T27"/>
    <mergeCell ref="B44:T44"/>
    <mergeCell ref="J26:J27"/>
    <mergeCell ref="K26:K27"/>
    <mergeCell ref="E25:L25"/>
    <mergeCell ref="E26:E27"/>
    <mergeCell ref="F26:F27"/>
    <mergeCell ref="G26:G27"/>
    <mergeCell ref="H26:H27"/>
    <mergeCell ref="I26:I27"/>
    <mergeCell ref="H38:I38"/>
    <mergeCell ref="K40:L40"/>
    <mergeCell ref="K38:L38"/>
    <mergeCell ref="N40:T42"/>
    <mergeCell ref="N37:P37"/>
    <mergeCell ref="H37:I37"/>
    <mergeCell ref="H42:I42"/>
    <mergeCell ref="H41:I41"/>
    <mergeCell ref="Q37:T37"/>
    <mergeCell ref="K39:L39"/>
    <mergeCell ref="E42:F42"/>
    <mergeCell ref="E38:F38"/>
    <mergeCell ref="E40:F40"/>
    <mergeCell ref="E41:F41"/>
    <mergeCell ref="E37:F37"/>
    <mergeCell ref="H40:I40"/>
    <mergeCell ref="H39:I39"/>
    <mergeCell ref="K42:L42"/>
    <mergeCell ref="K41:L41"/>
    <mergeCell ref="F16:F17"/>
    <mergeCell ref="G16:G17"/>
    <mergeCell ref="B7:C7"/>
    <mergeCell ref="K36:L36"/>
    <mergeCell ref="B31:C31"/>
    <mergeCell ref="H36:J36"/>
    <mergeCell ref="E39:F39"/>
    <mergeCell ref="L6:L7"/>
    <mergeCell ref="E6:E7"/>
    <mergeCell ref="F6:F7"/>
    <mergeCell ref="H16:H17"/>
    <mergeCell ref="E15:L15"/>
    <mergeCell ref="I6:I7"/>
    <mergeCell ref="J6:J7"/>
    <mergeCell ref="K6:K7"/>
    <mergeCell ref="I16:I17"/>
    <mergeCell ref="J16:J17"/>
    <mergeCell ref="K16:K17"/>
    <mergeCell ref="L16:L17"/>
    <mergeCell ref="E35:L35"/>
  </mergeCells>
  <phoneticPr fontId="0" type="noConversion"/>
  <printOptions horizontalCentered="1" verticalCentered="1"/>
  <pageMargins left="0.25" right="0.25" top="0.25" bottom="0.25" header="0" footer="0"/>
  <pageSetup scale="66" orientation="landscape" r:id="rId1"/>
  <headerFooter alignWithMargins="0"/>
  <rowBreaks count="1" manualBreakCount="1">
    <brk id="46" max="16383" man="1"/>
  </rowBreaks>
  <colBreaks count="1" manualBreakCount="1">
    <brk id="2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fitToPage="1"/>
  </sheetPr>
  <dimension ref="A1:AV94"/>
  <sheetViews>
    <sheetView showGridLines="0" topLeftCell="A16" zoomScale="70" zoomScaleNormal="75" workbookViewId="0">
      <selection activeCell="Q33" sqref="F33:Q33"/>
    </sheetView>
  </sheetViews>
  <sheetFormatPr defaultRowHeight="12.75" x14ac:dyDescent="0.2"/>
  <cols>
    <col min="1" max="1" width="1.85546875" customWidth="1"/>
    <col min="2" max="2" width="22.5703125" customWidth="1"/>
    <col min="3" max="20" width="10.28515625" customWidth="1"/>
    <col min="21" max="21" width="2.7109375" customWidth="1"/>
    <col min="22" max="24" width="10.28515625" customWidth="1"/>
    <col min="25" max="25" width="2.7109375" customWidth="1"/>
    <col min="26" max="28" width="10.28515625" customWidth="1"/>
    <col min="29" max="29" width="2.7109375" customWidth="1"/>
    <col min="30" max="32" width="10.28515625" customWidth="1"/>
    <col min="33" max="33" width="2.7109375" customWidth="1"/>
    <col min="34" max="37" width="9.28515625" style="61" customWidth="1"/>
    <col min="38" max="48" width="9.140625" style="61" customWidth="1"/>
  </cols>
  <sheetData>
    <row r="1" spans="1:33" ht="39.950000000000003" customHeight="1" x14ac:dyDescent="0.2">
      <c r="A1" s="135"/>
      <c r="B1" s="197" t="s">
        <v>55</v>
      </c>
      <c r="AA1" s="497"/>
      <c r="AB1" s="497"/>
      <c r="AC1" s="497"/>
      <c r="AD1" s="497"/>
      <c r="AE1" s="497"/>
      <c r="AF1" s="497"/>
    </row>
    <row r="2" spans="1:33" ht="20.100000000000001" customHeight="1" x14ac:dyDescent="0.35">
      <c r="A2" s="198"/>
      <c r="B2" s="496" t="s">
        <v>13</v>
      </c>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11"/>
    </row>
    <row r="3" spans="1:33" ht="20.100000000000001" customHeight="1" x14ac:dyDescent="0.35">
      <c r="A3" s="198"/>
      <c r="B3" s="496" t="s">
        <v>14</v>
      </c>
      <c r="C3" s="496"/>
      <c r="D3" s="496"/>
      <c r="E3" s="496"/>
      <c r="F3" s="496"/>
      <c r="G3" s="496"/>
      <c r="H3" s="496"/>
      <c r="I3" s="496"/>
      <c r="J3" s="496"/>
      <c r="K3" s="496"/>
      <c r="L3" s="496"/>
      <c r="M3" s="496"/>
      <c r="N3" s="496"/>
      <c r="O3" s="496"/>
      <c r="P3" s="496"/>
      <c r="Q3" s="496"/>
      <c r="R3" s="496"/>
      <c r="S3" s="496"/>
      <c r="T3" s="496"/>
      <c r="U3" s="499"/>
      <c r="V3" s="499"/>
      <c r="W3" s="499"/>
      <c r="X3" s="499"/>
      <c r="Y3" s="499"/>
      <c r="Z3" s="499"/>
      <c r="AA3" s="499"/>
      <c r="AB3" s="499"/>
      <c r="AC3" s="499"/>
      <c r="AD3" s="499"/>
      <c r="AE3" s="499"/>
      <c r="AF3" s="499"/>
    </row>
    <row r="4" spans="1:33" ht="20.100000000000001" customHeight="1" x14ac:dyDescent="0.35">
      <c r="A4" s="198"/>
      <c r="B4" s="496" t="s">
        <v>15</v>
      </c>
      <c r="C4" s="496"/>
      <c r="D4" s="496"/>
      <c r="E4" s="496"/>
      <c r="F4" s="496"/>
      <c r="G4" s="496"/>
      <c r="H4" s="496"/>
      <c r="I4" s="496"/>
      <c r="J4" s="496"/>
      <c r="K4" s="496"/>
      <c r="L4" s="496"/>
      <c r="M4" s="496"/>
      <c r="N4" s="496"/>
      <c r="O4" s="496"/>
      <c r="P4" s="496"/>
      <c r="Q4" s="496"/>
      <c r="R4" s="496"/>
      <c r="S4" s="496"/>
      <c r="T4" s="496"/>
      <c r="U4" s="496"/>
      <c r="V4" s="496"/>
      <c r="W4" s="496"/>
      <c r="X4" s="496"/>
      <c r="Y4" s="496"/>
      <c r="Z4" s="496"/>
      <c r="AA4" s="496"/>
      <c r="AB4" s="496"/>
      <c r="AC4" s="496"/>
      <c r="AD4" s="496"/>
      <c r="AE4" s="496"/>
      <c r="AF4" s="11"/>
    </row>
    <row r="5" spans="1:33" ht="20.100000000000001" customHeight="1" x14ac:dyDescent="0.35">
      <c r="A5" s="198"/>
    </row>
    <row r="6" spans="1:33" ht="24.95" customHeight="1" x14ac:dyDescent="0.35">
      <c r="A6" s="198"/>
      <c r="Y6" s="10"/>
      <c r="Z6" s="10"/>
      <c r="AA6" s="10"/>
      <c r="AB6" s="10"/>
      <c r="AC6" s="10"/>
      <c r="AD6" s="10"/>
      <c r="AE6" s="10"/>
      <c r="AF6" s="10"/>
      <c r="AG6" s="10"/>
    </row>
    <row r="7" spans="1:33" ht="24.95" customHeight="1" x14ac:dyDescent="0.35">
      <c r="A7" s="198"/>
    </row>
    <row r="8" spans="1:33" ht="24.95" customHeight="1" x14ac:dyDescent="0.35">
      <c r="A8" s="198"/>
    </row>
    <row r="9" spans="1:33" ht="24.95" customHeight="1" x14ac:dyDescent="0.35">
      <c r="A9" s="198"/>
    </row>
    <row r="10" spans="1:33" ht="24.95" customHeight="1" x14ac:dyDescent="0.35">
      <c r="A10" s="198"/>
    </row>
    <row r="11" spans="1:33" ht="24.95" customHeight="1" x14ac:dyDescent="0.35">
      <c r="A11" s="198"/>
    </row>
    <row r="12" spans="1:33" ht="24.95" customHeight="1" x14ac:dyDescent="0.35">
      <c r="A12" s="198"/>
    </row>
    <row r="13" spans="1:33" ht="24.95" customHeight="1" x14ac:dyDescent="0.35">
      <c r="A13" s="198"/>
    </row>
    <row r="14" spans="1:33" ht="24.95" customHeight="1" x14ac:dyDescent="0.35">
      <c r="A14" s="198"/>
    </row>
    <row r="15" spans="1:33" ht="24.95" customHeight="1" x14ac:dyDescent="0.35">
      <c r="A15" s="198"/>
    </row>
    <row r="16" spans="1:33" ht="24.95" customHeight="1" x14ac:dyDescent="0.35">
      <c r="A16" s="198"/>
    </row>
    <row r="17" spans="1:48" ht="20.25" customHeight="1" x14ac:dyDescent="0.35">
      <c r="A17" s="198"/>
    </row>
    <row r="18" spans="1:48" ht="28.5" customHeight="1" x14ac:dyDescent="0.25">
      <c r="A18" s="199"/>
      <c r="B18" s="200"/>
      <c r="X18" s="493"/>
      <c r="Y18" s="493"/>
      <c r="Z18" s="493"/>
      <c r="AA18" s="493"/>
      <c r="AB18" s="493"/>
      <c r="AC18" s="493"/>
      <c r="AD18" s="493"/>
      <c r="AE18" s="493"/>
      <c r="AF18" s="493"/>
      <c r="AG18" s="493"/>
    </row>
    <row r="19" spans="1:48" s="36" customFormat="1" ht="15.95" customHeight="1" x14ac:dyDescent="0.2">
      <c r="B19" s="498" t="s">
        <v>17</v>
      </c>
      <c r="C19" s="500">
        <v>2021</v>
      </c>
      <c r="D19" s="500"/>
      <c r="E19" s="500"/>
      <c r="F19" s="500"/>
      <c r="G19" s="500"/>
      <c r="H19" s="500"/>
      <c r="I19" s="500">
        <v>2022</v>
      </c>
      <c r="J19" s="500"/>
      <c r="K19" s="500"/>
      <c r="L19" s="500"/>
      <c r="M19" s="500"/>
      <c r="N19" s="500"/>
      <c r="O19" s="500"/>
      <c r="P19" s="500"/>
      <c r="Q19" s="500"/>
      <c r="R19" s="500"/>
      <c r="S19" s="500"/>
      <c r="T19" s="500"/>
      <c r="U19" s="38"/>
      <c r="V19" s="494" t="s">
        <v>26</v>
      </c>
      <c r="W19" s="494"/>
      <c r="X19" s="494"/>
      <c r="Y19" s="38"/>
      <c r="Z19" s="494" t="s">
        <v>27</v>
      </c>
      <c r="AA19" s="494"/>
      <c r="AB19" s="494"/>
      <c r="AC19" s="38"/>
      <c r="AD19" s="495" t="s">
        <v>28</v>
      </c>
      <c r="AE19" s="495"/>
      <c r="AF19" s="495"/>
      <c r="AG19" s="38"/>
      <c r="AH19" s="61"/>
      <c r="AI19" s="61"/>
      <c r="AJ19" s="61"/>
      <c r="AK19" s="61"/>
      <c r="AL19" s="61"/>
      <c r="AM19" s="61"/>
      <c r="AN19" s="61"/>
      <c r="AO19" s="61"/>
      <c r="AP19" s="61"/>
      <c r="AQ19" s="61"/>
      <c r="AR19" s="61"/>
      <c r="AS19" s="61"/>
      <c r="AT19" s="61"/>
      <c r="AU19" s="61"/>
      <c r="AV19" s="61"/>
    </row>
    <row r="20" spans="1:48" s="37" customFormat="1" ht="15.95" customHeight="1" x14ac:dyDescent="0.2">
      <c r="B20" s="498"/>
      <c r="C20" s="201" t="s">
        <v>56</v>
      </c>
      <c r="D20" s="201" t="s">
        <v>57</v>
      </c>
      <c r="E20" s="201" t="s">
        <v>58</v>
      </c>
      <c r="F20" s="201" t="s">
        <v>59</v>
      </c>
      <c r="G20" s="201" t="s">
        <v>60</v>
      </c>
      <c r="H20" s="98" t="s">
        <v>61</v>
      </c>
      <c r="I20" s="201" t="s">
        <v>62</v>
      </c>
      <c r="J20" s="201" t="s">
        <v>63</v>
      </c>
      <c r="K20" s="201" t="s">
        <v>64</v>
      </c>
      <c r="L20" s="201" t="s">
        <v>65</v>
      </c>
      <c r="M20" s="201" t="s">
        <v>66</v>
      </c>
      <c r="N20" s="201" t="s">
        <v>67</v>
      </c>
      <c r="O20" s="201" t="s">
        <v>56</v>
      </c>
      <c r="P20" s="201" t="s">
        <v>57</v>
      </c>
      <c r="Q20" s="201" t="s">
        <v>58</v>
      </c>
      <c r="R20" s="201" t="s">
        <v>59</v>
      </c>
      <c r="S20" s="201" t="s">
        <v>60</v>
      </c>
      <c r="T20" s="98" t="s">
        <v>61</v>
      </c>
      <c r="U20" s="47"/>
      <c r="V20" s="202">
        <v>2020</v>
      </c>
      <c r="W20" s="201">
        <v>2021</v>
      </c>
      <c r="X20" s="203">
        <v>2022</v>
      </c>
      <c r="Y20" s="47"/>
      <c r="Z20" s="202">
        <v>2020</v>
      </c>
      <c r="AA20" s="201">
        <v>2021</v>
      </c>
      <c r="AB20" s="203">
        <v>2022</v>
      </c>
      <c r="AC20" s="47"/>
      <c r="AD20" s="202">
        <v>2020</v>
      </c>
      <c r="AE20" s="201">
        <v>2021</v>
      </c>
      <c r="AF20" s="203">
        <v>2022</v>
      </c>
      <c r="AG20" s="47"/>
      <c r="AH20" s="61"/>
      <c r="AI20" s="61"/>
      <c r="AJ20" s="61"/>
      <c r="AK20" s="61"/>
      <c r="AL20" s="61"/>
      <c r="AM20" s="61"/>
      <c r="AN20" s="61"/>
      <c r="AO20" s="61"/>
      <c r="AP20" s="61"/>
      <c r="AQ20" s="61"/>
      <c r="AR20" s="61"/>
      <c r="AS20" s="61"/>
      <c r="AT20" s="61"/>
      <c r="AU20" s="61"/>
      <c r="AV20" s="61"/>
    </row>
    <row r="21" spans="1:48" ht="21.95" customHeight="1" x14ac:dyDescent="0.2">
      <c r="B21" s="62" t="s">
        <v>68</v>
      </c>
      <c r="C21" s="204">
        <v>76.110772976262936</v>
      </c>
      <c r="D21" s="205">
        <v>42.726719415702981</v>
      </c>
      <c r="E21" s="205">
        <v>55.723270440251575</v>
      </c>
      <c r="F21" s="205">
        <v>68.989653073645769</v>
      </c>
      <c r="G21" s="205">
        <v>78.710691823899367</v>
      </c>
      <c r="H21" s="206">
        <v>72.154595252586731</v>
      </c>
      <c r="I21" s="205">
        <v>85.027388922702372</v>
      </c>
      <c r="J21" s="205">
        <v>93.227762803234498</v>
      </c>
      <c r="K21" s="205">
        <v>92.118076688983564</v>
      </c>
      <c r="L21" s="205">
        <v>89.308176100628927</v>
      </c>
      <c r="M21" s="205">
        <v>69.598295800365179</v>
      </c>
      <c r="N21" s="205">
        <v>71.132075471698116</v>
      </c>
      <c r="O21" s="205">
        <v>78.149726110772974</v>
      </c>
      <c r="P21" s="205">
        <v>61.990261716372487</v>
      </c>
      <c r="Q21" s="205">
        <v>61.855345911949684</v>
      </c>
      <c r="R21" s="205">
        <v>86.670724284844795</v>
      </c>
      <c r="S21" s="205">
        <v>88.050314465408803</v>
      </c>
      <c r="T21" s="206">
        <v>84.662203286670717</v>
      </c>
      <c r="U21" s="192"/>
      <c r="V21" s="204">
        <v>38.643159088565831</v>
      </c>
      <c r="W21" s="205">
        <v>72.742310674592915</v>
      </c>
      <c r="X21" s="207">
        <v>80.069785474282767</v>
      </c>
      <c r="Y21" s="192"/>
      <c r="Z21" s="204">
        <v>60.213289581624281</v>
      </c>
      <c r="AA21" s="205">
        <v>73.226004922067261</v>
      </c>
      <c r="AB21" s="207">
        <v>86.443806398687443</v>
      </c>
      <c r="AC21" s="192"/>
      <c r="AD21" s="204">
        <v>38.643159088565831</v>
      </c>
      <c r="AE21" s="205">
        <v>72.742310674592915</v>
      </c>
      <c r="AF21" s="207">
        <v>80.069785474282767</v>
      </c>
      <c r="AG21" s="192"/>
    </row>
    <row r="22" spans="1:48" ht="21.95" customHeight="1" x14ac:dyDescent="0.2">
      <c r="B22" s="15" t="s">
        <v>69</v>
      </c>
      <c r="C22" s="208">
        <v>73.190827827438781</v>
      </c>
      <c r="D22" s="209">
        <v>47.555382821609015</v>
      </c>
      <c r="E22" s="209">
        <v>54.024096385542165</v>
      </c>
      <c r="F22" s="209">
        <v>55.017489312087058</v>
      </c>
      <c r="G22" s="209">
        <v>62.554216867469883</v>
      </c>
      <c r="H22" s="210">
        <v>74.737660318694125</v>
      </c>
      <c r="I22" s="209">
        <v>81.515740380878356</v>
      </c>
      <c r="J22" s="209">
        <v>91.901893287435456</v>
      </c>
      <c r="K22" s="209">
        <v>81.298095608239407</v>
      </c>
      <c r="L22" s="209">
        <v>77.815261044176708</v>
      </c>
      <c r="M22" s="209">
        <v>61.919937815779249</v>
      </c>
      <c r="N22" s="209">
        <v>66.048192771084331</v>
      </c>
      <c r="O22" s="209">
        <v>70.454722114263504</v>
      </c>
      <c r="P22" s="209">
        <v>55.39836766420521</v>
      </c>
      <c r="Q22" s="209">
        <v>57.510040160642568</v>
      </c>
      <c r="R22" s="209">
        <v>95.833657209483093</v>
      </c>
      <c r="S22" s="209">
        <v>93.429718875502004</v>
      </c>
      <c r="T22" s="210">
        <v>83.287990672366888</v>
      </c>
      <c r="U22" s="192"/>
      <c r="V22" s="208">
        <v>48.545463858267269</v>
      </c>
      <c r="W22" s="209">
        <v>66.884304340650274</v>
      </c>
      <c r="X22" s="211">
        <v>76.269351378115203</v>
      </c>
      <c r="Y22" s="192"/>
      <c r="Z22" s="208">
        <v>53.619696176008382</v>
      </c>
      <c r="AA22" s="209">
        <v>64.119958093242531</v>
      </c>
      <c r="AB22" s="211">
        <v>90.822420115243588</v>
      </c>
      <c r="AC22" s="192"/>
      <c r="AD22" s="208">
        <v>48.545463858267269</v>
      </c>
      <c r="AE22" s="209">
        <v>66.884304340650274</v>
      </c>
      <c r="AF22" s="211">
        <v>76.269351378115203</v>
      </c>
      <c r="AG22" s="192"/>
    </row>
    <row r="23" spans="1:48" ht="21.95" customHeight="1" x14ac:dyDescent="0.2">
      <c r="B23" s="17" t="s">
        <v>22</v>
      </c>
      <c r="C23" s="212">
        <v>103.98949600043984</v>
      </c>
      <c r="D23" s="192">
        <v>89.846231657914856</v>
      </c>
      <c r="E23" s="192">
        <v>103.14521513257115</v>
      </c>
      <c r="F23" s="192">
        <v>125.39585854651654</v>
      </c>
      <c r="G23" s="192">
        <v>125.82795495725158</v>
      </c>
      <c r="H23" s="213">
        <v>96.543824017104043</v>
      </c>
      <c r="I23" s="192">
        <v>104.30793920952375</v>
      </c>
      <c r="J23" s="192">
        <v>101.44270098080371</v>
      </c>
      <c r="K23" s="192">
        <v>113.30902157035548</v>
      </c>
      <c r="L23" s="192">
        <v>114.76948724736761</v>
      </c>
      <c r="M23" s="192">
        <v>112.40046139485287</v>
      </c>
      <c r="N23" s="192">
        <v>107.69723210779904</v>
      </c>
      <c r="O23" s="192">
        <v>110.92191377036336</v>
      </c>
      <c r="P23" s="192">
        <v>111.89907632681451</v>
      </c>
      <c r="Q23" s="192">
        <v>107.55573416261782</v>
      </c>
      <c r="R23" s="192">
        <v>90.438711000432448</v>
      </c>
      <c r="S23" s="192">
        <v>94.242298409075232</v>
      </c>
      <c r="T23" s="213">
        <v>101.6499528961816</v>
      </c>
      <c r="U23" s="192"/>
      <c r="V23" s="212">
        <v>79.601997833127854</v>
      </c>
      <c r="W23" s="192">
        <v>108.75841707802326</v>
      </c>
      <c r="X23" s="214">
        <v>104.98291125794734</v>
      </c>
      <c r="Y23" s="192"/>
      <c r="Z23" s="212">
        <v>112.29696151947901</v>
      </c>
      <c r="AA23" s="192">
        <v>114.2015795076338</v>
      </c>
      <c r="AB23" s="214">
        <v>95.1789286048988</v>
      </c>
      <c r="AC23" s="192"/>
      <c r="AD23" s="212">
        <v>79.601997833127854</v>
      </c>
      <c r="AE23" s="192">
        <v>108.75841707802326</v>
      </c>
      <c r="AF23" s="214">
        <v>104.98291125794734</v>
      </c>
      <c r="AG23" s="192"/>
    </row>
    <row r="24" spans="1:48" ht="21.95" customHeight="1" x14ac:dyDescent="0.2">
      <c r="A24" s="215"/>
      <c r="B24" s="16" t="s">
        <v>70</v>
      </c>
      <c r="C24" s="216" t="s">
        <v>71</v>
      </c>
      <c r="D24" s="217" t="s">
        <v>72</v>
      </c>
      <c r="E24" s="217" t="s">
        <v>73</v>
      </c>
      <c r="F24" s="217" t="s">
        <v>73</v>
      </c>
      <c r="G24" s="217" t="s">
        <v>74</v>
      </c>
      <c r="H24" s="218" t="s">
        <v>71</v>
      </c>
      <c r="I24" s="217" t="s">
        <v>73</v>
      </c>
      <c r="J24" s="217" t="s">
        <v>71</v>
      </c>
      <c r="K24" s="217" t="s">
        <v>74</v>
      </c>
      <c r="L24" s="217" t="s">
        <v>74</v>
      </c>
      <c r="M24" s="217" t="s">
        <v>75</v>
      </c>
      <c r="N24" s="217" t="s">
        <v>75</v>
      </c>
      <c r="O24" s="217" t="s">
        <v>75</v>
      </c>
      <c r="P24" s="217" t="s">
        <v>75</v>
      </c>
      <c r="Q24" s="217" t="s">
        <v>73</v>
      </c>
      <c r="R24" s="217" t="s">
        <v>72</v>
      </c>
      <c r="S24" s="217" t="s">
        <v>71</v>
      </c>
      <c r="T24" s="218" t="s">
        <v>75</v>
      </c>
      <c r="U24" s="192"/>
      <c r="V24" s="216" t="s">
        <v>72</v>
      </c>
      <c r="W24" s="217" t="s">
        <v>73</v>
      </c>
      <c r="X24" s="219" t="s">
        <v>75</v>
      </c>
      <c r="Y24" s="192"/>
      <c r="Z24" s="216" t="s">
        <v>75</v>
      </c>
      <c r="AA24" s="217" t="s">
        <v>71</v>
      </c>
      <c r="AB24" s="219" t="s">
        <v>72</v>
      </c>
      <c r="AC24" s="192"/>
      <c r="AD24" s="216" t="s">
        <v>72</v>
      </c>
      <c r="AE24" s="217" t="s">
        <v>73</v>
      </c>
      <c r="AF24" s="219" t="s">
        <v>75</v>
      </c>
      <c r="AG24" s="192"/>
    </row>
    <row r="25" spans="1:48" ht="21.95" customHeight="1" x14ac:dyDescent="0.25">
      <c r="B25" s="200" t="s">
        <v>76</v>
      </c>
      <c r="R25" s="32"/>
      <c r="S25" s="32"/>
      <c r="T25" s="32"/>
      <c r="U25" s="1"/>
      <c r="V25" s="32"/>
      <c r="W25" s="32"/>
      <c r="X25" s="32"/>
      <c r="Y25" s="1"/>
      <c r="Z25" s="32"/>
      <c r="AA25" s="32"/>
      <c r="AB25" s="32"/>
      <c r="AC25" s="1"/>
      <c r="AD25" s="32"/>
      <c r="AE25" s="32"/>
      <c r="AF25" s="32"/>
      <c r="AG25" s="1"/>
    </row>
    <row r="26" spans="1:48" ht="21.95" customHeight="1" x14ac:dyDescent="0.2">
      <c r="B26" s="14" t="s">
        <v>68</v>
      </c>
      <c r="C26" s="204">
        <v>657.87878787655097</v>
      </c>
      <c r="D26" s="205">
        <v>372.72727272640049</v>
      </c>
      <c r="E26" s="205">
        <v>558.73605947607655</v>
      </c>
      <c r="F26" s="205">
        <v>30.889145496539275</v>
      </c>
      <c r="G26" s="205">
        <v>26.734177215177038</v>
      </c>
      <c r="H26" s="206">
        <v>9.5150115473054644</v>
      </c>
      <c r="I26" s="205">
        <v>54.449972360339181</v>
      </c>
      <c r="J26" s="205">
        <v>21.519543258626729</v>
      </c>
      <c r="K26" s="205">
        <v>0.73211314475015399</v>
      </c>
      <c r="L26" s="205">
        <v>1.3200142703674329</v>
      </c>
      <c r="M26" s="205">
        <v>-17.999282897073975</v>
      </c>
      <c r="N26" s="205">
        <v>-14.415437003436308</v>
      </c>
      <c r="O26" s="205">
        <v>2.6789284285785433</v>
      </c>
      <c r="P26" s="205">
        <v>45.08547008548021</v>
      </c>
      <c r="Q26" s="205">
        <v>11.004514672589758</v>
      </c>
      <c r="R26" s="205">
        <v>25.628584031843381</v>
      </c>
      <c r="S26" s="205">
        <v>11.865761086695072</v>
      </c>
      <c r="T26" s="206">
        <v>17.334458034562989</v>
      </c>
      <c r="U26" s="192"/>
      <c r="V26" s="204">
        <v>-52.689582142389682</v>
      </c>
      <c r="W26" s="205">
        <v>88.241107585979961</v>
      </c>
      <c r="X26" s="207">
        <v>10.073194997146759</v>
      </c>
      <c r="Y26" s="192"/>
      <c r="Z26" s="204">
        <v>-28.232705939876354</v>
      </c>
      <c r="AA26" s="205">
        <v>21.611035422392366</v>
      </c>
      <c r="AB26" s="207">
        <v>18.05069318017409</v>
      </c>
      <c r="AC26" s="192"/>
      <c r="AD26" s="204">
        <v>-52.689582142389682</v>
      </c>
      <c r="AE26" s="205">
        <v>88.241107585979961</v>
      </c>
      <c r="AF26" s="207">
        <v>10.073194997146759</v>
      </c>
      <c r="AG26" s="192"/>
    </row>
    <row r="27" spans="1:48" ht="21.95" customHeight="1" x14ac:dyDescent="0.2">
      <c r="B27" s="15" t="s">
        <v>69</v>
      </c>
      <c r="C27" s="208">
        <v>53.155497722953527</v>
      </c>
      <c r="D27" s="209">
        <v>34.78739810527702</v>
      </c>
      <c r="E27" s="209">
        <v>10.534100246580467</v>
      </c>
      <c r="F27" s="209">
        <v>-9.6387080300632437</v>
      </c>
      <c r="G27" s="209">
        <v>21.365123889665231</v>
      </c>
      <c r="H27" s="210">
        <v>54.532304725203282</v>
      </c>
      <c r="I27" s="209">
        <v>45.612329908290654</v>
      </c>
      <c r="J27" s="209">
        <v>30.104775828407732</v>
      </c>
      <c r="K27" s="209">
        <v>-5.5961729398254505</v>
      </c>
      <c r="L27" s="209">
        <v>-6.576663452307594</v>
      </c>
      <c r="M27" s="209">
        <v>-12.749178532330893</v>
      </c>
      <c r="N27" s="209">
        <v>-4.1943376441184057</v>
      </c>
      <c r="O27" s="209">
        <v>-3.7383177569583319</v>
      </c>
      <c r="P27" s="209">
        <v>16.492317750921075</v>
      </c>
      <c r="Q27" s="209">
        <v>6.4525721083197851</v>
      </c>
      <c r="R27" s="209">
        <v>74.187623622451255</v>
      </c>
      <c r="S27" s="209">
        <v>49.357986646050321</v>
      </c>
      <c r="T27" s="210">
        <v>11.440457618295982</v>
      </c>
      <c r="U27" s="192"/>
      <c r="V27" s="208">
        <v>-28.775503913576266</v>
      </c>
      <c r="W27" s="209">
        <v>37.776630450745628</v>
      </c>
      <c r="X27" s="211">
        <v>14.031762952349753</v>
      </c>
      <c r="Y27" s="192"/>
      <c r="Z27" s="208">
        <v>-20.785184357695865</v>
      </c>
      <c r="AA27" s="209">
        <v>19.582844861292628</v>
      </c>
      <c r="AB27" s="211">
        <v>41.644540664282516</v>
      </c>
      <c r="AC27" s="192"/>
      <c r="AD27" s="208">
        <v>-28.775503913576266</v>
      </c>
      <c r="AE27" s="209">
        <v>37.776630450745628</v>
      </c>
      <c r="AF27" s="211">
        <v>14.031762952349753</v>
      </c>
      <c r="AG27" s="192"/>
    </row>
    <row r="28" spans="1:48" ht="21.95" customHeight="1" x14ac:dyDescent="0.2">
      <c r="B28" s="17" t="s">
        <v>22</v>
      </c>
      <c r="C28" s="212">
        <v>394.84269200053717</v>
      </c>
      <c r="D28" s="192">
        <v>250.7206752064055</v>
      </c>
      <c r="E28" s="192">
        <v>495.95731815900291</v>
      </c>
      <c r="F28" s="192">
        <v>44.850900914540503</v>
      </c>
      <c r="G28" s="192">
        <v>4.42388484710228</v>
      </c>
      <c r="H28" s="213">
        <v>-29.131315460498744</v>
      </c>
      <c r="I28" s="192">
        <v>6.069295407622981</v>
      </c>
      <c r="J28" s="192">
        <v>-6.5987067077624912</v>
      </c>
      <c r="K28" s="192">
        <v>6.7034211235495098</v>
      </c>
      <c r="L28" s="192">
        <v>8.4525751428748226</v>
      </c>
      <c r="M28" s="192">
        <v>-6.0172549398040962</v>
      </c>
      <c r="N28" s="192">
        <v>-10.668575434865019</v>
      </c>
      <c r="O28" s="192">
        <v>6.6664596296694247</v>
      </c>
      <c r="P28" s="192">
        <v>24.545096952850834</v>
      </c>
      <c r="Q28" s="192">
        <v>4.2760287274090336</v>
      </c>
      <c r="R28" s="192">
        <v>-27.877433873228398</v>
      </c>
      <c r="S28" s="192">
        <v>-25.102256934036181</v>
      </c>
      <c r="T28" s="213">
        <v>5.2889233786484295</v>
      </c>
      <c r="U28" s="192"/>
      <c r="V28" s="212">
        <v>-33.575636954779959</v>
      </c>
      <c r="W28" s="192">
        <v>36.627748095035209</v>
      </c>
      <c r="X28" s="214">
        <v>-3.4714608041278492</v>
      </c>
      <c r="Y28" s="192"/>
      <c r="Z28" s="212">
        <v>-9.4016776050816855</v>
      </c>
      <c r="AA28" s="192">
        <v>1.6960547839961497</v>
      </c>
      <c r="AB28" s="214">
        <v>-16.657082139074326</v>
      </c>
      <c r="AC28" s="192"/>
      <c r="AD28" s="212">
        <v>-33.575636954779959</v>
      </c>
      <c r="AE28" s="192">
        <v>36.627748095035209</v>
      </c>
      <c r="AF28" s="214">
        <v>-3.4714608041278492</v>
      </c>
      <c r="AG28" s="192"/>
    </row>
    <row r="29" spans="1:48" ht="21.95" customHeight="1" x14ac:dyDescent="0.2">
      <c r="A29" s="215"/>
      <c r="B29" s="16" t="s">
        <v>70</v>
      </c>
      <c r="C29" s="216" t="s">
        <v>74</v>
      </c>
      <c r="D29" s="217" t="s">
        <v>74</v>
      </c>
      <c r="E29" s="217" t="s">
        <v>74</v>
      </c>
      <c r="F29" s="217" t="s">
        <v>74</v>
      </c>
      <c r="G29" s="217" t="s">
        <v>73</v>
      </c>
      <c r="H29" s="218" t="s">
        <v>72</v>
      </c>
      <c r="I29" s="217" t="s">
        <v>75</v>
      </c>
      <c r="J29" s="217" t="s">
        <v>71</v>
      </c>
      <c r="K29" s="217" t="s">
        <v>74</v>
      </c>
      <c r="L29" s="217" t="s">
        <v>75</v>
      </c>
      <c r="M29" s="217" t="s">
        <v>71</v>
      </c>
      <c r="N29" s="217" t="s">
        <v>71</v>
      </c>
      <c r="O29" s="217" t="s">
        <v>73</v>
      </c>
      <c r="P29" s="217" t="s">
        <v>74</v>
      </c>
      <c r="Q29" s="217" t="s">
        <v>75</v>
      </c>
      <c r="R29" s="217" t="s">
        <v>71</v>
      </c>
      <c r="S29" s="217" t="s">
        <v>72</v>
      </c>
      <c r="T29" s="218" t="s">
        <v>75</v>
      </c>
      <c r="U29" s="192"/>
      <c r="V29" s="216" t="s">
        <v>72</v>
      </c>
      <c r="W29" s="217" t="s">
        <v>74</v>
      </c>
      <c r="X29" s="219" t="s">
        <v>73</v>
      </c>
      <c r="Y29" s="192"/>
      <c r="Z29" s="216" t="s">
        <v>71</v>
      </c>
      <c r="AA29" s="217" t="s">
        <v>73</v>
      </c>
      <c r="AB29" s="219" t="s">
        <v>72</v>
      </c>
      <c r="AC29" s="192"/>
      <c r="AD29" s="216" t="s">
        <v>72</v>
      </c>
      <c r="AE29" s="217" t="s">
        <v>74</v>
      </c>
      <c r="AF29" s="219" t="s">
        <v>73</v>
      </c>
      <c r="AG29" s="192"/>
    </row>
    <row r="30" spans="1:48" ht="21.95" customHeight="1" x14ac:dyDescent="0.25">
      <c r="A30" s="199"/>
      <c r="B30" s="200"/>
      <c r="U30" s="1"/>
      <c r="X30" s="220"/>
      <c r="Y30" s="221"/>
      <c r="AB30" s="220"/>
      <c r="AC30" s="221"/>
      <c r="AF30" s="220"/>
      <c r="AG30" s="221"/>
    </row>
    <row r="31" spans="1:48" s="36" customFormat="1" ht="15.95" customHeight="1" x14ac:dyDescent="0.2">
      <c r="B31" s="498" t="s">
        <v>18</v>
      </c>
      <c r="C31" s="500">
        <v>2021</v>
      </c>
      <c r="D31" s="500"/>
      <c r="E31" s="500"/>
      <c r="F31" s="500"/>
      <c r="G31" s="500"/>
      <c r="H31" s="500"/>
      <c r="I31" s="500">
        <v>2022</v>
      </c>
      <c r="J31" s="500"/>
      <c r="K31" s="500"/>
      <c r="L31" s="500"/>
      <c r="M31" s="500"/>
      <c r="N31" s="500"/>
      <c r="O31" s="500"/>
      <c r="P31" s="500"/>
      <c r="Q31" s="500"/>
      <c r="R31" s="500"/>
      <c r="S31" s="500"/>
      <c r="T31" s="500"/>
      <c r="U31" s="38"/>
      <c r="V31" s="494" t="s">
        <v>26</v>
      </c>
      <c r="W31" s="494"/>
      <c r="X31" s="494"/>
      <c r="Y31" s="38"/>
      <c r="Z31" s="494" t="s">
        <v>27</v>
      </c>
      <c r="AA31" s="494"/>
      <c r="AB31" s="494"/>
      <c r="AC31" s="38"/>
      <c r="AD31" s="495" t="s">
        <v>28</v>
      </c>
      <c r="AE31" s="495"/>
      <c r="AF31" s="495"/>
      <c r="AG31" s="38"/>
      <c r="AH31" s="61"/>
      <c r="AI31" s="61"/>
      <c r="AJ31" s="61"/>
      <c r="AK31" s="61"/>
      <c r="AL31" s="61"/>
      <c r="AM31" s="61"/>
      <c r="AN31" s="61"/>
      <c r="AO31" s="61"/>
      <c r="AP31" s="61"/>
      <c r="AQ31" s="61"/>
      <c r="AR31" s="61"/>
      <c r="AS31" s="61"/>
      <c r="AT31" s="61"/>
      <c r="AU31" s="61"/>
      <c r="AV31" s="61"/>
    </row>
    <row r="32" spans="1:48" s="37" customFormat="1" ht="15.95" customHeight="1" x14ac:dyDescent="0.2">
      <c r="B32" s="498"/>
      <c r="C32" s="201" t="s">
        <v>56</v>
      </c>
      <c r="D32" s="201" t="s">
        <v>57</v>
      </c>
      <c r="E32" s="201" t="s">
        <v>58</v>
      </c>
      <c r="F32" s="201" t="s">
        <v>59</v>
      </c>
      <c r="G32" s="201" t="s">
        <v>60</v>
      </c>
      <c r="H32" s="98" t="s">
        <v>61</v>
      </c>
      <c r="I32" s="201" t="s">
        <v>62</v>
      </c>
      <c r="J32" s="201" t="s">
        <v>63</v>
      </c>
      <c r="K32" s="201" t="s">
        <v>64</v>
      </c>
      <c r="L32" s="201" t="s">
        <v>65</v>
      </c>
      <c r="M32" s="201" t="s">
        <v>66</v>
      </c>
      <c r="N32" s="201" t="s">
        <v>67</v>
      </c>
      <c r="O32" s="201" t="s">
        <v>56</v>
      </c>
      <c r="P32" s="201" t="s">
        <v>57</v>
      </c>
      <c r="Q32" s="201" t="s">
        <v>58</v>
      </c>
      <c r="R32" s="201" t="s">
        <v>59</v>
      </c>
      <c r="S32" s="201" t="s">
        <v>60</v>
      </c>
      <c r="T32" s="98" t="s">
        <v>61</v>
      </c>
      <c r="U32" s="47"/>
      <c r="V32" s="202">
        <v>2020</v>
      </c>
      <c r="W32" s="201">
        <v>2021</v>
      </c>
      <c r="X32" s="203">
        <v>2022</v>
      </c>
      <c r="Y32" s="47"/>
      <c r="Z32" s="202">
        <v>2020</v>
      </c>
      <c r="AA32" s="201">
        <v>2021</v>
      </c>
      <c r="AB32" s="203">
        <v>2022</v>
      </c>
      <c r="AC32" s="47"/>
      <c r="AD32" s="202">
        <v>2020</v>
      </c>
      <c r="AE32" s="201">
        <v>2021</v>
      </c>
      <c r="AF32" s="203">
        <v>2022</v>
      </c>
      <c r="AG32" s="47"/>
      <c r="AH32" s="61"/>
      <c r="AI32" s="61"/>
      <c r="AJ32" s="61"/>
      <c r="AK32" s="61"/>
      <c r="AL32" s="61"/>
      <c r="AM32" s="61"/>
      <c r="AN32" s="61"/>
      <c r="AO32" s="61"/>
      <c r="AP32" s="61"/>
      <c r="AQ32" s="61"/>
      <c r="AR32" s="61"/>
      <c r="AS32" s="61"/>
      <c r="AT32" s="61"/>
      <c r="AU32" s="61"/>
      <c r="AV32" s="61"/>
    </row>
    <row r="33" spans="1:48" ht="21.95" customHeight="1" x14ac:dyDescent="0.2">
      <c r="B33" s="62" t="s">
        <v>68</v>
      </c>
      <c r="C33" s="222">
        <v>117.44462215113954</v>
      </c>
      <c r="D33" s="223">
        <v>97.488603988603984</v>
      </c>
      <c r="E33" s="223">
        <v>99.50169300225734</v>
      </c>
      <c r="F33" s="223">
        <v>98.42787825319806</v>
      </c>
      <c r="G33" s="223">
        <v>108.11985617259289</v>
      </c>
      <c r="H33" s="224">
        <v>125.52087726697596</v>
      </c>
      <c r="I33" s="223">
        <v>154.29599141016465</v>
      </c>
      <c r="J33" s="223">
        <v>220.91832309360319</v>
      </c>
      <c r="K33" s="223">
        <v>219.60753221010901</v>
      </c>
      <c r="L33" s="223">
        <v>143.12323943661971</v>
      </c>
      <c r="M33" s="223">
        <v>118.55050284215129</v>
      </c>
      <c r="N33" s="223">
        <v>107.842175066313</v>
      </c>
      <c r="O33" s="223">
        <v>112.43146417445483</v>
      </c>
      <c r="P33" s="223">
        <v>94.088365243004418</v>
      </c>
      <c r="Q33" s="223">
        <v>112.30604982206405</v>
      </c>
      <c r="R33" s="223">
        <v>189.33216292134833</v>
      </c>
      <c r="S33" s="223">
        <v>200.9675</v>
      </c>
      <c r="T33" s="224">
        <v>182.87383177570092</v>
      </c>
      <c r="U33" s="192"/>
      <c r="V33" s="222">
        <v>131.93076307363927</v>
      </c>
      <c r="W33" s="223">
        <v>110.85972143263217</v>
      </c>
      <c r="X33" s="225">
        <v>159.48352109493527</v>
      </c>
      <c r="Y33" s="192"/>
      <c r="Z33" s="222">
        <v>82.805347411444146</v>
      </c>
      <c r="AA33" s="223">
        <v>110.82061335947347</v>
      </c>
      <c r="AB33" s="225">
        <v>191.06548042704625</v>
      </c>
      <c r="AC33" s="192"/>
      <c r="AD33" s="222">
        <v>131.93076307363927</v>
      </c>
      <c r="AE33" s="223">
        <v>110.85972143263217</v>
      </c>
      <c r="AF33" s="225">
        <v>159.48352109493527</v>
      </c>
      <c r="AG33" s="192"/>
    </row>
    <row r="34" spans="1:48" ht="21.95" customHeight="1" x14ac:dyDescent="0.2">
      <c r="B34" s="15" t="s">
        <v>69</v>
      </c>
      <c r="C34" s="226">
        <v>109.21089953271029</v>
      </c>
      <c r="D34" s="227">
        <v>86.252018633540374</v>
      </c>
      <c r="E34" s="227">
        <v>89.242643473089501</v>
      </c>
      <c r="F34" s="227">
        <v>96.474097202599609</v>
      </c>
      <c r="G34" s="227">
        <v>108.70459039548022</v>
      </c>
      <c r="H34" s="228">
        <v>112.94650754030161</v>
      </c>
      <c r="I34" s="227">
        <v>146.29959187565558</v>
      </c>
      <c r="J34" s="227">
        <v>211.37188407154227</v>
      </c>
      <c r="K34" s="227">
        <v>229.34386652643656</v>
      </c>
      <c r="L34" s="227">
        <v>143.75676610239472</v>
      </c>
      <c r="M34" s="227">
        <v>109.16903464725081</v>
      </c>
      <c r="N34" s="227">
        <v>97.916019700839115</v>
      </c>
      <c r="O34" s="227">
        <v>100.68441747572815</v>
      </c>
      <c r="P34" s="227">
        <v>86.749263364669559</v>
      </c>
      <c r="Q34" s="227">
        <v>104.23326256983241</v>
      </c>
      <c r="R34" s="227">
        <v>172.69151593803227</v>
      </c>
      <c r="S34" s="227">
        <v>190.75083906464926</v>
      </c>
      <c r="T34" s="228">
        <v>182.47992347176856</v>
      </c>
      <c r="U34" s="192"/>
      <c r="V34" s="226">
        <v>110.99333137787556</v>
      </c>
      <c r="W34" s="227">
        <v>105.71281632169612</v>
      </c>
      <c r="X34" s="229">
        <v>154.40354144846748</v>
      </c>
      <c r="Y34" s="192"/>
      <c r="Z34" s="226">
        <v>80.861343298163348</v>
      </c>
      <c r="AA34" s="227">
        <v>106.8345116621053</v>
      </c>
      <c r="AB34" s="229">
        <v>181.77413311800669</v>
      </c>
      <c r="AC34" s="192"/>
      <c r="AD34" s="226">
        <v>110.99333137787556</v>
      </c>
      <c r="AE34" s="227">
        <v>105.71281632169612</v>
      </c>
      <c r="AF34" s="229">
        <v>154.40354144846748</v>
      </c>
      <c r="AG34" s="192"/>
    </row>
    <row r="35" spans="1:48" ht="21.95" customHeight="1" x14ac:dyDescent="0.2">
      <c r="B35" s="17" t="s">
        <v>23</v>
      </c>
      <c r="C35" s="212">
        <v>107.53928651230841</v>
      </c>
      <c r="D35" s="192">
        <v>113.02762014515882</v>
      </c>
      <c r="E35" s="192">
        <v>111.49568090982163</v>
      </c>
      <c r="F35" s="192">
        <v>102.02518718210446</v>
      </c>
      <c r="G35" s="192">
        <v>99.462088748249116</v>
      </c>
      <c r="H35" s="213">
        <v>111.13303102549617</v>
      </c>
      <c r="I35" s="192">
        <v>105.46577022665832</v>
      </c>
      <c r="J35" s="192">
        <v>104.51641856911959</v>
      </c>
      <c r="K35" s="192">
        <v>95.754700370340956</v>
      </c>
      <c r="L35" s="192">
        <v>99.559306540515095</v>
      </c>
      <c r="M35" s="192">
        <v>108.59352491772108</v>
      </c>
      <c r="N35" s="192">
        <v>110.13741714159148</v>
      </c>
      <c r="O35" s="192">
        <v>111.66719438148407</v>
      </c>
      <c r="P35" s="192">
        <v>108.46013164106111</v>
      </c>
      <c r="Q35" s="192">
        <v>107.7449242719982</v>
      </c>
      <c r="R35" s="192">
        <v>109.63605356809924</v>
      </c>
      <c r="S35" s="192">
        <v>105.35602411265934</v>
      </c>
      <c r="T35" s="213">
        <v>100.21586391335912</v>
      </c>
      <c r="U35" s="192"/>
      <c r="V35" s="212">
        <v>118.86368436357083</v>
      </c>
      <c r="W35" s="192">
        <v>104.86876169798501</v>
      </c>
      <c r="X35" s="214">
        <v>103.29006679430968</v>
      </c>
      <c r="Y35" s="192"/>
      <c r="Z35" s="212">
        <v>102.40412047827978</v>
      </c>
      <c r="AA35" s="192">
        <v>103.73109928183212</v>
      </c>
      <c r="AB35" s="214">
        <v>105.11147936709715</v>
      </c>
      <c r="AC35" s="192"/>
      <c r="AD35" s="212">
        <v>118.86368436357083</v>
      </c>
      <c r="AE35" s="192">
        <v>104.86876169798501</v>
      </c>
      <c r="AF35" s="214">
        <v>103.29006679430968</v>
      </c>
      <c r="AG35" s="192"/>
    </row>
    <row r="36" spans="1:48" ht="21.95" customHeight="1" x14ac:dyDescent="0.2">
      <c r="A36" s="215"/>
      <c r="B36" s="16" t="s">
        <v>70</v>
      </c>
      <c r="C36" s="216" t="s">
        <v>73</v>
      </c>
      <c r="D36" s="217" t="s">
        <v>73</v>
      </c>
      <c r="E36" s="217" t="s">
        <v>73</v>
      </c>
      <c r="F36" s="217" t="s">
        <v>73</v>
      </c>
      <c r="G36" s="217" t="s">
        <v>73</v>
      </c>
      <c r="H36" s="218" t="s">
        <v>75</v>
      </c>
      <c r="I36" s="217" t="s">
        <v>73</v>
      </c>
      <c r="J36" s="217" t="s">
        <v>75</v>
      </c>
      <c r="K36" s="217" t="s">
        <v>73</v>
      </c>
      <c r="L36" s="217" t="s">
        <v>73</v>
      </c>
      <c r="M36" s="217" t="s">
        <v>73</v>
      </c>
      <c r="N36" s="217" t="s">
        <v>73</v>
      </c>
      <c r="O36" s="217" t="s">
        <v>75</v>
      </c>
      <c r="P36" s="217" t="s">
        <v>73</v>
      </c>
      <c r="Q36" s="217" t="s">
        <v>73</v>
      </c>
      <c r="R36" s="217" t="s">
        <v>75</v>
      </c>
      <c r="S36" s="217" t="s">
        <v>75</v>
      </c>
      <c r="T36" s="218" t="s">
        <v>75</v>
      </c>
      <c r="U36" s="192"/>
      <c r="V36" s="216" t="s">
        <v>74</v>
      </c>
      <c r="W36" s="217" t="s">
        <v>73</v>
      </c>
      <c r="X36" s="219" t="s">
        <v>73</v>
      </c>
      <c r="Y36" s="192"/>
      <c r="Z36" s="216" t="s">
        <v>73</v>
      </c>
      <c r="AA36" s="217" t="s">
        <v>73</v>
      </c>
      <c r="AB36" s="219" t="s">
        <v>75</v>
      </c>
      <c r="AC36" s="192"/>
      <c r="AD36" s="216" t="s">
        <v>74</v>
      </c>
      <c r="AE36" s="217" t="s">
        <v>73</v>
      </c>
      <c r="AF36" s="219" t="s">
        <v>73</v>
      </c>
      <c r="AG36" s="192"/>
    </row>
    <row r="37" spans="1:48" ht="21.95" customHeight="1" x14ac:dyDescent="0.25">
      <c r="B37" s="200" t="s">
        <v>76</v>
      </c>
      <c r="S37" s="32"/>
      <c r="T37" s="32"/>
      <c r="U37" s="1"/>
      <c r="V37" s="32"/>
      <c r="W37" s="32"/>
      <c r="X37" s="32"/>
      <c r="Y37" s="1"/>
      <c r="Z37" s="32"/>
      <c r="AA37" s="32"/>
      <c r="AB37" s="32"/>
      <c r="AC37" s="1"/>
      <c r="AD37" s="32"/>
      <c r="AE37" s="32"/>
      <c r="AF37" s="32"/>
      <c r="AG37" s="1"/>
    </row>
    <row r="38" spans="1:48" ht="21.95" customHeight="1" x14ac:dyDescent="0.2">
      <c r="B38" s="14" t="s">
        <v>68</v>
      </c>
      <c r="C38" s="204">
        <v>57.036974513229566</v>
      </c>
      <c r="D38" s="205">
        <v>27.231688643554644</v>
      </c>
      <c r="E38" s="205">
        <v>18.323484450726937</v>
      </c>
      <c r="F38" s="205">
        <v>9.5069182567054185</v>
      </c>
      <c r="G38" s="205">
        <v>44.147157340329223</v>
      </c>
      <c r="H38" s="206">
        <v>48.972524248076105</v>
      </c>
      <c r="I38" s="205">
        <v>37.235272537349019</v>
      </c>
      <c r="J38" s="205">
        <v>81.568839108204259</v>
      </c>
      <c r="K38" s="205">
        <v>72.998192290037622</v>
      </c>
      <c r="L38" s="205">
        <v>27.533082237612447</v>
      </c>
      <c r="M38" s="205">
        <v>19.321450326820241</v>
      </c>
      <c r="N38" s="205">
        <v>6.2795480376151431</v>
      </c>
      <c r="O38" s="205">
        <v>-4.2685291883313514</v>
      </c>
      <c r="P38" s="205">
        <v>-3.4878320198258193</v>
      </c>
      <c r="Q38" s="205">
        <v>12.868481362893073</v>
      </c>
      <c r="R38" s="205">
        <v>92.356237157020004</v>
      </c>
      <c r="S38" s="205">
        <v>85.87473856715107</v>
      </c>
      <c r="T38" s="206">
        <v>45.691964362791531</v>
      </c>
      <c r="U38" s="192"/>
      <c r="V38" s="204">
        <v>13.106182140485465</v>
      </c>
      <c r="W38" s="205">
        <v>-15.971287628506291</v>
      </c>
      <c r="X38" s="207">
        <v>43.860654739149204</v>
      </c>
      <c r="Y38" s="192"/>
      <c r="Z38" s="204">
        <v>-17.384782696301865</v>
      </c>
      <c r="AA38" s="205">
        <v>33.832677265256592</v>
      </c>
      <c r="AB38" s="207">
        <v>72.409694040614454</v>
      </c>
      <c r="AC38" s="192"/>
      <c r="AD38" s="204">
        <v>13.106182140485465</v>
      </c>
      <c r="AE38" s="205">
        <v>-15.971287628506291</v>
      </c>
      <c r="AF38" s="207">
        <v>43.860654739149204</v>
      </c>
      <c r="AG38" s="192"/>
    </row>
    <row r="39" spans="1:48" ht="21.95" customHeight="1" x14ac:dyDescent="0.2">
      <c r="B39" s="15" t="s">
        <v>69</v>
      </c>
      <c r="C39" s="208">
        <v>32.981711382476675</v>
      </c>
      <c r="D39" s="209">
        <v>12.208297020318623</v>
      </c>
      <c r="E39" s="209">
        <v>11.69280103240232</v>
      </c>
      <c r="F39" s="209">
        <v>14.656792305569686</v>
      </c>
      <c r="G39" s="209">
        <v>43.492781861139527</v>
      </c>
      <c r="H39" s="210">
        <v>37.744808056700265</v>
      </c>
      <c r="I39" s="209">
        <v>47.870565727201232</v>
      </c>
      <c r="J39" s="209">
        <v>84.320928444569702</v>
      </c>
      <c r="K39" s="209">
        <v>79.455217308301258</v>
      </c>
      <c r="L39" s="209">
        <v>33.630043045480456</v>
      </c>
      <c r="M39" s="209">
        <v>9.1597100406667114</v>
      </c>
      <c r="N39" s="209">
        <v>4.5452717788550159E-2</v>
      </c>
      <c r="O39" s="209">
        <v>-7.8073544796861967</v>
      </c>
      <c r="P39" s="209">
        <v>0.57650213762816005</v>
      </c>
      <c r="Q39" s="209">
        <v>16.797596432977645</v>
      </c>
      <c r="R39" s="209">
        <v>79.002987273746882</v>
      </c>
      <c r="S39" s="209">
        <v>75.476342232320007</v>
      </c>
      <c r="T39" s="210">
        <v>61.563139441614524</v>
      </c>
      <c r="U39" s="192"/>
      <c r="V39" s="208">
        <v>2.0436989595569566</v>
      </c>
      <c r="W39" s="209">
        <v>-4.7575065912971413</v>
      </c>
      <c r="X39" s="211">
        <v>46.059434249291293</v>
      </c>
      <c r="Y39" s="192"/>
      <c r="Z39" s="208">
        <v>-9.9926618618929908</v>
      </c>
      <c r="AA39" s="209">
        <v>32.120624397892577</v>
      </c>
      <c r="AB39" s="211">
        <v>70.145517857495705</v>
      </c>
      <c r="AC39" s="192"/>
      <c r="AD39" s="208">
        <v>2.0436989595569566</v>
      </c>
      <c r="AE39" s="209">
        <v>-4.7575065912971413</v>
      </c>
      <c r="AF39" s="211">
        <v>46.059434249291293</v>
      </c>
      <c r="AG39" s="192"/>
    </row>
    <row r="40" spans="1:48" ht="21.95" customHeight="1" x14ac:dyDescent="0.2">
      <c r="B40" s="17" t="s">
        <v>23</v>
      </c>
      <c r="C40" s="212">
        <v>18.08915141838089</v>
      </c>
      <c r="D40" s="192">
        <v>13.388842021732074</v>
      </c>
      <c r="E40" s="192">
        <v>5.9365360677688708</v>
      </c>
      <c r="F40" s="192">
        <v>-4.4915560127271084</v>
      </c>
      <c r="G40" s="192">
        <v>0.45603372564652922</v>
      </c>
      <c r="H40" s="213">
        <v>8.1510993770899027</v>
      </c>
      <c r="I40" s="192">
        <v>-7.1922989795457672</v>
      </c>
      <c r="J40" s="192">
        <v>-1.493096502720374</v>
      </c>
      <c r="K40" s="192">
        <v>-3.5981261036124415</v>
      </c>
      <c r="L40" s="192">
        <v>-4.5625674204247009</v>
      </c>
      <c r="M40" s="192">
        <v>9.309057602319136</v>
      </c>
      <c r="N40" s="192">
        <v>6.231263041495497</v>
      </c>
      <c r="O40" s="192">
        <v>3.8385114901352133</v>
      </c>
      <c r="P40" s="192">
        <v>-4.0410374900146566</v>
      </c>
      <c r="Q40" s="192">
        <v>-3.3640376086282302</v>
      </c>
      <c r="R40" s="192">
        <v>7.4597916418569836</v>
      </c>
      <c r="S40" s="192">
        <v>5.9258109684188698</v>
      </c>
      <c r="T40" s="213">
        <v>-9.8235124259644238</v>
      </c>
      <c r="U40" s="192"/>
      <c r="V40" s="212">
        <v>10.840927263221493</v>
      </c>
      <c r="W40" s="192">
        <v>-11.773926359883808</v>
      </c>
      <c r="X40" s="214">
        <v>-1.5054005388531542</v>
      </c>
      <c r="Y40" s="192"/>
      <c r="Z40" s="212">
        <v>-8.2127979644498232</v>
      </c>
      <c r="AA40" s="192">
        <v>1.2958255950387385</v>
      </c>
      <c r="AB40" s="214">
        <v>1.3307292555987933</v>
      </c>
      <c r="AC40" s="192"/>
      <c r="AD40" s="212">
        <v>10.840927263221493</v>
      </c>
      <c r="AE40" s="192">
        <v>-11.773926359883808</v>
      </c>
      <c r="AF40" s="214">
        <v>-1.5054005388531542</v>
      </c>
      <c r="AG40" s="192"/>
    </row>
    <row r="41" spans="1:48" ht="21.95" customHeight="1" x14ac:dyDescent="0.2">
      <c r="A41" s="215"/>
      <c r="B41" s="16" t="s">
        <v>70</v>
      </c>
      <c r="C41" s="216" t="s">
        <v>74</v>
      </c>
      <c r="D41" s="217" t="s">
        <v>75</v>
      </c>
      <c r="E41" s="217" t="s">
        <v>74</v>
      </c>
      <c r="F41" s="217" t="s">
        <v>73</v>
      </c>
      <c r="G41" s="217" t="s">
        <v>74</v>
      </c>
      <c r="H41" s="218" t="s">
        <v>74</v>
      </c>
      <c r="I41" s="217" t="s">
        <v>71</v>
      </c>
      <c r="J41" s="217" t="s">
        <v>73</v>
      </c>
      <c r="K41" s="217" t="s">
        <v>73</v>
      </c>
      <c r="L41" s="217" t="s">
        <v>71</v>
      </c>
      <c r="M41" s="217" t="s">
        <v>75</v>
      </c>
      <c r="N41" s="217" t="s">
        <v>74</v>
      </c>
      <c r="O41" s="217" t="s">
        <v>74</v>
      </c>
      <c r="P41" s="217" t="s">
        <v>71</v>
      </c>
      <c r="Q41" s="217" t="s">
        <v>71</v>
      </c>
      <c r="R41" s="217" t="s">
        <v>73</v>
      </c>
      <c r="S41" s="217" t="s">
        <v>73</v>
      </c>
      <c r="T41" s="218" t="s">
        <v>72</v>
      </c>
      <c r="U41" s="192"/>
      <c r="V41" s="216" t="s">
        <v>74</v>
      </c>
      <c r="W41" s="217" t="s">
        <v>72</v>
      </c>
      <c r="X41" s="219" t="s">
        <v>73</v>
      </c>
      <c r="Y41" s="192"/>
      <c r="Z41" s="216" t="s">
        <v>72</v>
      </c>
      <c r="AA41" s="217" t="s">
        <v>75</v>
      </c>
      <c r="AB41" s="219" t="s">
        <v>73</v>
      </c>
      <c r="AC41" s="192"/>
      <c r="AD41" s="216" t="s">
        <v>74</v>
      </c>
      <c r="AE41" s="217" t="s">
        <v>72</v>
      </c>
      <c r="AF41" s="219" t="s">
        <v>73</v>
      </c>
      <c r="AG41" s="192"/>
    </row>
    <row r="42" spans="1:48" ht="21.95" customHeight="1" x14ac:dyDescent="0.25">
      <c r="A42" s="199"/>
      <c r="B42" s="200"/>
      <c r="U42" s="1"/>
      <c r="X42" s="220"/>
      <c r="Y42" s="221"/>
      <c r="AB42" s="220"/>
      <c r="AC42" s="221"/>
      <c r="AF42" s="220"/>
      <c r="AG42" s="221"/>
    </row>
    <row r="43" spans="1:48" s="36" customFormat="1" ht="15.95" customHeight="1" x14ac:dyDescent="0.2">
      <c r="B43" s="498" t="s">
        <v>19</v>
      </c>
      <c r="C43" s="500">
        <v>2021</v>
      </c>
      <c r="D43" s="500"/>
      <c r="E43" s="500"/>
      <c r="F43" s="500"/>
      <c r="G43" s="500"/>
      <c r="H43" s="500"/>
      <c r="I43" s="500">
        <v>2022</v>
      </c>
      <c r="J43" s="500"/>
      <c r="K43" s="500"/>
      <c r="L43" s="500"/>
      <c r="M43" s="500"/>
      <c r="N43" s="500"/>
      <c r="O43" s="500"/>
      <c r="P43" s="500"/>
      <c r="Q43" s="500"/>
      <c r="R43" s="500"/>
      <c r="S43" s="500"/>
      <c r="T43" s="500"/>
      <c r="U43" s="38"/>
      <c r="V43" s="494" t="s">
        <v>26</v>
      </c>
      <c r="W43" s="494"/>
      <c r="X43" s="494"/>
      <c r="Y43" s="38"/>
      <c r="Z43" s="494" t="s">
        <v>27</v>
      </c>
      <c r="AA43" s="494"/>
      <c r="AB43" s="494"/>
      <c r="AC43" s="38"/>
      <c r="AD43" s="495" t="s">
        <v>28</v>
      </c>
      <c r="AE43" s="495"/>
      <c r="AF43" s="495"/>
      <c r="AG43" s="38"/>
      <c r="AH43" s="61"/>
      <c r="AI43" s="61"/>
      <c r="AJ43" s="61"/>
      <c r="AK43" s="61"/>
      <c r="AL43" s="61"/>
      <c r="AM43" s="61"/>
      <c r="AN43" s="61"/>
      <c r="AO43" s="61"/>
      <c r="AP43" s="61"/>
      <c r="AQ43" s="61"/>
      <c r="AR43" s="61"/>
      <c r="AS43" s="61"/>
      <c r="AT43" s="61"/>
      <c r="AU43" s="61"/>
      <c r="AV43" s="61"/>
    </row>
    <row r="44" spans="1:48" s="37" customFormat="1" ht="15.95" customHeight="1" x14ac:dyDescent="0.2">
      <c r="B44" s="498"/>
      <c r="C44" s="201" t="s">
        <v>56</v>
      </c>
      <c r="D44" s="201" t="s">
        <v>57</v>
      </c>
      <c r="E44" s="201" t="s">
        <v>58</v>
      </c>
      <c r="F44" s="201" t="s">
        <v>59</v>
      </c>
      <c r="G44" s="201" t="s">
        <v>60</v>
      </c>
      <c r="H44" s="98" t="s">
        <v>61</v>
      </c>
      <c r="I44" s="201" t="s">
        <v>62</v>
      </c>
      <c r="J44" s="201" t="s">
        <v>63</v>
      </c>
      <c r="K44" s="201" t="s">
        <v>64</v>
      </c>
      <c r="L44" s="201" t="s">
        <v>65</v>
      </c>
      <c r="M44" s="201" t="s">
        <v>66</v>
      </c>
      <c r="N44" s="201" t="s">
        <v>67</v>
      </c>
      <c r="O44" s="201" t="s">
        <v>56</v>
      </c>
      <c r="P44" s="201" t="s">
        <v>57</v>
      </c>
      <c r="Q44" s="201" t="s">
        <v>58</v>
      </c>
      <c r="R44" s="201" t="s">
        <v>59</v>
      </c>
      <c r="S44" s="201" t="s">
        <v>60</v>
      </c>
      <c r="T44" s="98" t="s">
        <v>61</v>
      </c>
      <c r="U44" s="47"/>
      <c r="V44" s="202">
        <v>2020</v>
      </c>
      <c r="W44" s="201">
        <v>2021</v>
      </c>
      <c r="X44" s="203">
        <v>2022</v>
      </c>
      <c r="Y44" s="47"/>
      <c r="Z44" s="202">
        <v>2020</v>
      </c>
      <c r="AA44" s="201">
        <v>2021</v>
      </c>
      <c r="AB44" s="203">
        <v>2022</v>
      </c>
      <c r="AC44" s="47"/>
      <c r="AD44" s="202">
        <v>2020</v>
      </c>
      <c r="AE44" s="201">
        <v>2021</v>
      </c>
      <c r="AF44" s="203">
        <v>2022</v>
      </c>
      <c r="AG44" s="47"/>
      <c r="AH44" s="61"/>
      <c r="AI44" s="61"/>
      <c r="AJ44" s="61"/>
      <c r="AK44" s="61"/>
      <c r="AL44" s="61"/>
      <c r="AM44" s="61"/>
      <c r="AN44" s="61"/>
      <c r="AO44" s="61"/>
      <c r="AP44" s="61"/>
      <c r="AQ44" s="61"/>
      <c r="AR44" s="61"/>
      <c r="AS44" s="61"/>
      <c r="AT44" s="61"/>
      <c r="AU44" s="61"/>
      <c r="AV44" s="61"/>
    </row>
    <row r="45" spans="1:48" ht="21.95" customHeight="1" x14ac:dyDescent="0.2">
      <c r="B45" s="62" t="s">
        <v>68</v>
      </c>
      <c r="C45" s="222">
        <v>89.388009738283628</v>
      </c>
      <c r="D45" s="223">
        <v>41.653682288496654</v>
      </c>
      <c r="E45" s="223">
        <v>55.445597484276732</v>
      </c>
      <c r="F45" s="223">
        <v>67.905051734631769</v>
      </c>
      <c r="G45" s="223">
        <v>85.101886792452831</v>
      </c>
      <c r="H45" s="224">
        <v>90.569080949482654</v>
      </c>
      <c r="I45" s="223">
        <v>131.19385270846013</v>
      </c>
      <c r="J45" s="223">
        <v>205.95721024258759</v>
      </c>
      <c r="K45" s="223">
        <v>202.29823493609251</v>
      </c>
      <c r="L45" s="223">
        <v>127.82075471698113</v>
      </c>
      <c r="M45" s="223">
        <v>82.509129640900795</v>
      </c>
      <c r="N45" s="223">
        <v>76.710377358490561</v>
      </c>
      <c r="O45" s="223">
        <v>87.864881314668295</v>
      </c>
      <c r="P45" s="223">
        <v>58.325623858794884</v>
      </c>
      <c r="Q45" s="223">
        <v>69.467295597484281</v>
      </c>
      <c r="R45" s="223">
        <v>164.09555690809495</v>
      </c>
      <c r="S45" s="223">
        <v>176.95251572327044</v>
      </c>
      <c r="T45" s="224">
        <v>154.82501521606818</v>
      </c>
      <c r="U45" s="192"/>
      <c r="V45" s="222">
        <v>50.982214661305292</v>
      </c>
      <c r="W45" s="223">
        <v>80.641922977513573</v>
      </c>
      <c r="X45" s="225">
        <v>127.69811320754717</v>
      </c>
      <c r="Y45" s="192"/>
      <c r="Z45" s="222">
        <v>49.859823625922886</v>
      </c>
      <c r="AA45" s="223">
        <v>81.149507793273173</v>
      </c>
      <c r="AB45" s="225">
        <v>165.16427399507793</v>
      </c>
      <c r="AC45" s="192"/>
      <c r="AD45" s="222">
        <v>50.982214661305292</v>
      </c>
      <c r="AE45" s="223">
        <v>80.641922977513573</v>
      </c>
      <c r="AF45" s="225">
        <v>127.69811320754717</v>
      </c>
      <c r="AG45" s="192"/>
    </row>
    <row r="46" spans="1:48" ht="21.95" customHeight="1" x14ac:dyDescent="0.2">
      <c r="B46" s="15" t="s">
        <v>69</v>
      </c>
      <c r="C46" s="226">
        <v>79.93236144578313</v>
      </c>
      <c r="D46" s="227">
        <v>41.017477652545665</v>
      </c>
      <c r="E46" s="227">
        <v>48.212531726907628</v>
      </c>
      <c r="F46" s="227">
        <v>53.077626117372716</v>
      </c>
      <c r="G46" s="227">
        <v>67.999305220883528</v>
      </c>
      <c r="H46" s="228">
        <v>84.413577147298867</v>
      </c>
      <c r="I46" s="227">
        <v>119.257195491644</v>
      </c>
      <c r="J46" s="227">
        <v>194.25476333907056</v>
      </c>
      <c r="K46" s="227">
        <v>186.45219588029536</v>
      </c>
      <c r="L46" s="227">
        <v>111.86470281124498</v>
      </c>
      <c r="M46" s="227">
        <v>67.597398367664212</v>
      </c>
      <c r="N46" s="227">
        <v>64.671761445783133</v>
      </c>
      <c r="O46" s="227">
        <v>70.936926544889232</v>
      </c>
      <c r="P46" s="227">
        <v>48.057675864749321</v>
      </c>
      <c r="Q46" s="227">
        <v>59.944591164658632</v>
      </c>
      <c r="R46" s="227">
        <v>165.49659541391372</v>
      </c>
      <c r="S46" s="227">
        <v>178.21797269076305</v>
      </c>
      <c r="T46" s="228">
        <v>151.98386164010881</v>
      </c>
      <c r="U46" s="192"/>
      <c r="V46" s="226">
        <v>53.882227569133399</v>
      </c>
      <c r="W46" s="227">
        <v>70.705281795675859</v>
      </c>
      <c r="X46" s="229">
        <v>117.76257956758541</v>
      </c>
      <c r="Y46" s="192"/>
      <c r="Z46" s="226">
        <v>43.357606600314298</v>
      </c>
      <c r="AA46" s="227">
        <v>68.502244106862236</v>
      </c>
      <c r="AB46" s="229">
        <v>165.09166684127817</v>
      </c>
      <c r="AC46" s="192"/>
      <c r="AD46" s="226">
        <v>53.882227569133399</v>
      </c>
      <c r="AE46" s="227">
        <v>70.705281795675859</v>
      </c>
      <c r="AF46" s="229">
        <v>117.76257956758541</v>
      </c>
      <c r="AG46" s="192"/>
    </row>
    <row r="47" spans="1:48" ht="21.95" customHeight="1" x14ac:dyDescent="0.2">
      <c r="B47" s="17" t="s">
        <v>24</v>
      </c>
      <c r="C47" s="212">
        <v>111.82956204652511</v>
      </c>
      <c r="D47" s="192">
        <v>101.5510574330937</v>
      </c>
      <c r="E47" s="192">
        <v>115.00245993790256</v>
      </c>
      <c r="F47" s="192">
        <v>127.9353594006553</v>
      </c>
      <c r="G47" s="192">
        <v>125.1511122297412</v>
      </c>
      <c r="H47" s="213">
        <v>107.29207789813411</v>
      </c>
      <c r="I47" s="192">
        <v>110.00917149498196</v>
      </c>
      <c r="J47" s="192">
        <v>106.02427796483903</v>
      </c>
      <c r="K47" s="192">
        <v>108.49871409718632</v>
      </c>
      <c r="L47" s="192">
        <v>114.26370562366844</v>
      </c>
      <c r="M47" s="192">
        <v>122.0596230524843</v>
      </c>
      <c r="N47" s="192">
        <v>118.61494977646444</v>
      </c>
      <c r="O47" s="192">
        <v>123.86338906162452</v>
      </c>
      <c r="P47" s="192">
        <v>121.36588548935019</v>
      </c>
      <c r="Q47" s="192">
        <v>115.8858443235025</v>
      </c>
      <c r="R47" s="192">
        <v>99.153433638739756</v>
      </c>
      <c r="S47" s="192">
        <v>99.289938636141329</v>
      </c>
      <c r="T47" s="213">
        <v>101.86937846249496</v>
      </c>
      <c r="U47" s="192"/>
      <c r="V47" s="212">
        <v>94.617867451608873</v>
      </c>
      <c r="W47" s="192">
        <v>114.05360523210287</v>
      </c>
      <c r="X47" s="214">
        <v>108.43691916093245</v>
      </c>
      <c r="Y47" s="192"/>
      <c r="Z47" s="212">
        <v>114.99671576792686</v>
      </c>
      <c r="AA47" s="192">
        <v>118.46255382033428</v>
      </c>
      <c r="AB47" s="214">
        <v>100.04397990229739</v>
      </c>
      <c r="AC47" s="192"/>
      <c r="AD47" s="212">
        <v>94.617867451608873</v>
      </c>
      <c r="AE47" s="192">
        <v>114.05360523210287</v>
      </c>
      <c r="AF47" s="214">
        <v>108.43691916093245</v>
      </c>
      <c r="AG47" s="192"/>
    </row>
    <row r="48" spans="1:48" ht="21.95" customHeight="1" x14ac:dyDescent="0.2">
      <c r="A48" s="215"/>
      <c r="B48" s="16" t="s">
        <v>70</v>
      </c>
      <c r="C48" s="216" t="s">
        <v>73</v>
      </c>
      <c r="D48" s="217" t="s">
        <v>71</v>
      </c>
      <c r="E48" s="217" t="s">
        <v>75</v>
      </c>
      <c r="F48" s="217" t="s">
        <v>73</v>
      </c>
      <c r="G48" s="217" t="s">
        <v>73</v>
      </c>
      <c r="H48" s="218" t="s">
        <v>73</v>
      </c>
      <c r="I48" s="217" t="s">
        <v>73</v>
      </c>
      <c r="J48" s="217" t="s">
        <v>75</v>
      </c>
      <c r="K48" s="217" t="s">
        <v>75</v>
      </c>
      <c r="L48" s="217" t="s">
        <v>75</v>
      </c>
      <c r="M48" s="217" t="s">
        <v>75</v>
      </c>
      <c r="N48" s="217" t="s">
        <v>75</v>
      </c>
      <c r="O48" s="217" t="s">
        <v>74</v>
      </c>
      <c r="P48" s="217" t="s">
        <v>75</v>
      </c>
      <c r="Q48" s="217" t="s">
        <v>75</v>
      </c>
      <c r="R48" s="217" t="s">
        <v>71</v>
      </c>
      <c r="S48" s="217" t="s">
        <v>75</v>
      </c>
      <c r="T48" s="218" t="s">
        <v>75</v>
      </c>
      <c r="U48" s="192"/>
      <c r="V48" s="216" t="s">
        <v>71</v>
      </c>
      <c r="W48" s="217" t="s">
        <v>73</v>
      </c>
      <c r="X48" s="219" t="s">
        <v>75</v>
      </c>
      <c r="Y48" s="192"/>
      <c r="Z48" s="216" t="s">
        <v>75</v>
      </c>
      <c r="AA48" s="217" t="s">
        <v>73</v>
      </c>
      <c r="AB48" s="219" t="s">
        <v>75</v>
      </c>
      <c r="AC48" s="192"/>
      <c r="AD48" s="216" t="s">
        <v>71</v>
      </c>
      <c r="AE48" s="217" t="s">
        <v>73</v>
      </c>
      <c r="AF48" s="219" t="s">
        <v>75</v>
      </c>
      <c r="AG48" s="192"/>
    </row>
    <row r="49" spans="1:33" ht="21.95" customHeight="1" x14ac:dyDescent="0.25">
      <c r="B49" s="200" t="s">
        <v>76</v>
      </c>
      <c r="S49" s="32"/>
      <c r="T49" s="32"/>
      <c r="U49" s="1"/>
      <c r="V49" s="32"/>
      <c r="W49" s="32"/>
      <c r="X49" s="32"/>
      <c r="Y49" s="1"/>
      <c r="Z49" s="32"/>
      <c r="AA49" s="32"/>
      <c r="AB49" s="32"/>
      <c r="AC49" s="1"/>
      <c r="AD49" s="32"/>
      <c r="AE49" s="32"/>
      <c r="AF49" s="32"/>
      <c r="AG49" s="1"/>
    </row>
    <row r="50" spans="1:33" ht="21.95" customHeight="1" x14ac:dyDescent="0.2">
      <c r="B50" s="14" t="s">
        <v>68</v>
      </c>
      <c r="C50" s="204">
        <v>1090.1499189655101</v>
      </c>
      <c r="D50" s="205">
        <v>501.45889176755674</v>
      </c>
      <c r="E50" s="205">
        <v>679.43945890751945</v>
      </c>
      <c r="F50" s="205">
        <v>43.332669565980787</v>
      </c>
      <c r="G50" s="205">
        <v>82.683713834239811</v>
      </c>
      <c r="H50" s="206">
        <v>63.14727713259564</v>
      </c>
      <c r="I50" s="205">
        <v>111.95984050257117</v>
      </c>
      <c r="J50" s="205">
        <v>120.64162398429592</v>
      </c>
      <c r="K50" s="205">
        <v>74.264734795891769</v>
      </c>
      <c r="L50" s="205">
        <v>29.21653712263409</v>
      </c>
      <c r="M50" s="205">
        <v>-2.1555550743219452</v>
      </c>
      <c r="N50" s="205">
        <v>-9.0411132572319293</v>
      </c>
      <c r="O50" s="205">
        <v>-1.7039516016644196</v>
      </c>
      <c r="P50" s="205">
        <v>40.025132603697266</v>
      </c>
      <c r="Q50" s="205">
        <v>25.289109955311901</v>
      </c>
      <c r="R50" s="205">
        <v>141.65441703725634</v>
      </c>
      <c r="S50" s="205">
        <v>107.93019096594837</v>
      </c>
      <c r="T50" s="206">
        <v>70.94687678502153</v>
      </c>
      <c r="U50" s="192"/>
      <c r="V50" s="204">
        <v>-46.488992606493625</v>
      </c>
      <c r="W50" s="205">
        <v>58.176578858446305</v>
      </c>
      <c r="X50" s="207">
        <v>58.352019015191857</v>
      </c>
      <c r="Y50" s="192"/>
      <c r="Z50" s="204">
        <v>-40.709294059259101</v>
      </c>
      <c r="AA50" s="205">
        <v>62.755304555709564</v>
      </c>
      <c r="AB50" s="207">
        <v>103.53083892483511</v>
      </c>
      <c r="AC50" s="192"/>
      <c r="AD50" s="204">
        <v>-46.488992606493625</v>
      </c>
      <c r="AE50" s="205">
        <v>58.176578858446305</v>
      </c>
      <c r="AF50" s="207">
        <v>58.352019015191857</v>
      </c>
      <c r="AG50" s="192"/>
    </row>
    <row r="51" spans="1:33" ht="21.95" customHeight="1" x14ac:dyDescent="0.2">
      <c r="B51" s="15" t="s">
        <v>69</v>
      </c>
      <c r="C51" s="208">
        <v>103.66880194810706</v>
      </c>
      <c r="D51" s="209">
        <v>51.242644011928803</v>
      </c>
      <c r="E51" s="209">
        <v>23.458632661182705</v>
      </c>
      <c r="F51" s="209">
        <v>3.6053588583916008</v>
      </c>
      <c r="G51" s="209">
        <v>74.150192478480136</v>
      </c>
      <c r="H51" s="210">
        <v>112.86022652914026</v>
      </c>
      <c r="I51" s="209">
        <v>115.31777600419973</v>
      </c>
      <c r="J51" s="209">
        <v>139.81033075763747</v>
      </c>
      <c r="K51" s="209">
        <v>69.412592998178312</v>
      </c>
      <c r="L51" s="209">
        <v>24.841644843292595</v>
      </c>
      <c r="M51" s="209">
        <v>-4.7572562777406704</v>
      </c>
      <c r="N51" s="209">
        <v>-4.1507913668653664</v>
      </c>
      <c r="O51" s="209">
        <v>-11.25380851785585</v>
      </c>
      <c r="P51" s="209">
        <v>17.163898452981108</v>
      </c>
      <c r="Q51" s="209">
        <v>24.334045563537117</v>
      </c>
      <c r="R51" s="209">
        <v>211.8010497452529</v>
      </c>
      <c r="S51" s="209">
        <v>162.08793179843647</v>
      </c>
      <c r="T51" s="210">
        <v>80.046701936230036</v>
      </c>
      <c r="U51" s="192"/>
      <c r="V51" s="208">
        <v>-27.319889628177418</v>
      </c>
      <c r="W51" s="209">
        <v>31.221898175983021</v>
      </c>
      <c r="X51" s="211">
        <v>66.554147832768038</v>
      </c>
      <c r="Y51" s="192"/>
      <c r="Z51" s="208">
        <v>-28.700853029388831</v>
      </c>
      <c r="AA51" s="209">
        <v>57.993601303602055</v>
      </c>
      <c r="AB51" s="211">
        <v>141.00183722980987</v>
      </c>
      <c r="AC51" s="192"/>
      <c r="AD51" s="208">
        <v>-27.319889628177418</v>
      </c>
      <c r="AE51" s="209">
        <v>31.221898175983021</v>
      </c>
      <c r="AF51" s="211">
        <v>66.554147832768038</v>
      </c>
      <c r="AG51" s="192"/>
    </row>
    <row r="52" spans="1:33" ht="21.95" customHeight="1" x14ac:dyDescent="0.2">
      <c r="B52" s="17" t="s">
        <v>24</v>
      </c>
      <c r="C52" s="212">
        <v>484.35553583874372</v>
      </c>
      <c r="D52" s="192">
        <v>297.67811234636815</v>
      </c>
      <c r="E52" s="192">
        <v>531.33653930121704</v>
      </c>
      <c r="F52" s="192">
        <v>38.344841565331222</v>
      </c>
      <c r="G52" s="192">
        <v>4.9000929797968258</v>
      </c>
      <c r="H52" s="213">
        <v>-23.354738556366964</v>
      </c>
      <c r="I52" s="192">
        <v>-1.55952544362628</v>
      </c>
      <c r="J52" s="192">
        <v>-7.9932781513944713</v>
      </c>
      <c r="K52" s="192">
        <v>2.8640974746601735</v>
      </c>
      <c r="L52" s="192">
        <v>3.5043532828313984</v>
      </c>
      <c r="M52" s="192">
        <v>2.7316529339658526</v>
      </c>
      <c r="N52" s="192">
        <v>-5.1020993914627049</v>
      </c>
      <c r="O52" s="192">
        <v>10.76086393875058</v>
      </c>
      <c r="P52" s="192">
        <v>19.51218289312629</v>
      </c>
      <c r="Q52" s="192">
        <v>0.76814390412128442</v>
      </c>
      <c r="R52" s="192">
        <v>-22.49724071342451</v>
      </c>
      <c r="S52" s="192">
        <v>-20.663958260389691</v>
      </c>
      <c r="T52" s="213">
        <v>-5.054147092532979</v>
      </c>
      <c r="U52" s="192"/>
      <c r="V52" s="212">
        <v>-26.374620071775354</v>
      </c>
      <c r="W52" s="192">
        <v>20.541297647027243</v>
      </c>
      <c r="X52" s="214">
        <v>-4.924601953386345</v>
      </c>
      <c r="Y52" s="192"/>
      <c r="Z52" s="212">
        <v>-16.842334782492632</v>
      </c>
      <c r="AA52" s="192">
        <v>3.0138582909006177</v>
      </c>
      <c r="AB52" s="214">
        <v>-15.548013548604054</v>
      </c>
      <c r="AC52" s="192"/>
      <c r="AD52" s="212">
        <v>-26.374620071775354</v>
      </c>
      <c r="AE52" s="192">
        <v>20.541297647027243</v>
      </c>
      <c r="AF52" s="214">
        <v>-4.924601953386345</v>
      </c>
      <c r="AG52" s="192"/>
    </row>
    <row r="53" spans="1:33" ht="21.95" customHeight="1" x14ac:dyDescent="0.2">
      <c r="A53" s="215"/>
      <c r="B53" s="16" t="s">
        <v>70</v>
      </c>
      <c r="C53" s="216" t="s">
        <v>74</v>
      </c>
      <c r="D53" s="217" t="s">
        <v>74</v>
      </c>
      <c r="E53" s="217" t="s">
        <v>74</v>
      </c>
      <c r="F53" s="217" t="s">
        <v>74</v>
      </c>
      <c r="G53" s="217" t="s">
        <v>73</v>
      </c>
      <c r="H53" s="218" t="s">
        <v>71</v>
      </c>
      <c r="I53" s="217" t="s">
        <v>71</v>
      </c>
      <c r="J53" s="217" t="s">
        <v>72</v>
      </c>
      <c r="K53" s="217" t="s">
        <v>73</v>
      </c>
      <c r="L53" s="217" t="s">
        <v>75</v>
      </c>
      <c r="M53" s="217" t="s">
        <v>71</v>
      </c>
      <c r="N53" s="217" t="s">
        <v>71</v>
      </c>
      <c r="O53" s="217" t="s">
        <v>74</v>
      </c>
      <c r="P53" s="217" t="s">
        <v>74</v>
      </c>
      <c r="Q53" s="217" t="s">
        <v>75</v>
      </c>
      <c r="R53" s="217" t="s">
        <v>73</v>
      </c>
      <c r="S53" s="217" t="s">
        <v>71</v>
      </c>
      <c r="T53" s="218" t="s">
        <v>73</v>
      </c>
      <c r="U53" s="192"/>
      <c r="V53" s="216" t="s">
        <v>72</v>
      </c>
      <c r="W53" s="217" t="s">
        <v>74</v>
      </c>
      <c r="X53" s="219" t="s">
        <v>73</v>
      </c>
      <c r="Y53" s="192"/>
      <c r="Z53" s="216" t="s">
        <v>72</v>
      </c>
      <c r="AA53" s="217" t="s">
        <v>73</v>
      </c>
      <c r="AB53" s="219" t="s">
        <v>73</v>
      </c>
      <c r="AC53" s="192"/>
      <c r="AD53" s="216" t="s">
        <v>72</v>
      </c>
      <c r="AE53" s="217" t="s">
        <v>74</v>
      </c>
      <c r="AF53" s="219" t="s">
        <v>73</v>
      </c>
      <c r="AG53" s="192"/>
    </row>
    <row r="54" spans="1:33" ht="9.9499999999999993" customHeight="1" x14ac:dyDescent="0.2">
      <c r="A54" s="215"/>
      <c r="B54" s="48"/>
      <c r="C54" s="192"/>
      <c r="D54" s="192"/>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row>
    <row r="55" spans="1:33" ht="9.9499999999999993" customHeight="1" x14ac:dyDescent="0.25">
      <c r="B55" s="99" t="s">
        <v>77</v>
      </c>
      <c r="C55" s="99"/>
      <c r="D55" s="99"/>
      <c r="E55" s="99"/>
      <c r="F55" s="99"/>
      <c r="G55" s="99"/>
      <c r="H55" s="99"/>
      <c r="I55" s="99"/>
      <c r="J55" s="99"/>
      <c r="K55" s="99"/>
      <c r="L55" s="99"/>
      <c r="M55" s="99"/>
      <c r="N55" s="99"/>
      <c r="O55" s="99"/>
      <c r="P55" s="99"/>
      <c r="Q55" s="99"/>
      <c r="R55" s="99"/>
      <c r="S55" s="99"/>
      <c r="T55" s="99"/>
      <c r="AD55" s="230"/>
      <c r="AE55" s="231"/>
      <c r="AF55" s="120"/>
    </row>
    <row r="56" spans="1:33" ht="9.9499999999999993" customHeight="1" x14ac:dyDescent="0.25">
      <c r="B56" s="48"/>
      <c r="C56" s="120"/>
      <c r="D56" s="120"/>
      <c r="E56" s="120"/>
      <c r="AD56" s="232"/>
    </row>
    <row r="57" spans="1:33" ht="24.95" customHeight="1" x14ac:dyDescent="0.2">
      <c r="B57" s="501" t="s">
        <v>11</v>
      </c>
      <c r="C57" s="501"/>
      <c r="D57" s="501"/>
      <c r="E57" s="501"/>
      <c r="F57" s="501"/>
      <c r="G57" s="501"/>
      <c r="H57" s="501"/>
      <c r="I57" s="501"/>
      <c r="J57" s="501"/>
      <c r="K57" s="501"/>
      <c r="L57" s="501"/>
      <c r="M57" s="501"/>
      <c r="N57" s="501"/>
      <c r="O57" s="501"/>
      <c r="P57" s="501"/>
      <c r="Q57" s="501"/>
      <c r="R57" s="501"/>
      <c r="S57" s="501"/>
      <c r="T57" s="501"/>
      <c r="U57" s="501"/>
      <c r="V57" s="501"/>
      <c r="W57" s="501"/>
      <c r="X57" s="501"/>
      <c r="Y57" s="501"/>
      <c r="Z57" s="501"/>
      <c r="AA57" s="501"/>
      <c r="AB57" s="501"/>
      <c r="AC57" s="501"/>
      <c r="AD57" s="501"/>
      <c r="AE57" s="501"/>
      <c r="AF57" s="501"/>
    </row>
    <row r="59" spans="1:33" s="63" customFormat="1" x14ac:dyDescent="0.2">
      <c r="A59" s="100"/>
      <c r="B59" s="100" t="s">
        <v>78</v>
      </c>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row>
    <row r="60" spans="1:33" s="63" customFormat="1" x14ac:dyDescent="0.2">
      <c r="A60" s="100"/>
      <c r="B60" s="100" t="s">
        <v>79</v>
      </c>
      <c r="C60" s="100">
        <v>100</v>
      </c>
      <c r="D60" s="100">
        <v>100</v>
      </c>
      <c r="E60" s="100">
        <v>100</v>
      </c>
      <c r="F60" s="100">
        <v>100</v>
      </c>
      <c r="G60" s="100">
        <v>100</v>
      </c>
      <c r="H60" s="100">
        <v>100</v>
      </c>
      <c r="I60" s="100">
        <v>100</v>
      </c>
      <c r="J60" s="100">
        <v>100</v>
      </c>
      <c r="K60" s="100">
        <v>100</v>
      </c>
      <c r="L60" s="100">
        <v>100</v>
      </c>
      <c r="M60" s="100">
        <v>100</v>
      </c>
      <c r="N60" s="100">
        <v>100</v>
      </c>
      <c r="O60" s="100">
        <v>100</v>
      </c>
      <c r="P60" s="100">
        <v>100</v>
      </c>
      <c r="Q60" s="100">
        <v>100</v>
      </c>
      <c r="R60" s="100">
        <v>100</v>
      </c>
      <c r="S60" s="100">
        <v>100</v>
      </c>
      <c r="T60" s="100">
        <v>100</v>
      </c>
      <c r="U60" s="100"/>
      <c r="V60" s="100"/>
      <c r="W60" s="100"/>
      <c r="X60" s="100"/>
      <c r="Y60" s="100"/>
      <c r="Z60" s="100"/>
      <c r="AA60" s="100"/>
      <c r="AB60" s="100"/>
      <c r="AC60" s="100"/>
      <c r="AD60" s="100"/>
      <c r="AE60" s="100"/>
      <c r="AF60" s="100"/>
      <c r="AG60" s="100"/>
    </row>
    <row r="61" spans="1:33" s="63" customFormat="1" x14ac:dyDescent="0.2">
      <c r="A61" s="100"/>
      <c r="B61" s="100" t="s">
        <v>80</v>
      </c>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row>
    <row r="62" spans="1:33" s="63" customFormat="1" x14ac:dyDescent="0.2">
      <c r="A62" s="100"/>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row>
    <row r="63" spans="1:33" s="63" customFormat="1" x14ac:dyDescent="0.2">
      <c r="A63" s="100"/>
      <c r="B63" s="100"/>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row>
    <row r="64" spans="1:33" s="63" customFormat="1" x14ac:dyDescent="0.2">
      <c r="A64" s="100"/>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row>
    <row r="65" spans="1:33" s="63" customFormat="1" x14ac:dyDescent="0.2">
      <c r="A65" s="100"/>
      <c r="B65" s="100"/>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row>
    <row r="66" spans="1:33" s="63" customFormat="1" ht="10.5" customHeight="1" x14ac:dyDescent="0.2">
      <c r="A66" s="100"/>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row>
    <row r="67" spans="1:33" s="63" customFormat="1" x14ac:dyDescent="0.2">
      <c r="A67" s="100"/>
      <c r="B67" s="100" t="s">
        <v>34</v>
      </c>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row>
    <row r="68" spans="1:33" s="63" customFormat="1" x14ac:dyDescent="0.2">
      <c r="A68" s="100"/>
      <c r="B68" s="100" t="s">
        <v>27</v>
      </c>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row>
    <row r="69" spans="1:33" s="63" customFormat="1" x14ac:dyDescent="0.2">
      <c r="A69" s="100"/>
      <c r="B69" s="100" t="s">
        <v>28</v>
      </c>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row>
    <row r="70" spans="1:33" s="63" customFormat="1" x14ac:dyDescent="0.2">
      <c r="A70" s="100"/>
      <c r="B70" s="100"/>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row>
    <row r="71" spans="1:33" s="63" customFormat="1" x14ac:dyDescent="0.2">
      <c r="A71" s="100"/>
      <c r="B71" s="100"/>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row>
    <row r="72" spans="1:33" s="63" customFormat="1" x14ac:dyDescent="0.2">
      <c r="A72" s="100"/>
      <c r="B72" s="100"/>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row>
    <row r="73" spans="1:33" s="63" customFormat="1" x14ac:dyDescent="0.2">
      <c r="A73" s="100"/>
      <c r="B73" s="100"/>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row>
    <row r="74" spans="1:33" s="63" customFormat="1" x14ac:dyDescent="0.2"/>
    <row r="75" spans="1:33" s="63" customFormat="1" x14ac:dyDescent="0.2"/>
    <row r="76" spans="1:33" s="63" customFormat="1" x14ac:dyDescent="0.2"/>
    <row r="77" spans="1:33" s="63" customFormat="1" x14ac:dyDescent="0.2"/>
    <row r="78" spans="1:33" s="63" customFormat="1" x14ac:dyDescent="0.2"/>
    <row r="79" spans="1:33" s="63" customFormat="1" x14ac:dyDescent="0.2"/>
    <row r="80" spans="1:33" s="63" customFormat="1" x14ac:dyDescent="0.2"/>
    <row r="81" s="63" customFormat="1" x14ac:dyDescent="0.2"/>
    <row r="82" s="63" customFormat="1" x14ac:dyDescent="0.2"/>
    <row r="83" s="63" customFormat="1" x14ac:dyDescent="0.2"/>
    <row r="84" s="63" customFormat="1" x14ac:dyDescent="0.2"/>
    <row r="85" s="63" customFormat="1" x14ac:dyDescent="0.2"/>
    <row r="86" s="63" customFormat="1" x14ac:dyDescent="0.2"/>
    <row r="87" s="63" customFormat="1" x14ac:dyDescent="0.2"/>
    <row r="88" s="63" customFormat="1" x14ac:dyDescent="0.2"/>
    <row r="89" s="63" customFormat="1" x14ac:dyDescent="0.2"/>
    <row r="90" s="63" customFormat="1" x14ac:dyDescent="0.2"/>
    <row r="91" s="63" customFormat="1" x14ac:dyDescent="0.2"/>
    <row r="92" s="63" customFormat="1" x14ac:dyDescent="0.2"/>
    <row r="93" s="63" customFormat="1" x14ac:dyDescent="0.2"/>
    <row r="94" s="63" customFormat="1" x14ac:dyDescent="0.2"/>
  </sheetData>
  <mergeCells count="25">
    <mergeCell ref="B57:AF57"/>
    <mergeCell ref="AD43:AF43"/>
    <mergeCell ref="AD31:AF31"/>
    <mergeCell ref="B43:B44"/>
    <mergeCell ref="Z31:AB31"/>
    <mergeCell ref="Z43:AB43"/>
    <mergeCell ref="V31:X31"/>
    <mergeCell ref="B31:B32"/>
    <mergeCell ref="V43:X43"/>
    <mergeCell ref="C31:H31"/>
    <mergeCell ref="C43:H43"/>
    <mergeCell ref="I31:T31"/>
    <mergeCell ref="I43:T43"/>
    <mergeCell ref="X18:AG18"/>
    <mergeCell ref="V19:X19"/>
    <mergeCell ref="AD19:AF19"/>
    <mergeCell ref="B2:AE2"/>
    <mergeCell ref="AA1:AF1"/>
    <mergeCell ref="B3:T3"/>
    <mergeCell ref="U3:AF3"/>
    <mergeCell ref="B4:AE4"/>
    <mergeCell ref="B19:B20"/>
    <mergeCell ref="C19:H19"/>
    <mergeCell ref="Z19:AB19"/>
    <mergeCell ref="I19:T19"/>
  </mergeCells>
  <phoneticPr fontId="0" type="noConversion"/>
  <printOptions horizontalCentered="1" verticalCentered="1"/>
  <pageMargins left="0.25" right="0.25" top="0.25" bottom="0.25" header="0" footer="0"/>
  <pageSetup scale="45" orientation="landscape" r:id="rId1"/>
  <headerFooter alignWithMargins="0"/>
  <rowBreaks count="1" manualBreakCount="1">
    <brk id="58" max="16383" man="1"/>
  </rowBreaks>
  <colBreaks count="1" manualBreakCount="1">
    <brk id="3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pageSetUpPr fitToPage="1"/>
  </sheetPr>
  <dimension ref="A1:BW153"/>
  <sheetViews>
    <sheetView showGridLines="0" tabSelected="1" zoomScale="85" workbookViewId="0">
      <selection activeCell="D28" sqref="D28"/>
    </sheetView>
  </sheetViews>
  <sheetFormatPr defaultRowHeight="12.75" x14ac:dyDescent="0.2"/>
  <cols>
    <col min="1" max="1" width="1" customWidth="1"/>
    <col min="2" max="2" width="1.28515625" style="8" customWidth="1"/>
    <col min="3" max="3" width="9" customWidth="1"/>
    <col min="4" max="4" width="40.7109375" customWidth="1"/>
    <col min="5" max="5" width="28.7109375" customWidth="1"/>
    <col min="6" max="6" width="11.7109375" customWidth="1"/>
    <col min="7" max="7" width="14.7109375" customWidth="1"/>
    <col min="8" max="44" width="2.7109375" customWidth="1"/>
    <col min="45" max="69" width="2.42578125" style="61" customWidth="1"/>
    <col min="70" max="75" width="9.140625" style="61" customWidth="1"/>
  </cols>
  <sheetData>
    <row r="1" spans="1:42" ht="23.25" customHeight="1" x14ac:dyDescent="0.35">
      <c r="B1" s="198" t="s">
        <v>81</v>
      </c>
      <c r="D1" s="198"/>
      <c r="E1" s="198"/>
    </row>
    <row r="2" spans="1:42" ht="15" customHeight="1" x14ac:dyDescent="0.2">
      <c r="B2"/>
      <c r="C2" s="502" t="s">
        <v>13</v>
      </c>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c r="AM2" s="502"/>
      <c r="AN2" s="502"/>
      <c r="AO2" s="502"/>
      <c r="AP2" s="502"/>
    </row>
    <row r="3" spans="1:42" ht="15" customHeight="1" x14ac:dyDescent="0.2">
      <c r="B3"/>
      <c r="C3" s="502" t="s">
        <v>14</v>
      </c>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row>
    <row r="4" spans="1:42" ht="15" customHeight="1" x14ac:dyDescent="0.2">
      <c r="B4"/>
      <c r="C4" s="502" t="s">
        <v>82</v>
      </c>
      <c r="D4" s="502"/>
      <c r="E4" s="502"/>
      <c r="F4" s="502"/>
      <c r="G4" s="502"/>
      <c r="H4" s="502"/>
      <c r="I4" s="502"/>
      <c r="J4" s="502"/>
      <c r="K4" s="502"/>
      <c r="L4" s="502"/>
      <c r="M4" s="502"/>
      <c r="N4" s="502"/>
      <c r="O4" s="502"/>
      <c r="P4" s="502"/>
      <c r="Q4" s="502"/>
      <c r="R4" s="502"/>
      <c r="S4" s="502"/>
      <c r="T4" s="502"/>
      <c r="U4" s="502"/>
      <c r="V4" s="502"/>
      <c r="W4" s="502"/>
      <c r="X4" s="502"/>
      <c r="Y4" s="502"/>
      <c r="Z4" s="502"/>
      <c r="AA4" s="502"/>
      <c r="AB4" s="502"/>
      <c r="AC4" s="502"/>
      <c r="AD4" s="502"/>
      <c r="AE4" s="502"/>
      <c r="AF4" s="502"/>
      <c r="AG4" s="502"/>
      <c r="AH4" s="502"/>
      <c r="AI4" s="502"/>
      <c r="AJ4" s="502"/>
      <c r="AK4" s="502"/>
      <c r="AL4" s="502"/>
      <c r="AM4" s="502"/>
      <c r="AN4" s="502"/>
      <c r="AO4" s="502"/>
      <c r="AP4" s="502"/>
    </row>
    <row r="5" spans="1:42" ht="12.75" customHeight="1" x14ac:dyDescent="0.2">
      <c r="C5" s="233"/>
      <c r="D5" s="233"/>
      <c r="E5" s="233"/>
    </row>
    <row r="6" spans="1:42" ht="18" customHeight="1" x14ac:dyDescent="0.25">
      <c r="B6" s="234"/>
      <c r="C6" s="234" t="s">
        <v>83</v>
      </c>
      <c r="D6" s="167"/>
      <c r="E6" s="167"/>
      <c r="F6" s="167"/>
      <c r="H6" s="520" t="s">
        <v>84</v>
      </c>
      <c r="I6" s="520"/>
      <c r="J6" s="520"/>
      <c r="K6" s="520"/>
      <c r="L6" s="520"/>
      <c r="M6" s="520"/>
      <c r="N6" s="520"/>
      <c r="O6" s="520"/>
      <c r="P6" s="520"/>
      <c r="Q6" s="520"/>
      <c r="R6" s="520"/>
      <c r="S6" s="520"/>
      <c r="T6" s="520"/>
      <c r="U6" s="520"/>
      <c r="Z6" s="520" t="s">
        <v>85</v>
      </c>
      <c r="AA6" s="520"/>
      <c r="AB6" s="520"/>
      <c r="AC6" s="520"/>
      <c r="AD6" s="520"/>
      <c r="AE6" s="520"/>
      <c r="AF6" s="520"/>
      <c r="AG6" s="520"/>
      <c r="AH6" s="520"/>
      <c r="AI6" s="520"/>
      <c r="AJ6" s="520"/>
      <c r="AK6" s="520"/>
      <c r="AL6" s="520"/>
      <c r="AM6" s="520"/>
    </row>
    <row r="7" spans="1:42" ht="15" customHeight="1" x14ac:dyDescent="0.2">
      <c r="D7" s="120" t="s">
        <v>86</v>
      </c>
      <c r="E7" s="235"/>
      <c r="F7" s="235"/>
      <c r="H7" s="516" t="s">
        <v>87</v>
      </c>
      <c r="I7" s="516"/>
      <c r="J7" s="516" t="s">
        <v>88</v>
      </c>
      <c r="K7" s="516"/>
      <c r="L7" s="516" t="s">
        <v>89</v>
      </c>
      <c r="M7" s="516"/>
      <c r="N7" s="516" t="s">
        <v>90</v>
      </c>
      <c r="O7" s="516"/>
      <c r="P7" s="516" t="s">
        <v>91</v>
      </c>
      <c r="Q7" s="516"/>
      <c r="R7" s="516" t="s">
        <v>92</v>
      </c>
      <c r="S7" s="516"/>
      <c r="T7" s="516" t="s">
        <v>93</v>
      </c>
      <c r="U7" s="516"/>
      <c r="Z7" s="516" t="s">
        <v>87</v>
      </c>
      <c r="AA7" s="516"/>
      <c r="AB7" s="516" t="s">
        <v>88</v>
      </c>
      <c r="AC7" s="516"/>
      <c r="AD7" s="516" t="s">
        <v>89</v>
      </c>
      <c r="AE7" s="516"/>
      <c r="AF7" s="516" t="s">
        <v>90</v>
      </c>
      <c r="AG7" s="516"/>
      <c r="AH7" s="516" t="s">
        <v>91</v>
      </c>
      <c r="AI7" s="516"/>
      <c r="AJ7" s="516" t="s">
        <v>92</v>
      </c>
      <c r="AK7" s="516"/>
      <c r="AL7" s="516" t="s">
        <v>93</v>
      </c>
      <c r="AM7" s="516"/>
    </row>
    <row r="8" spans="1:42" ht="15" customHeight="1" x14ac:dyDescent="0.2">
      <c r="D8" s="236" t="s">
        <v>94</v>
      </c>
      <c r="E8" s="235"/>
      <c r="F8" s="235"/>
      <c r="G8" s="235"/>
      <c r="H8" s="519"/>
      <c r="I8" s="519"/>
      <c r="J8" s="518"/>
      <c r="K8" s="518"/>
      <c r="L8" s="518"/>
      <c r="M8" s="518"/>
      <c r="N8" s="518"/>
      <c r="O8" s="518"/>
      <c r="P8" s="518">
        <v>1</v>
      </c>
      <c r="Q8" s="518"/>
      <c r="R8" s="518">
        <v>2</v>
      </c>
      <c r="S8" s="518"/>
      <c r="T8" s="518">
        <v>3</v>
      </c>
      <c r="U8" s="521"/>
      <c r="Z8" s="519"/>
      <c r="AA8" s="519"/>
      <c r="AB8" s="518"/>
      <c r="AC8" s="518"/>
      <c r="AD8" s="518"/>
      <c r="AE8" s="518"/>
      <c r="AF8" s="518">
        <v>1</v>
      </c>
      <c r="AG8" s="518"/>
      <c r="AH8" s="518">
        <v>2</v>
      </c>
      <c r="AI8" s="518"/>
      <c r="AJ8" s="518">
        <v>3</v>
      </c>
      <c r="AK8" s="518"/>
      <c r="AL8" s="518">
        <v>4</v>
      </c>
      <c r="AM8" s="521"/>
    </row>
    <row r="9" spans="1:42" ht="15" customHeight="1" x14ac:dyDescent="0.2">
      <c r="D9" s="236" t="s">
        <v>95</v>
      </c>
      <c r="H9" s="513">
        <v>4</v>
      </c>
      <c r="I9" s="513"/>
      <c r="J9" s="512">
        <v>5</v>
      </c>
      <c r="K9" s="512"/>
      <c r="L9" s="512">
        <v>6</v>
      </c>
      <c r="M9" s="512"/>
      <c r="N9" s="512">
        <v>7</v>
      </c>
      <c r="O9" s="512"/>
      <c r="P9" s="512">
        <v>8</v>
      </c>
      <c r="Q9" s="512"/>
      <c r="R9" s="512">
        <v>9</v>
      </c>
      <c r="S9" s="512"/>
      <c r="T9" s="512">
        <v>10</v>
      </c>
      <c r="U9" s="517"/>
      <c r="Z9" s="513">
        <v>5</v>
      </c>
      <c r="AA9" s="513"/>
      <c r="AB9" s="512">
        <v>6</v>
      </c>
      <c r="AC9" s="512"/>
      <c r="AD9" s="512">
        <v>7</v>
      </c>
      <c r="AE9" s="512"/>
      <c r="AF9" s="512">
        <v>8</v>
      </c>
      <c r="AG9" s="512"/>
      <c r="AH9" s="512">
        <v>9</v>
      </c>
      <c r="AI9" s="512"/>
      <c r="AJ9" s="512">
        <v>10</v>
      </c>
      <c r="AK9" s="512"/>
      <c r="AL9" s="512">
        <v>11</v>
      </c>
      <c r="AM9" s="517"/>
    </row>
    <row r="10" spans="1:42" ht="15" customHeight="1" x14ac:dyDescent="0.2">
      <c r="D10" t="s">
        <v>96</v>
      </c>
      <c r="H10" s="522">
        <v>11</v>
      </c>
      <c r="I10" s="522"/>
      <c r="J10" s="509">
        <v>12</v>
      </c>
      <c r="K10" s="509"/>
      <c r="L10" s="509">
        <v>13</v>
      </c>
      <c r="M10" s="509"/>
      <c r="N10" s="509">
        <v>14</v>
      </c>
      <c r="O10" s="509"/>
      <c r="P10" s="509">
        <v>15</v>
      </c>
      <c r="Q10" s="509"/>
      <c r="R10" s="509">
        <v>16</v>
      </c>
      <c r="S10" s="509"/>
      <c r="T10" s="509">
        <v>17</v>
      </c>
      <c r="U10" s="515"/>
      <c r="Z10" s="522">
        <v>12</v>
      </c>
      <c r="AA10" s="522"/>
      <c r="AB10" s="509">
        <v>13</v>
      </c>
      <c r="AC10" s="509"/>
      <c r="AD10" s="509">
        <v>14</v>
      </c>
      <c r="AE10" s="509"/>
      <c r="AF10" s="509">
        <v>15</v>
      </c>
      <c r="AG10" s="509"/>
      <c r="AH10" s="509">
        <v>16</v>
      </c>
      <c r="AI10" s="509"/>
      <c r="AJ10" s="509">
        <v>17</v>
      </c>
      <c r="AK10" s="509"/>
      <c r="AL10" s="509">
        <v>18</v>
      </c>
      <c r="AM10" s="515"/>
    </row>
    <row r="11" spans="1:42" ht="15" customHeight="1" x14ac:dyDescent="0.2">
      <c r="D11" t="s">
        <v>97</v>
      </c>
      <c r="H11" s="513">
        <v>18</v>
      </c>
      <c r="I11" s="513"/>
      <c r="J11" s="512">
        <v>19</v>
      </c>
      <c r="K11" s="512"/>
      <c r="L11" s="512">
        <v>20</v>
      </c>
      <c r="M11" s="512"/>
      <c r="N11" s="512">
        <v>21</v>
      </c>
      <c r="O11" s="512"/>
      <c r="P11" s="512">
        <v>22</v>
      </c>
      <c r="Q11" s="512"/>
      <c r="R11" s="512">
        <v>23</v>
      </c>
      <c r="S11" s="512"/>
      <c r="T11" s="512">
        <v>24</v>
      </c>
      <c r="U11" s="517"/>
      <c r="Z11" s="513">
        <v>19</v>
      </c>
      <c r="AA11" s="513"/>
      <c r="AB11" s="512">
        <v>20</v>
      </c>
      <c r="AC11" s="512"/>
      <c r="AD11" s="512">
        <v>21</v>
      </c>
      <c r="AE11" s="512"/>
      <c r="AF11" s="512">
        <v>22</v>
      </c>
      <c r="AG11" s="512"/>
      <c r="AH11" s="512">
        <v>23</v>
      </c>
      <c r="AI11" s="512"/>
      <c r="AJ11" s="512">
        <v>24</v>
      </c>
      <c r="AK11" s="512"/>
      <c r="AL11" s="512">
        <v>25</v>
      </c>
      <c r="AM11" s="517"/>
      <c r="AN11" t="s">
        <v>98</v>
      </c>
    </row>
    <row r="12" spans="1:42" ht="15" customHeight="1" x14ac:dyDescent="0.2">
      <c r="A12" s="234"/>
      <c r="H12" s="522">
        <v>25</v>
      </c>
      <c r="I12" s="522"/>
      <c r="J12" s="509">
        <v>26</v>
      </c>
      <c r="K12" s="509"/>
      <c r="L12" s="509">
        <v>27</v>
      </c>
      <c r="M12" s="509"/>
      <c r="N12" s="509">
        <v>28</v>
      </c>
      <c r="O12" s="509"/>
      <c r="P12" s="509">
        <v>29</v>
      </c>
      <c r="Q12" s="509"/>
      <c r="R12" s="509">
        <v>30</v>
      </c>
      <c r="S12" s="509"/>
      <c r="T12" s="509">
        <v>31</v>
      </c>
      <c r="U12" s="515"/>
      <c r="Z12" s="522">
        <v>26</v>
      </c>
      <c r="AA12" s="522"/>
      <c r="AB12" s="509">
        <v>27</v>
      </c>
      <c r="AC12" s="509"/>
      <c r="AD12" s="509">
        <v>28</v>
      </c>
      <c r="AE12" s="509"/>
      <c r="AF12" s="509">
        <v>29</v>
      </c>
      <c r="AG12" s="509"/>
      <c r="AH12" s="509">
        <v>30</v>
      </c>
      <c r="AI12" s="509"/>
      <c r="AJ12" s="509">
        <v>31</v>
      </c>
      <c r="AK12" s="509"/>
      <c r="AL12" s="509"/>
      <c r="AM12" s="515"/>
    </row>
    <row r="13" spans="1:42" ht="15" customHeight="1" x14ac:dyDescent="0.2">
      <c r="C13" s="237"/>
      <c r="D13" s="238"/>
      <c r="E13" s="238"/>
      <c r="F13" s="238"/>
      <c r="G13" s="238"/>
      <c r="H13" s="511" t="s">
        <v>98</v>
      </c>
      <c r="I13" s="511"/>
      <c r="J13" s="510" t="s">
        <v>98</v>
      </c>
      <c r="K13" s="510"/>
      <c r="L13" s="510" t="s">
        <v>98</v>
      </c>
      <c r="M13" s="510"/>
      <c r="N13" s="510" t="s">
        <v>98</v>
      </c>
      <c r="O13" s="510"/>
      <c r="P13" s="510" t="s">
        <v>98</v>
      </c>
      <c r="Q13" s="510"/>
      <c r="R13" s="510" t="s">
        <v>98</v>
      </c>
      <c r="S13" s="510"/>
      <c r="T13" s="510" t="s">
        <v>98</v>
      </c>
      <c r="U13" s="514"/>
      <c r="Z13" s="511" t="s">
        <v>98</v>
      </c>
      <c r="AA13" s="511"/>
      <c r="AB13" s="510" t="s">
        <v>98</v>
      </c>
      <c r="AC13" s="510"/>
      <c r="AD13" s="510" t="s">
        <v>98</v>
      </c>
      <c r="AE13" s="510"/>
      <c r="AF13" s="510" t="s">
        <v>98</v>
      </c>
      <c r="AG13" s="510"/>
      <c r="AH13" s="510" t="s">
        <v>98</v>
      </c>
      <c r="AI13" s="510"/>
      <c r="AJ13" s="510" t="s">
        <v>98</v>
      </c>
      <c r="AK13" s="510"/>
      <c r="AL13" s="510" t="s">
        <v>98</v>
      </c>
      <c r="AM13" s="514"/>
    </row>
    <row r="14" spans="1:42" ht="15" customHeight="1" x14ac:dyDescent="0.2">
      <c r="A14" s="234"/>
      <c r="C14" s="234" t="s">
        <v>99</v>
      </c>
      <c r="F14" s="239"/>
    </row>
    <row r="15" spans="1:42" ht="15" customHeight="1" x14ac:dyDescent="0.2">
      <c r="D15" s="237" t="s">
        <v>94</v>
      </c>
      <c r="F15" s="239"/>
      <c r="P15" s="507"/>
      <c r="Q15" s="507"/>
      <c r="R15" s="507"/>
      <c r="S15" s="507"/>
      <c r="T15" s="507"/>
      <c r="U15" s="507"/>
      <c r="V15" s="507"/>
      <c r="X15" s="507"/>
      <c r="Y15" s="507"/>
      <c r="Z15" s="507"/>
      <c r="AA15" s="507"/>
      <c r="AB15" s="507"/>
      <c r="AC15" s="507"/>
      <c r="AD15" s="507"/>
      <c r="AF15" s="507"/>
      <c r="AG15" s="507"/>
      <c r="AH15" s="507"/>
      <c r="AI15" s="507"/>
      <c r="AJ15" s="507"/>
      <c r="AK15" s="507"/>
      <c r="AL15" s="507"/>
    </row>
    <row r="16" spans="1:42" ht="15" customHeight="1" x14ac:dyDescent="0.2">
      <c r="C16" s="237"/>
      <c r="D16" s="238" t="s">
        <v>95</v>
      </c>
      <c r="F16" s="239"/>
      <c r="P16" s="8"/>
      <c r="Q16" s="8"/>
      <c r="R16" s="8"/>
      <c r="S16" s="8"/>
      <c r="T16" s="8"/>
      <c r="U16" s="8"/>
      <c r="V16" s="8"/>
      <c r="X16" s="8"/>
      <c r="Y16" s="8"/>
      <c r="Z16" s="8"/>
      <c r="AA16" s="8"/>
      <c r="AB16" s="8"/>
      <c r="AC16" s="8"/>
      <c r="AD16" s="8"/>
      <c r="AF16" s="8"/>
      <c r="AG16" s="8"/>
      <c r="AH16" s="8"/>
      <c r="AI16" s="8"/>
      <c r="AJ16" s="8"/>
      <c r="AK16" s="8"/>
      <c r="AL16" s="8"/>
    </row>
    <row r="17" spans="2:75" ht="15" customHeight="1" x14ac:dyDescent="0.2">
      <c r="C17" s="237"/>
      <c r="D17" s="238" t="s">
        <v>96</v>
      </c>
      <c r="F17" s="239"/>
      <c r="P17" s="8"/>
      <c r="Q17" s="8"/>
      <c r="R17" s="8"/>
      <c r="S17" s="8"/>
      <c r="T17" s="8"/>
      <c r="U17" s="8"/>
      <c r="V17" s="8"/>
      <c r="X17" s="8"/>
      <c r="Y17" s="8"/>
      <c r="Z17" s="8"/>
      <c r="AA17" s="8"/>
      <c r="AB17" s="8"/>
      <c r="AC17" s="8"/>
      <c r="AD17" s="8"/>
      <c r="AF17" s="8"/>
      <c r="AG17" s="8"/>
      <c r="AH17" s="8"/>
      <c r="AI17" s="8"/>
      <c r="AJ17" s="8"/>
      <c r="AK17" s="8"/>
      <c r="AL17" s="8"/>
    </row>
    <row r="18" spans="2:75" ht="15" customHeight="1" x14ac:dyDescent="0.2">
      <c r="C18" s="237"/>
      <c r="D18" s="235" t="s">
        <v>97</v>
      </c>
      <c r="F18" s="239"/>
      <c r="P18" s="8"/>
      <c r="Q18" s="8"/>
      <c r="R18" s="8"/>
      <c r="S18" s="8"/>
      <c r="T18" s="8"/>
      <c r="U18" s="8"/>
      <c r="V18" s="8"/>
      <c r="X18" s="8"/>
      <c r="Y18" s="8"/>
      <c r="Z18" s="8"/>
      <c r="AA18" s="8"/>
      <c r="AB18" s="8"/>
      <c r="AC18" s="8"/>
      <c r="AD18" s="8"/>
      <c r="AF18" s="8"/>
      <c r="AG18" s="8"/>
      <c r="AH18" s="8"/>
      <c r="AI18" s="8"/>
      <c r="AJ18" s="8"/>
      <c r="AK18" s="8"/>
      <c r="AL18" s="8"/>
    </row>
    <row r="19" spans="2:75" ht="15" customHeight="1" x14ac:dyDescent="0.2">
      <c r="C19" s="240"/>
      <c r="D19" s="235"/>
      <c r="F19" s="239"/>
      <c r="P19" s="8"/>
      <c r="Q19" s="8"/>
      <c r="R19" s="8"/>
      <c r="S19" s="8"/>
      <c r="T19" s="8"/>
      <c r="U19" s="8"/>
      <c r="V19" s="8"/>
      <c r="X19" s="8"/>
      <c r="Y19" s="8"/>
      <c r="Z19" s="8"/>
      <c r="AA19" s="8"/>
      <c r="AB19" s="8"/>
      <c r="AC19" s="8"/>
      <c r="AD19" s="8"/>
      <c r="AF19" s="8"/>
      <c r="AG19" s="8"/>
      <c r="AH19" s="8"/>
      <c r="AI19" s="8"/>
      <c r="AJ19" s="8"/>
      <c r="AK19" s="8"/>
      <c r="AL19" s="8"/>
    </row>
    <row r="20" spans="2:75" ht="15" customHeight="1" x14ac:dyDescent="0.2">
      <c r="C20" s="240"/>
      <c r="D20" s="235"/>
      <c r="F20" s="239"/>
      <c r="P20" s="8"/>
      <c r="Q20" s="8"/>
      <c r="R20" s="8"/>
      <c r="S20" s="8"/>
      <c r="T20" s="8"/>
      <c r="U20" s="8"/>
      <c r="V20" s="8"/>
      <c r="X20" s="8"/>
      <c r="Y20" s="8"/>
      <c r="Z20" s="8"/>
      <c r="AA20" s="8"/>
      <c r="AB20" s="8"/>
      <c r="AC20" s="8"/>
      <c r="AD20" s="8"/>
      <c r="AF20" s="8"/>
      <c r="AG20" s="8"/>
      <c r="AH20" s="8"/>
      <c r="AI20" s="8"/>
      <c r="AJ20" s="8"/>
      <c r="AK20" s="8"/>
      <c r="AL20" s="8"/>
    </row>
    <row r="21" spans="2:75" ht="30" customHeight="1" x14ac:dyDescent="0.25">
      <c r="R21" s="523">
        <v>2021</v>
      </c>
      <c r="S21" s="523"/>
      <c r="T21" s="523"/>
      <c r="U21" s="523"/>
      <c r="V21" s="523"/>
      <c r="W21" s="523"/>
      <c r="X21" s="523"/>
      <c r="Y21" s="523"/>
      <c r="Z21" s="523"/>
      <c r="AA21" s="523"/>
      <c r="AB21" s="523"/>
      <c r="AC21" s="523"/>
      <c r="AD21" s="524">
        <v>2022</v>
      </c>
      <c r="AE21" s="524"/>
      <c r="AF21" s="524"/>
      <c r="AG21" s="524"/>
      <c r="AH21" s="524"/>
      <c r="AI21" s="524"/>
      <c r="AJ21" s="524"/>
      <c r="AK21" s="524"/>
      <c r="AL21" s="524"/>
      <c r="AM21" s="524"/>
      <c r="AN21" s="524"/>
      <c r="AO21" s="524"/>
    </row>
    <row r="22" spans="2:75" s="3" customFormat="1" ht="30" customHeight="1" x14ac:dyDescent="0.2">
      <c r="B22" s="241"/>
      <c r="C22" s="234" t="s">
        <v>100</v>
      </c>
      <c r="D22" s="234" t="s">
        <v>101</v>
      </c>
      <c r="E22" s="242" t="s">
        <v>102</v>
      </c>
      <c r="F22" s="243" t="s">
        <v>103</v>
      </c>
      <c r="G22" s="243" t="s">
        <v>104</v>
      </c>
      <c r="H22" s="508" t="s">
        <v>54</v>
      </c>
      <c r="I22" s="508"/>
      <c r="J22" s="508"/>
      <c r="K22" s="508"/>
      <c r="L22" s="508" t="s">
        <v>105</v>
      </c>
      <c r="M22" s="508"/>
      <c r="N22" s="508"/>
      <c r="O22" s="508"/>
      <c r="P22" s="120"/>
      <c r="Q22" s="120"/>
      <c r="R22" s="244" t="s">
        <v>62</v>
      </c>
      <c r="S22" s="245" t="s">
        <v>63</v>
      </c>
      <c r="T22" s="245" t="s">
        <v>64</v>
      </c>
      <c r="U22" s="245" t="s">
        <v>65</v>
      </c>
      <c r="V22" s="245" t="s">
        <v>66</v>
      </c>
      <c r="W22" s="245" t="s">
        <v>67</v>
      </c>
      <c r="X22" s="245" t="s">
        <v>56</v>
      </c>
      <c r="Y22" s="245" t="s">
        <v>57</v>
      </c>
      <c r="Z22" s="245" t="s">
        <v>58</v>
      </c>
      <c r="AA22" s="245" t="s">
        <v>59</v>
      </c>
      <c r="AB22" s="245" t="s">
        <v>60</v>
      </c>
      <c r="AC22" s="101" t="s">
        <v>61</v>
      </c>
      <c r="AD22" s="245" t="s">
        <v>62</v>
      </c>
      <c r="AE22" s="245" t="s">
        <v>63</v>
      </c>
      <c r="AF22" s="245" t="s">
        <v>64</v>
      </c>
      <c r="AG22" s="245" t="s">
        <v>65</v>
      </c>
      <c r="AH22" s="245" t="s">
        <v>66</v>
      </c>
      <c r="AI22" s="245" t="s">
        <v>67</v>
      </c>
      <c r="AJ22" s="245" t="s">
        <v>56</v>
      </c>
      <c r="AK22" s="245" t="s">
        <v>57</v>
      </c>
      <c r="AL22" s="245" t="s">
        <v>58</v>
      </c>
      <c r="AM22" s="245" t="s">
        <v>59</v>
      </c>
      <c r="AN22" s="245" t="s">
        <v>60</v>
      </c>
      <c r="AO22" s="101" t="s">
        <v>61</v>
      </c>
      <c r="AP22" s="246"/>
      <c r="AQ22" s="246"/>
      <c r="AR22" s="246"/>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row>
    <row r="23" spans="2:75" ht="18" customHeight="1" x14ac:dyDescent="0.35">
      <c r="C23" s="102">
        <v>54260</v>
      </c>
      <c r="D23" s="102" t="s">
        <v>39</v>
      </c>
      <c r="E23" s="102" t="s">
        <v>106</v>
      </c>
      <c r="F23" s="103" t="s">
        <v>107</v>
      </c>
      <c r="G23" s="102" t="s">
        <v>108</v>
      </c>
      <c r="H23" s="505" t="s">
        <v>109</v>
      </c>
      <c r="I23" s="505"/>
      <c r="J23" s="505"/>
      <c r="K23" s="505"/>
      <c r="L23" s="505" t="s">
        <v>110</v>
      </c>
      <c r="M23" s="505"/>
      <c r="N23" s="505"/>
      <c r="O23" s="505"/>
      <c r="P23" s="247"/>
      <c r="R23" s="104" t="s">
        <v>111</v>
      </c>
      <c r="S23" s="105" t="s">
        <v>111</v>
      </c>
      <c r="T23" s="105" t="s">
        <v>111</v>
      </c>
      <c r="U23" s="105" t="s">
        <v>111</v>
      </c>
      <c r="V23" s="105" t="s">
        <v>111</v>
      </c>
      <c r="W23" s="105" t="s">
        <v>111</v>
      </c>
      <c r="X23" s="105" t="s">
        <v>111</v>
      </c>
      <c r="Y23" s="105" t="s">
        <v>111</v>
      </c>
      <c r="Z23" s="105" t="s">
        <v>111</v>
      </c>
      <c r="AA23" s="105" t="s">
        <v>111</v>
      </c>
      <c r="AB23" s="105" t="s">
        <v>111</v>
      </c>
      <c r="AC23" s="105" t="s">
        <v>111</v>
      </c>
      <c r="AD23" s="105" t="s">
        <v>111</v>
      </c>
      <c r="AE23" s="105" t="s">
        <v>111</v>
      </c>
      <c r="AF23" s="105" t="s">
        <v>111</v>
      </c>
      <c r="AG23" s="105" t="s">
        <v>111</v>
      </c>
      <c r="AH23" s="105" t="s">
        <v>111</v>
      </c>
      <c r="AI23" s="105" t="s">
        <v>111</v>
      </c>
      <c r="AJ23" s="105" t="s">
        <v>111</v>
      </c>
      <c r="AK23" s="105" t="s">
        <v>111</v>
      </c>
      <c r="AL23" s="105" t="s">
        <v>111</v>
      </c>
      <c r="AM23" s="105" t="s">
        <v>111</v>
      </c>
      <c r="AN23" s="105" t="s">
        <v>111</v>
      </c>
      <c r="AO23" s="106" t="s">
        <v>111</v>
      </c>
      <c r="AP23" s="26"/>
      <c r="AQ23" s="26"/>
      <c r="AR23" s="26"/>
    </row>
    <row r="24" spans="2:75" ht="18" customHeight="1" x14ac:dyDescent="0.35">
      <c r="C24" s="107">
        <v>19037</v>
      </c>
      <c r="D24" s="107" t="s">
        <v>112</v>
      </c>
      <c r="E24" s="107" t="s">
        <v>106</v>
      </c>
      <c r="F24" s="108" t="s">
        <v>113</v>
      </c>
      <c r="G24" s="107" t="s">
        <v>114</v>
      </c>
      <c r="H24" s="506" t="s">
        <v>115</v>
      </c>
      <c r="I24" s="506"/>
      <c r="J24" s="506"/>
      <c r="K24" s="506"/>
      <c r="L24" s="506" t="s">
        <v>116</v>
      </c>
      <c r="M24" s="506"/>
      <c r="N24" s="506"/>
      <c r="O24" s="506"/>
      <c r="P24" s="247"/>
      <c r="R24" s="109" t="s">
        <v>111</v>
      </c>
      <c r="S24" s="110" t="s">
        <v>111</v>
      </c>
      <c r="T24" s="110" t="s">
        <v>111</v>
      </c>
      <c r="U24" s="110" t="s">
        <v>111</v>
      </c>
      <c r="V24" s="110" t="s">
        <v>111</v>
      </c>
      <c r="W24" s="110" t="s">
        <v>111</v>
      </c>
      <c r="X24" s="110" t="s">
        <v>111</v>
      </c>
      <c r="Y24" s="110" t="s">
        <v>111</v>
      </c>
      <c r="Z24" s="110" t="s">
        <v>111</v>
      </c>
      <c r="AA24" s="110" t="s">
        <v>111</v>
      </c>
      <c r="AB24" s="110" t="s">
        <v>111</v>
      </c>
      <c r="AC24" s="110" t="s">
        <v>111</v>
      </c>
      <c r="AD24" s="110" t="s">
        <v>111</v>
      </c>
      <c r="AE24" s="110" t="s">
        <v>111</v>
      </c>
      <c r="AF24" s="110" t="s">
        <v>111</v>
      </c>
      <c r="AG24" s="110" t="s">
        <v>111</v>
      </c>
      <c r="AH24" s="110" t="s">
        <v>111</v>
      </c>
      <c r="AI24" s="110" t="s">
        <v>111</v>
      </c>
      <c r="AJ24" s="110" t="s">
        <v>111</v>
      </c>
      <c r="AK24" s="110" t="s">
        <v>111</v>
      </c>
      <c r="AL24" s="110" t="s">
        <v>111</v>
      </c>
      <c r="AM24" s="110" t="s">
        <v>111</v>
      </c>
      <c r="AN24" s="110" t="s">
        <v>111</v>
      </c>
      <c r="AO24" s="111" t="s">
        <v>111</v>
      </c>
      <c r="AP24" s="26"/>
      <c r="AQ24" s="26"/>
      <c r="AR24" s="26"/>
    </row>
    <row r="25" spans="2:75" ht="18" customHeight="1" x14ac:dyDescent="0.35">
      <c r="C25" s="102">
        <v>30140</v>
      </c>
      <c r="D25" s="102" t="s">
        <v>117</v>
      </c>
      <c r="E25" s="102" t="s">
        <v>106</v>
      </c>
      <c r="F25" s="103" t="s">
        <v>107</v>
      </c>
      <c r="G25" s="102" t="s">
        <v>118</v>
      </c>
      <c r="H25" s="505" t="s">
        <v>119</v>
      </c>
      <c r="I25" s="505"/>
      <c r="J25" s="505"/>
      <c r="K25" s="505"/>
      <c r="L25" s="505" t="s">
        <v>120</v>
      </c>
      <c r="M25" s="505"/>
      <c r="N25" s="505"/>
      <c r="O25" s="505"/>
      <c r="P25" s="247"/>
      <c r="R25" s="104" t="s">
        <v>111</v>
      </c>
      <c r="S25" s="105" t="s">
        <v>111</v>
      </c>
      <c r="T25" s="105" t="s">
        <v>111</v>
      </c>
      <c r="U25" s="105" t="s">
        <v>111</v>
      </c>
      <c r="V25" s="105" t="s">
        <v>111</v>
      </c>
      <c r="W25" s="105" t="s">
        <v>111</v>
      </c>
      <c r="X25" s="105" t="s">
        <v>111</v>
      </c>
      <c r="Y25" s="105" t="s">
        <v>111</v>
      </c>
      <c r="Z25" s="105" t="s">
        <v>111</v>
      </c>
      <c r="AA25" s="105" t="s">
        <v>111</v>
      </c>
      <c r="AB25" s="105" t="s">
        <v>111</v>
      </c>
      <c r="AC25" s="105" t="s">
        <v>111</v>
      </c>
      <c r="AD25" s="105" t="s">
        <v>111</v>
      </c>
      <c r="AE25" s="105" t="s">
        <v>111</v>
      </c>
      <c r="AF25" s="105" t="s">
        <v>111</v>
      </c>
      <c r="AG25" s="105" t="s">
        <v>111</v>
      </c>
      <c r="AH25" s="105" t="s">
        <v>111</v>
      </c>
      <c r="AI25" s="105" t="s">
        <v>111</v>
      </c>
      <c r="AJ25" s="105" t="s">
        <v>111</v>
      </c>
      <c r="AK25" s="105" t="s">
        <v>111</v>
      </c>
      <c r="AL25" s="105" t="s">
        <v>111</v>
      </c>
      <c r="AM25" s="105" t="s">
        <v>111</v>
      </c>
      <c r="AN25" s="105" t="s">
        <v>111</v>
      </c>
      <c r="AO25" s="106" t="s">
        <v>111</v>
      </c>
      <c r="AP25" s="26"/>
      <c r="AQ25" s="26"/>
      <c r="AR25" s="26"/>
    </row>
    <row r="26" spans="2:75" ht="18" customHeight="1" x14ac:dyDescent="0.35">
      <c r="C26" s="107">
        <v>34361</v>
      </c>
      <c r="D26" s="107" t="s">
        <v>121</v>
      </c>
      <c r="E26" s="107" t="s">
        <v>106</v>
      </c>
      <c r="F26" s="108" t="s">
        <v>107</v>
      </c>
      <c r="G26" s="107" t="s">
        <v>122</v>
      </c>
      <c r="H26" s="506" t="s">
        <v>109</v>
      </c>
      <c r="I26" s="506"/>
      <c r="J26" s="506"/>
      <c r="K26" s="506"/>
      <c r="L26" s="506" t="s">
        <v>123</v>
      </c>
      <c r="M26" s="506"/>
      <c r="N26" s="506"/>
      <c r="O26" s="506"/>
      <c r="P26" s="247"/>
      <c r="R26" s="109" t="s">
        <v>111</v>
      </c>
      <c r="S26" s="110" t="s">
        <v>111</v>
      </c>
      <c r="T26" s="110" t="s">
        <v>111</v>
      </c>
      <c r="U26" s="110" t="s">
        <v>111</v>
      </c>
      <c r="V26" s="110" t="s">
        <v>111</v>
      </c>
      <c r="W26" s="110" t="s">
        <v>111</v>
      </c>
      <c r="X26" s="110" t="s">
        <v>111</v>
      </c>
      <c r="Y26" s="110" t="s">
        <v>111</v>
      </c>
      <c r="Z26" s="110" t="s">
        <v>111</v>
      </c>
      <c r="AA26" s="110" t="s">
        <v>124</v>
      </c>
      <c r="AB26" s="110" t="s">
        <v>111</v>
      </c>
      <c r="AC26" s="110" t="s">
        <v>111</v>
      </c>
      <c r="AD26" s="110" t="s">
        <v>111</v>
      </c>
      <c r="AE26" s="110" t="s">
        <v>111</v>
      </c>
      <c r="AF26" s="110" t="s">
        <v>111</v>
      </c>
      <c r="AG26" s="110" t="s">
        <v>111</v>
      </c>
      <c r="AH26" s="110" t="s">
        <v>111</v>
      </c>
      <c r="AI26" s="110" t="s">
        <v>111</v>
      </c>
      <c r="AJ26" s="110" t="s">
        <v>111</v>
      </c>
      <c r="AK26" s="110" t="s">
        <v>111</v>
      </c>
      <c r="AL26" s="110" t="s">
        <v>111</v>
      </c>
      <c r="AM26" s="110" t="s">
        <v>111</v>
      </c>
      <c r="AN26" s="110" t="s">
        <v>111</v>
      </c>
      <c r="AO26" s="111" t="s">
        <v>111</v>
      </c>
      <c r="AP26" s="26"/>
      <c r="AQ26" s="26"/>
      <c r="AR26" s="26"/>
    </row>
    <row r="27" spans="2:75" ht="18" customHeight="1" x14ac:dyDescent="0.35">
      <c r="C27" s="102">
        <v>54608</v>
      </c>
      <c r="D27" s="102" t="s">
        <v>125</v>
      </c>
      <c r="E27" s="102" t="s">
        <v>106</v>
      </c>
      <c r="F27" s="103" t="s">
        <v>107</v>
      </c>
      <c r="G27" s="102" t="s">
        <v>126</v>
      </c>
      <c r="H27" s="505" t="s">
        <v>127</v>
      </c>
      <c r="I27" s="505"/>
      <c r="J27" s="505"/>
      <c r="K27" s="505"/>
      <c r="L27" s="505" t="s">
        <v>128</v>
      </c>
      <c r="M27" s="505"/>
      <c r="N27" s="505"/>
      <c r="O27" s="505"/>
      <c r="P27" s="247"/>
      <c r="R27" s="104" t="s">
        <v>111</v>
      </c>
      <c r="S27" s="105" t="s">
        <v>111</v>
      </c>
      <c r="T27" s="105" t="s">
        <v>111</v>
      </c>
      <c r="U27" s="105" t="s">
        <v>111</v>
      </c>
      <c r="V27" s="105" t="s">
        <v>111</v>
      </c>
      <c r="W27" s="105" t="s">
        <v>111</v>
      </c>
      <c r="X27" s="105" t="s">
        <v>111</v>
      </c>
      <c r="Y27" s="105" t="s">
        <v>111</v>
      </c>
      <c r="Z27" s="105" t="s">
        <v>111</v>
      </c>
      <c r="AA27" s="105" t="s">
        <v>111</v>
      </c>
      <c r="AB27" s="105" t="s">
        <v>111</v>
      </c>
      <c r="AC27" s="105" t="s">
        <v>111</v>
      </c>
      <c r="AD27" s="105" t="s">
        <v>111</v>
      </c>
      <c r="AE27" s="105" t="s">
        <v>111</v>
      </c>
      <c r="AF27" s="105" t="s">
        <v>111</v>
      </c>
      <c r="AG27" s="105" t="s">
        <v>111</v>
      </c>
      <c r="AH27" s="105" t="s">
        <v>111</v>
      </c>
      <c r="AI27" s="105" t="s">
        <v>111</v>
      </c>
      <c r="AJ27" s="105" t="s">
        <v>111</v>
      </c>
      <c r="AK27" s="105" t="s">
        <v>111</v>
      </c>
      <c r="AL27" s="105" t="s">
        <v>111</v>
      </c>
      <c r="AM27" s="105" t="s">
        <v>111</v>
      </c>
      <c r="AN27" s="105" t="s">
        <v>111</v>
      </c>
      <c r="AO27" s="106" t="s">
        <v>111</v>
      </c>
      <c r="AP27" s="26"/>
      <c r="AQ27" s="26"/>
      <c r="AR27" s="26"/>
    </row>
    <row r="28" spans="2:75" ht="18" customHeight="1" x14ac:dyDescent="0.35">
      <c r="C28" s="107">
        <v>58900</v>
      </c>
      <c r="D28" s="107" t="s">
        <v>129</v>
      </c>
      <c r="E28" s="107" t="s">
        <v>106</v>
      </c>
      <c r="F28" s="108" t="s">
        <v>130</v>
      </c>
      <c r="G28" s="107" t="s">
        <v>131</v>
      </c>
      <c r="H28" s="506" t="s">
        <v>132</v>
      </c>
      <c r="I28" s="506"/>
      <c r="J28" s="506"/>
      <c r="K28" s="506"/>
      <c r="L28" s="506" t="s">
        <v>133</v>
      </c>
      <c r="M28" s="506"/>
      <c r="N28" s="506"/>
      <c r="O28" s="506"/>
      <c r="P28" s="247"/>
      <c r="R28" s="109" t="s">
        <v>131</v>
      </c>
      <c r="S28" s="110" t="s">
        <v>131</v>
      </c>
      <c r="T28" s="110" t="s">
        <v>131</v>
      </c>
      <c r="U28" s="110" t="s">
        <v>131</v>
      </c>
      <c r="V28" s="110" t="s">
        <v>131</v>
      </c>
      <c r="W28" s="110" t="s">
        <v>131</v>
      </c>
      <c r="X28" s="110" t="s">
        <v>131</v>
      </c>
      <c r="Y28" s="110" t="s">
        <v>131</v>
      </c>
      <c r="Z28" s="110" t="s">
        <v>131</v>
      </c>
      <c r="AA28" s="110" t="s">
        <v>131</v>
      </c>
      <c r="AB28" s="110" t="s">
        <v>131</v>
      </c>
      <c r="AC28" s="110" t="s">
        <v>131</v>
      </c>
      <c r="AD28" s="110" t="s">
        <v>131</v>
      </c>
      <c r="AE28" s="110" t="s">
        <v>131</v>
      </c>
      <c r="AF28" s="110" t="s">
        <v>131</v>
      </c>
      <c r="AG28" s="110" t="s">
        <v>131</v>
      </c>
      <c r="AH28" s="110" t="s">
        <v>131</v>
      </c>
      <c r="AI28" s="110" t="s">
        <v>131</v>
      </c>
      <c r="AJ28" s="110" t="s">
        <v>131</v>
      </c>
      <c r="AK28" s="110" t="s">
        <v>131</v>
      </c>
      <c r="AL28" s="110" t="s">
        <v>131</v>
      </c>
      <c r="AM28" s="110" t="s">
        <v>131</v>
      </c>
      <c r="AN28" s="110" t="s">
        <v>131</v>
      </c>
      <c r="AO28" s="111" t="s">
        <v>131</v>
      </c>
      <c r="AP28" s="26"/>
      <c r="AQ28" s="26"/>
      <c r="AR28" s="26"/>
    </row>
    <row r="29" spans="2:75" ht="18" customHeight="1" x14ac:dyDescent="0.35">
      <c r="C29" s="56"/>
      <c r="D29" s="56"/>
      <c r="E29" s="56"/>
      <c r="F29" s="58"/>
      <c r="G29" s="56"/>
      <c r="H29" s="505">
        <v>521</v>
      </c>
      <c r="I29" s="505"/>
      <c r="J29" s="505"/>
      <c r="K29" s="505"/>
      <c r="L29" s="504"/>
      <c r="M29" s="504"/>
      <c r="N29" s="504"/>
      <c r="O29" s="504"/>
      <c r="P29" s="247"/>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26"/>
      <c r="AQ29" s="26"/>
      <c r="AR29" s="26"/>
    </row>
    <row r="30" spans="2:75" ht="18" customHeight="1" x14ac:dyDescent="0.35">
      <c r="C30" s="56"/>
      <c r="D30" s="56"/>
      <c r="E30" s="56"/>
      <c r="F30" s="58"/>
      <c r="G30" s="56"/>
      <c r="H30" s="503"/>
      <c r="I30" s="503"/>
      <c r="J30" s="503"/>
      <c r="K30" s="503"/>
      <c r="L30" s="504"/>
      <c r="M30" s="504"/>
      <c r="N30" s="504"/>
      <c r="O30" s="504"/>
      <c r="P30" s="247"/>
      <c r="R30" s="142"/>
      <c r="S30" s="142"/>
      <c r="T30" s="142"/>
      <c r="U30" s="142"/>
      <c r="V30" s="142"/>
      <c r="W30" s="142"/>
      <c r="X30" s="112" t="s">
        <v>134</v>
      </c>
      <c r="Y30" s="142"/>
      <c r="Z30" s="142"/>
      <c r="AA30" s="142"/>
      <c r="AB30" s="142"/>
      <c r="AC30" s="142"/>
      <c r="AD30" s="142"/>
      <c r="AE30" s="142"/>
      <c r="AF30" s="142"/>
      <c r="AG30" s="142"/>
      <c r="AH30" s="142"/>
      <c r="AI30" s="142"/>
      <c r="AJ30" s="142"/>
      <c r="AK30" s="142"/>
      <c r="AL30" s="142"/>
      <c r="AM30" s="142"/>
      <c r="AN30" s="142"/>
      <c r="AO30" s="142"/>
      <c r="AP30" s="26"/>
      <c r="AQ30" s="26"/>
      <c r="AR30" s="26"/>
    </row>
    <row r="31" spans="2:75" ht="18" customHeight="1" x14ac:dyDescent="0.35">
      <c r="C31" s="56"/>
      <c r="D31" s="56"/>
      <c r="E31" s="56"/>
      <c r="F31" s="58"/>
      <c r="G31" s="56"/>
      <c r="H31" s="503"/>
      <c r="I31" s="503"/>
      <c r="J31" s="503"/>
      <c r="K31" s="503"/>
      <c r="L31" s="504"/>
      <c r="M31" s="504"/>
      <c r="N31" s="504"/>
      <c r="O31" s="504"/>
      <c r="P31" s="247"/>
      <c r="R31" s="142"/>
      <c r="S31" s="142"/>
      <c r="T31" s="142"/>
      <c r="U31" s="142"/>
      <c r="V31" s="142"/>
      <c r="W31" s="142"/>
      <c r="X31" s="142"/>
      <c r="Y31" s="142"/>
      <c r="Z31" s="142"/>
      <c r="AA31" s="248" t="s">
        <v>124</v>
      </c>
      <c r="AB31" s="112" t="s">
        <v>135</v>
      </c>
      <c r="AC31" s="142"/>
      <c r="AD31" s="142"/>
      <c r="AE31" s="142"/>
      <c r="AF31" s="142"/>
      <c r="AG31" s="142"/>
      <c r="AH31" s="142"/>
      <c r="AI31" s="142"/>
      <c r="AJ31" s="142"/>
      <c r="AK31" s="142"/>
      <c r="AL31" s="142"/>
      <c r="AM31" s="142"/>
      <c r="AN31" s="142"/>
      <c r="AO31" s="142"/>
      <c r="AP31" s="22"/>
      <c r="AQ31" s="22"/>
      <c r="AR31" s="22"/>
    </row>
    <row r="32" spans="2:75" ht="18" customHeight="1" x14ac:dyDescent="0.35">
      <c r="C32" s="56"/>
      <c r="D32" s="56"/>
      <c r="E32" s="56"/>
      <c r="F32" s="58"/>
      <c r="G32" s="56"/>
      <c r="H32" s="503"/>
      <c r="I32" s="503"/>
      <c r="J32" s="503"/>
      <c r="K32" s="503"/>
      <c r="L32" s="504"/>
      <c r="M32" s="504"/>
      <c r="N32" s="504"/>
      <c r="O32" s="504"/>
      <c r="P32" s="247"/>
      <c r="R32" s="142"/>
      <c r="S32" s="142"/>
      <c r="T32" s="142"/>
      <c r="U32" s="142"/>
      <c r="V32" s="142"/>
      <c r="W32" s="142"/>
      <c r="X32" s="142"/>
      <c r="Y32" s="142"/>
      <c r="Z32" s="142"/>
      <c r="AA32" s="248" t="s">
        <v>111</v>
      </c>
      <c r="AB32" s="112" t="s">
        <v>136</v>
      </c>
      <c r="AC32" s="142"/>
      <c r="AD32" s="142"/>
      <c r="AE32" s="142"/>
      <c r="AF32" s="142"/>
      <c r="AG32" s="142"/>
      <c r="AH32" s="142"/>
      <c r="AI32" s="142"/>
      <c r="AJ32" s="142"/>
      <c r="AK32" s="142"/>
      <c r="AL32" s="142"/>
      <c r="AM32" s="142"/>
      <c r="AN32" s="142"/>
      <c r="AO32" s="142"/>
      <c r="AP32" s="26"/>
      <c r="AQ32" s="26"/>
      <c r="AR32" s="26"/>
    </row>
    <row r="33" spans="3:44" ht="18" customHeight="1" x14ac:dyDescent="0.35">
      <c r="C33" s="56"/>
      <c r="D33" s="56"/>
      <c r="E33" s="56"/>
      <c r="F33" s="58"/>
      <c r="G33" s="56"/>
      <c r="H33" s="503"/>
      <c r="I33" s="503"/>
      <c r="J33" s="503"/>
      <c r="K33" s="503"/>
      <c r="L33" s="504"/>
      <c r="M33" s="504"/>
      <c r="N33" s="504"/>
      <c r="O33" s="504"/>
      <c r="P33" s="247"/>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26"/>
      <c r="AQ33" s="26"/>
      <c r="AR33" s="26"/>
    </row>
    <row r="34" spans="3:44" ht="18" customHeight="1" x14ac:dyDescent="0.2">
      <c r="C34" s="56"/>
      <c r="D34" s="56"/>
      <c r="E34" s="56"/>
      <c r="F34" s="58"/>
      <c r="G34" s="56"/>
      <c r="H34" s="503"/>
      <c r="I34" s="503"/>
      <c r="J34" s="503"/>
      <c r="K34" s="503"/>
      <c r="L34" s="504"/>
      <c r="M34" s="504"/>
      <c r="N34" s="504"/>
      <c r="O34" s="504"/>
      <c r="P34" s="247"/>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22"/>
      <c r="AQ34" s="22"/>
      <c r="AR34" s="22"/>
    </row>
    <row r="35" spans="3:44" ht="18" customHeight="1" x14ac:dyDescent="0.35">
      <c r="C35" s="56"/>
      <c r="D35" s="56"/>
      <c r="E35" s="56"/>
      <c r="F35" s="58"/>
      <c r="G35" s="56"/>
      <c r="H35" s="503"/>
      <c r="I35" s="503"/>
      <c r="J35" s="503"/>
      <c r="K35" s="503"/>
      <c r="L35" s="504"/>
      <c r="M35" s="504"/>
      <c r="N35" s="504"/>
      <c r="O35" s="504"/>
      <c r="P35" s="247"/>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26"/>
      <c r="AQ35" s="26"/>
      <c r="AR35" s="26"/>
    </row>
    <row r="36" spans="3:44" ht="18" customHeight="1" x14ac:dyDescent="0.35">
      <c r="C36" s="56"/>
      <c r="D36" s="56"/>
      <c r="E36" s="56"/>
      <c r="F36" s="58"/>
      <c r="G36" s="56"/>
      <c r="H36" s="503"/>
      <c r="I36" s="503"/>
      <c r="J36" s="503"/>
      <c r="K36" s="503"/>
      <c r="L36" s="504"/>
      <c r="M36" s="504"/>
      <c r="N36" s="504"/>
      <c r="O36" s="504"/>
      <c r="P36" s="247"/>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26"/>
      <c r="AQ36" s="26"/>
      <c r="AR36" s="26"/>
    </row>
    <row r="37" spans="3:44" ht="18" customHeight="1" x14ac:dyDescent="0.35">
      <c r="C37" s="56"/>
      <c r="D37" s="56"/>
      <c r="E37" s="56"/>
      <c r="F37" s="58"/>
      <c r="G37" s="56"/>
      <c r="H37" s="503"/>
      <c r="I37" s="503"/>
      <c r="J37" s="503"/>
      <c r="K37" s="503"/>
      <c r="L37" s="504"/>
      <c r="M37" s="504"/>
      <c r="N37" s="504"/>
      <c r="O37" s="504"/>
      <c r="P37" s="247"/>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26"/>
      <c r="AQ37" s="26"/>
      <c r="AR37" s="26"/>
    </row>
    <row r="38" spans="3:44" ht="18" customHeight="1" x14ac:dyDescent="0.35">
      <c r="C38" s="56"/>
      <c r="D38" s="56"/>
      <c r="E38" s="56"/>
      <c r="F38" s="58"/>
      <c r="G38" s="56"/>
      <c r="H38" s="503"/>
      <c r="I38" s="503"/>
      <c r="J38" s="503"/>
      <c r="K38" s="503"/>
      <c r="L38" s="504"/>
      <c r="M38" s="504"/>
      <c r="N38" s="504"/>
      <c r="O38" s="504"/>
      <c r="P38" s="247"/>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26"/>
      <c r="AQ38" s="26"/>
      <c r="AR38" s="26"/>
    </row>
    <row r="39" spans="3:44" ht="18" customHeight="1" x14ac:dyDescent="0.35">
      <c r="C39" s="56"/>
      <c r="D39" s="56"/>
      <c r="E39" s="56"/>
      <c r="F39" s="58"/>
      <c r="G39" s="56"/>
      <c r="H39" s="503"/>
      <c r="I39" s="503"/>
      <c r="J39" s="503"/>
      <c r="K39" s="503"/>
      <c r="L39" s="504"/>
      <c r="M39" s="504"/>
      <c r="N39" s="504"/>
      <c r="O39" s="504"/>
      <c r="P39" s="247"/>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Q39" s="26"/>
      <c r="AR39" s="26"/>
    </row>
    <row r="40" spans="3:44" ht="18" customHeight="1" x14ac:dyDescent="0.35">
      <c r="C40" s="56"/>
      <c r="D40" s="56"/>
      <c r="E40" s="56"/>
      <c r="F40" s="58"/>
      <c r="G40" s="56"/>
      <c r="H40" s="503"/>
      <c r="I40" s="503"/>
      <c r="J40" s="503"/>
      <c r="K40" s="503"/>
      <c r="L40" s="504"/>
      <c r="M40" s="504"/>
      <c r="N40" s="504"/>
      <c r="O40" s="504"/>
      <c r="P40" s="247"/>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Q40" s="26"/>
      <c r="AR40" s="26"/>
    </row>
    <row r="41" spans="3:44" ht="18" customHeight="1" x14ac:dyDescent="0.35">
      <c r="C41" s="56"/>
      <c r="D41" s="56"/>
      <c r="E41" s="56"/>
      <c r="F41" s="58"/>
      <c r="G41" s="56"/>
      <c r="H41" s="503"/>
      <c r="I41" s="503"/>
      <c r="J41" s="503"/>
      <c r="K41" s="503"/>
      <c r="L41" s="504"/>
      <c r="M41" s="504"/>
      <c r="N41" s="504"/>
      <c r="O41" s="504"/>
      <c r="P41" s="247"/>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Q41" s="26"/>
      <c r="AR41" s="26"/>
    </row>
    <row r="42" spans="3:44" ht="18" customHeight="1" x14ac:dyDescent="0.35">
      <c r="C42" s="56"/>
      <c r="D42" s="56"/>
      <c r="E42" s="56"/>
      <c r="F42" s="58"/>
      <c r="G42" s="56"/>
      <c r="H42" s="503"/>
      <c r="I42" s="503"/>
      <c r="J42" s="503"/>
      <c r="K42" s="503"/>
      <c r="L42" s="504"/>
      <c r="M42" s="504"/>
      <c r="N42" s="504"/>
      <c r="O42" s="504"/>
      <c r="P42" s="247"/>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Q42" s="26"/>
      <c r="AR42" s="26"/>
    </row>
    <row r="43" spans="3:44" ht="18" customHeight="1" x14ac:dyDescent="0.35">
      <c r="C43" s="56"/>
      <c r="D43" s="56"/>
      <c r="E43" s="56"/>
      <c r="F43" s="58"/>
      <c r="G43" s="56"/>
      <c r="H43" s="503"/>
      <c r="I43" s="503"/>
      <c r="J43" s="503"/>
      <c r="K43" s="503"/>
      <c r="L43" s="504"/>
      <c r="M43" s="504"/>
      <c r="N43" s="504"/>
      <c r="O43" s="504"/>
      <c r="P43" s="247"/>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Q43" s="26"/>
      <c r="AR43" s="26"/>
    </row>
    <row r="44" spans="3:44" ht="18" customHeight="1" x14ac:dyDescent="0.35">
      <c r="C44" s="56"/>
      <c r="D44" s="56"/>
      <c r="E44" s="56"/>
      <c r="F44" s="58"/>
      <c r="G44" s="56"/>
      <c r="H44" s="503"/>
      <c r="I44" s="503"/>
      <c r="J44" s="503"/>
      <c r="K44" s="503"/>
      <c r="L44" s="504"/>
      <c r="M44" s="504"/>
      <c r="N44" s="504"/>
      <c r="O44" s="504"/>
      <c r="P44" s="247"/>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Q44" s="26"/>
      <c r="AR44" s="26"/>
    </row>
    <row r="45" spans="3:44" ht="18" customHeight="1" x14ac:dyDescent="0.35">
      <c r="C45" s="56"/>
      <c r="D45" s="56"/>
      <c r="E45" s="56"/>
      <c r="F45" s="58"/>
      <c r="G45" s="56"/>
      <c r="H45" s="503"/>
      <c r="I45" s="503"/>
      <c r="J45" s="503"/>
      <c r="K45" s="503"/>
      <c r="L45" s="504"/>
      <c r="M45" s="504"/>
      <c r="N45" s="504"/>
      <c r="O45" s="504"/>
      <c r="P45" s="247"/>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Q45" s="26"/>
      <c r="AR45" s="26"/>
    </row>
    <row r="46" spans="3:44" ht="18" customHeight="1" x14ac:dyDescent="0.35">
      <c r="C46" s="56"/>
      <c r="D46" s="56"/>
      <c r="E46" s="56"/>
      <c r="F46" s="58"/>
      <c r="G46" s="56"/>
      <c r="H46" s="503"/>
      <c r="I46" s="503"/>
      <c r="J46" s="503"/>
      <c r="K46" s="503"/>
      <c r="L46" s="504"/>
      <c r="M46" s="504"/>
      <c r="N46" s="504"/>
      <c r="O46" s="504"/>
      <c r="P46" s="247"/>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Q46" s="26"/>
      <c r="AR46" s="26"/>
    </row>
    <row r="47" spans="3:44" ht="0" hidden="1" customHeight="1" x14ac:dyDescent="0.35">
      <c r="C47" s="56"/>
      <c r="D47" s="56"/>
      <c r="E47" s="56"/>
      <c r="F47" s="58"/>
      <c r="G47" s="56"/>
      <c r="H47" s="503"/>
      <c r="I47" s="503"/>
      <c r="J47" s="503"/>
      <c r="K47" s="503"/>
      <c r="L47" s="504"/>
      <c r="M47" s="504"/>
      <c r="N47" s="504"/>
      <c r="O47" s="504"/>
      <c r="P47" s="247"/>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Q47" s="26"/>
      <c r="AR47" s="26"/>
    </row>
    <row r="48" spans="3:44" ht="0" hidden="1" customHeight="1" x14ac:dyDescent="0.35">
      <c r="C48" s="56"/>
      <c r="D48" s="56"/>
      <c r="E48" s="56"/>
      <c r="F48" s="58"/>
      <c r="G48" s="56"/>
      <c r="H48" s="503"/>
      <c r="I48" s="503"/>
      <c r="J48" s="503"/>
      <c r="K48" s="503"/>
      <c r="L48" s="504"/>
      <c r="M48" s="504"/>
      <c r="N48" s="504"/>
      <c r="O48" s="504"/>
      <c r="P48" s="247"/>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Q48" s="26"/>
      <c r="AR48" s="26"/>
    </row>
    <row r="49" spans="3:44" ht="0" hidden="1" customHeight="1" x14ac:dyDescent="0.35">
      <c r="C49" s="56"/>
      <c r="D49" s="56"/>
      <c r="E49" s="56"/>
      <c r="F49" s="58"/>
      <c r="G49" s="56"/>
      <c r="H49" s="503"/>
      <c r="I49" s="503"/>
      <c r="J49" s="503"/>
      <c r="K49" s="503"/>
      <c r="L49" s="504"/>
      <c r="M49" s="504"/>
      <c r="N49" s="504"/>
      <c r="O49" s="504"/>
      <c r="P49" s="247"/>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Q49" s="26"/>
      <c r="AR49" s="26"/>
    </row>
    <row r="50" spans="3:44" ht="0" hidden="1" customHeight="1" x14ac:dyDescent="0.35">
      <c r="C50" s="56"/>
      <c r="D50" s="56"/>
      <c r="E50" s="56"/>
      <c r="F50" s="58"/>
      <c r="G50" s="56"/>
      <c r="H50" s="503"/>
      <c r="I50" s="503"/>
      <c r="J50" s="503"/>
      <c r="K50" s="503"/>
      <c r="L50" s="504"/>
      <c r="M50" s="504"/>
      <c r="N50" s="504"/>
      <c r="O50" s="504"/>
      <c r="P50" s="247"/>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Q50" s="26"/>
      <c r="AR50" s="26"/>
    </row>
    <row r="51" spans="3:44" ht="0" hidden="1" customHeight="1" x14ac:dyDescent="0.35">
      <c r="C51" s="56"/>
      <c r="D51" s="56"/>
      <c r="E51" s="56"/>
      <c r="F51" s="58"/>
      <c r="G51" s="56"/>
      <c r="H51" s="503"/>
      <c r="I51" s="503"/>
      <c r="J51" s="503"/>
      <c r="K51" s="503"/>
      <c r="L51" s="504"/>
      <c r="M51" s="504"/>
      <c r="N51" s="504"/>
      <c r="O51" s="504"/>
      <c r="P51" s="247"/>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Q51" s="26"/>
      <c r="AR51" s="26"/>
    </row>
    <row r="52" spans="3:44" ht="0" hidden="1" customHeight="1" x14ac:dyDescent="0.35">
      <c r="C52" s="56"/>
      <c r="D52" s="56"/>
      <c r="E52" s="56"/>
      <c r="F52" s="58"/>
      <c r="G52" s="56"/>
      <c r="H52" s="503"/>
      <c r="I52" s="503"/>
      <c r="J52" s="503"/>
      <c r="K52" s="503"/>
      <c r="L52" s="504"/>
      <c r="M52" s="504"/>
      <c r="N52" s="504"/>
      <c r="O52" s="504"/>
      <c r="P52" s="247"/>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26"/>
      <c r="AQ52" s="26"/>
      <c r="AR52" s="26"/>
    </row>
    <row r="53" spans="3:44" ht="0" hidden="1" customHeight="1" x14ac:dyDescent="0.35">
      <c r="C53" s="56"/>
      <c r="D53" s="56"/>
      <c r="E53" s="56"/>
      <c r="F53" s="58"/>
      <c r="G53" s="56"/>
      <c r="H53" s="503"/>
      <c r="I53" s="503"/>
      <c r="J53" s="503"/>
      <c r="K53" s="503"/>
      <c r="L53" s="504"/>
      <c r="M53" s="504"/>
      <c r="N53" s="504"/>
      <c r="O53" s="504"/>
      <c r="P53" s="247"/>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26"/>
      <c r="AQ53" s="26"/>
      <c r="AR53" s="26"/>
    </row>
    <row r="54" spans="3:44" ht="0" hidden="1" customHeight="1" x14ac:dyDescent="0.2">
      <c r="C54" s="56"/>
      <c r="D54" s="56"/>
      <c r="E54" s="56"/>
      <c r="F54" s="58"/>
      <c r="G54" s="56"/>
      <c r="H54" s="503"/>
      <c r="I54" s="503"/>
      <c r="J54" s="503"/>
      <c r="K54" s="503"/>
      <c r="L54" s="504"/>
      <c r="M54" s="504"/>
      <c r="N54" s="504"/>
      <c r="O54" s="504"/>
      <c r="P54" s="247"/>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22"/>
      <c r="AQ54" s="22"/>
      <c r="AR54" s="22"/>
    </row>
    <row r="55" spans="3:44" ht="0" hidden="1" customHeight="1" x14ac:dyDescent="0.35">
      <c r="C55" s="56"/>
      <c r="D55" s="56"/>
      <c r="E55" s="56"/>
      <c r="F55" s="58"/>
      <c r="G55" s="56"/>
      <c r="H55" s="503"/>
      <c r="I55" s="503"/>
      <c r="J55" s="503"/>
      <c r="K55" s="503"/>
      <c r="L55" s="504"/>
      <c r="M55" s="504"/>
      <c r="N55" s="504"/>
      <c r="O55" s="504"/>
      <c r="P55" s="247"/>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26"/>
      <c r="AQ55" s="26"/>
      <c r="AR55" s="26"/>
    </row>
    <row r="56" spans="3:44" ht="0" hidden="1" customHeight="1" x14ac:dyDescent="0.35">
      <c r="C56" s="56"/>
      <c r="D56" s="56"/>
      <c r="E56" s="56"/>
      <c r="F56" s="58"/>
      <c r="G56" s="56"/>
      <c r="H56" s="503"/>
      <c r="I56" s="503"/>
      <c r="J56" s="503"/>
      <c r="K56" s="503"/>
      <c r="L56" s="504"/>
      <c r="M56" s="504"/>
      <c r="N56" s="504"/>
      <c r="O56" s="504"/>
      <c r="P56" s="247"/>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26"/>
      <c r="AQ56" s="26"/>
      <c r="AR56" s="26"/>
    </row>
    <row r="57" spans="3:44" ht="0" hidden="1" customHeight="1" x14ac:dyDescent="0.35">
      <c r="C57" s="56"/>
      <c r="D57" s="56"/>
      <c r="E57" s="56"/>
      <c r="F57" s="58"/>
      <c r="G57" s="56"/>
      <c r="H57" s="503"/>
      <c r="I57" s="503"/>
      <c r="J57" s="503"/>
      <c r="K57" s="503"/>
      <c r="L57" s="504"/>
      <c r="M57" s="504"/>
      <c r="N57" s="504"/>
      <c r="O57" s="504"/>
      <c r="P57" s="247"/>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26"/>
      <c r="AQ57" s="26"/>
      <c r="AR57" s="26"/>
    </row>
    <row r="58" spans="3:44" ht="0" hidden="1" customHeight="1" x14ac:dyDescent="0.35">
      <c r="C58" s="56"/>
      <c r="D58" s="56"/>
      <c r="E58" s="56"/>
      <c r="F58" s="58"/>
      <c r="G58" s="56"/>
      <c r="H58" s="503"/>
      <c r="I58" s="503"/>
      <c r="J58" s="503"/>
      <c r="K58" s="503"/>
      <c r="L58" s="504"/>
      <c r="M58" s="504"/>
      <c r="N58" s="504"/>
      <c r="O58" s="504"/>
      <c r="P58" s="247"/>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26"/>
      <c r="AQ58" s="26"/>
      <c r="AR58" s="26"/>
    </row>
    <row r="59" spans="3:44" ht="0" hidden="1" customHeight="1" x14ac:dyDescent="0.35">
      <c r="C59" s="56"/>
      <c r="D59" s="56"/>
      <c r="E59" s="56"/>
      <c r="F59" s="58"/>
      <c r="G59" s="56"/>
      <c r="H59" s="503"/>
      <c r="I59" s="503"/>
      <c r="J59" s="503"/>
      <c r="K59" s="503"/>
      <c r="L59" s="504"/>
      <c r="M59" s="504"/>
      <c r="N59" s="504"/>
      <c r="O59" s="504"/>
      <c r="P59" s="247"/>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Q59" s="26"/>
      <c r="AR59" s="26"/>
    </row>
    <row r="60" spans="3:44" ht="0" hidden="1" customHeight="1" x14ac:dyDescent="0.35">
      <c r="C60" s="56"/>
      <c r="D60" s="56"/>
      <c r="E60" s="56"/>
      <c r="F60" s="58"/>
      <c r="G60" s="56"/>
      <c r="H60" s="503"/>
      <c r="I60" s="503"/>
      <c r="J60" s="503"/>
      <c r="K60" s="503"/>
      <c r="L60" s="504"/>
      <c r="M60" s="504"/>
      <c r="N60" s="504"/>
      <c r="O60" s="504"/>
      <c r="P60" s="247"/>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Q60" s="26"/>
      <c r="AR60" s="26"/>
    </row>
    <row r="61" spans="3:44" ht="0" hidden="1" customHeight="1" x14ac:dyDescent="0.35">
      <c r="C61" s="56"/>
      <c r="D61" s="56"/>
      <c r="E61" s="56"/>
      <c r="F61" s="58"/>
      <c r="G61" s="56"/>
      <c r="H61" s="503"/>
      <c r="I61" s="503"/>
      <c r="J61" s="503"/>
      <c r="K61" s="503"/>
      <c r="L61" s="504"/>
      <c r="M61" s="504"/>
      <c r="N61" s="504"/>
      <c r="O61" s="504"/>
      <c r="P61" s="247"/>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Q61" s="26"/>
      <c r="AR61" s="26"/>
    </row>
    <row r="62" spans="3:44" ht="0" hidden="1" customHeight="1" x14ac:dyDescent="0.35">
      <c r="C62" s="56"/>
      <c r="D62" s="56"/>
      <c r="E62" s="56"/>
      <c r="F62" s="58"/>
      <c r="G62" s="56"/>
      <c r="H62" s="503"/>
      <c r="I62" s="503"/>
      <c r="J62" s="503"/>
      <c r="K62" s="503"/>
      <c r="L62" s="504"/>
      <c r="M62" s="504"/>
      <c r="N62" s="504"/>
      <c r="O62" s="504"/>
      <c r="P62" s="247"/>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Q62" s="26"/>
      <c r="AR62" s="26"/>
    </row>
    <row r="63" spans="3:44" ht="0" hidden="1" customHeight="1" x14ac:dyDescent="0.35">
      <c r="C63" s="56"/>
      <c r="D63" s="56"/>
      <c r="E63" s="56"/>
      <c r="F63" s="58"/>
      <c r="G63" s="56"/>
      <c r="H63" s="503"/>
      <c r="I63" s="503"/>
      <c r="J63" s="503"/>
      <c r="K63" s="503"/>
      <c r="L63" s="504"/>
      <c r="M63" s="504"/>
      <c r="N63" s="504"/>
      <c r="O63" s="504"/>
      <c r="P63" s="247"/>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Q63" s="26"/>
      <c r="AR63" s="26"/>
    </row>
    <row r="64" spans="3:44" ht="0" hidden="1" customHeight="1" x14ac:dyDescent="0.35">
      <c r="C64" s="56"/>
      <c r="D64" s="56"/>
      <c r="E64" s="56"/>
      <c r="F64" s="58"/>
      <c r="G64" s="56"/>
      <c r="H64" s="503"/>
      <c r="I64" s="503"/>
      <c r="J64" s="503"/>
      <c r="K64" s="503"/>
      <c r="L64" s="504"/>
      <c r="M64" s="504"/>
      <c r="N64" s="504"/>
      <c r="O64" s="504"/>
      <c r="P64" s="247"/>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Q64" s="26"/>
      <c r="AR64" s="26"/>
    </row>
    <row r="65" spans="3:44" ht="0" hidden="1" customHeight="1" x14ac:dyDescent="0.35">
      <c r="C65" s="56"/>
      <c r="D65" s="56"/>
      <c r="E65" s="56"/>
      <c r="F65" s="58"/>
      <c r="G65" s="56"/>
      <c r="H65" s="503"/>
      <c r="I65" s="503"/>
      <c r="J65" s="503"/>
      <c r="K65" s="503"/>
      <c r="L65" s="504"/>
      <c r="M65" s="504"/>
      <c r="N65" s="504"/>
      <c r="O65" s="504"/>
      <c r="P65" s="247"/>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Q65" s="26"/>
      <c r="AR65" s="26"/>
    </row>
    <row r="66" spans="3:44" ht="0" hidden="1" customHeight="1" x14ac:dyDescent="0.35">
      <c r="C66" s="56"/>
      <c r="D66" s="56"/>
      <c r="E66" s="56"/>
      <c r="F66" s="58"/>
      <c r="G66" s="56"/>
      <c r="H66" s="503"/>
      <c r="I66" s="503"/>
      <c r="J66" s="503"/>
      <c r="K66" s="503"/>
      <c r="L66" s="504"/>
      <c r="M66" s="504"/>
      <c r="N66" s="504"/>
      <c r="O66" s="504"/>
      <c r="P66" s="247"/>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Q66" s="26"/>
      <c r="AR66" s="26"/>
    </row>
    <row r="67" spans="3:44" ht="0" hidden="1" customHeight="1" x14ac:dyDescent="0.35">
      <c r="C67" s="56"/>
      <c r="D67" s="56"/>
      <c r="E67" s="56"/>
      <c r="F67" s="58"/>
      <c r="G67" s="56"/>
      <c r="H67" s="503"/>
      <c r="I67" s="503"/>
      <c r="J67" s="503"/>
      <c r="K67" s="503"/>
      <c r="L67" s="504"/>
      <c r="M67" s="504"/>
      <c r="N67" s="504"/>
      <c r="O67" s="504"/>
      <c r="P67" s="247"/>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Q67" s="26"/>
      <c r="AR67" s="26"/>
    </row>
    <row r="68" spans="3:44" ht="0" hidden="1" customHeight="1" x14ac:dyDescent="0.35">
      <c r="C68" s="56"/>
      <c r="D68" s="56"/>
      <c r="E68" s="56"/>
      <c r="F68" s="58"/>
      <c r="G68" s="56"/>
      <c r="H68" s="503"/>
      <c r="I68" s="503"/>
      <c r="J68" s="503"/>
      <c r="K68" s="503"/>
      <c r="L68" s="504"/>
      <c r="M68" s="504"/>
      <c r="N68" s="504"/>
      <c r="O68" s="504"/>
      <c r="P68" s="247"/>
      <c r="R68" s="142"/>
      <c r="S68" s="142"/>
      <c r="T68" s="142"/>
      <c r="U68" s="142"/>
      <c r="V68" s="142"/>
      <c r="W68" s="142"/>
      <c r="X68" s="142"/>
      <c r="Y68" s="142"/>
      <c r="Z68" s="142"/>
      <c r="AA68" s="142"/>
      <c r="AB68" s="142"/>
      <c r="AC68" s="142"/>
      <c r="AD68" s="142"/>
      <c r="AE68" s="142"/>
      <c r="AF68" s="142"/>
      <c r="AG68" s="142"/>
      <c r="AH68" s="142"/>
      <c r="AI68" s="142"/>
      <c r="AJ68" s="142"/>
      <c r="AK68" s="142"/>
      <c r="AL68" s="142"/>
      <c r="AM68" s="142"/>
      <c r="AN68" s="142"/>
      <c r="AO68" s="142"/>
      <c r="AQ68" s="26"/>
      <c r="AR68" s="26"/>
    </row>
    <row r="69" spans="3:44" ht="0" hidden="1" customHeight="1" x14ac:dyDescent="0.35">
      <c r="C69" s="56"/>
      <c r="D69" s="56"/>
      <c r="E69" s="56"/>
      <c r="F69" s="58"/>
      <c r="G69" s="56"/>
      <c r="H69" s="503"/>
      <c r="I69" s="503"/>
      <c r="J69" s="503"/>
      <c r="K69" s="503"/>
      <c r="L69" s="504"/>
      <c r="M69" s="504"/>
      <c r="N69" s="504"/>
      <c r="O69" s="504"/>
      <c r="P69" s="247"/>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Q69" s="26"/>
      <c r="AR69" s="26"/>
    </row>
    <row r="70" spans="3:44" ht="0" hidden="1" customHeight="1" x14ac:dyDescent="0.35">
      <c r="C70" s="56"/>
      <c r="D70" s="56"/>
      <c r="E70" s="56"/>
      <c r="F70" s="58"/>
      <c r="G70" s="56"/>
      <c r="H70" s="503"/>
      <c r="I70" s="503"/>
      <c r="J70" s="503"/>
      <c r="K70" s="503"/>
      <c r="L70" s="504"/>
      <c r="M70" s="504"/>
      <c r="N70" s="504"/>
      <c r="O70" s="504"/>
      <c r="P70" s="247"/>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Q70" s="26"/>
      <c r="AR70" s="26"/>
    </row>
    <row r="71" spans="3:44" ht="0" hidden="1" customHeight="1" x14ac:dyDescent="0.35">
      <c r="C71" s="56"/>
      <c r="D71" s="56"/>
      <c r="E71" s="56"/>
      <c r="F71" s="58"/>
      <c r="G71" s="56"/>
      <c r="H71" s="503"/>
      <c r="I71" s="503"/>
      <c r="J71" s="503"/>
      <c r="K71" s="503"/>
      <c r="L71" s="504"/>
      <c r="M71" s="504"/>
      <c r="N71" s="504"/>
      <c r="O71" s="504"/>
      <c r="P71" s="247"/>
      <c r="R71" s="142"/>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Q71" s="26"/>
      <c r="AR71" s="26"/>
    </row>
    <row r="72" spans="3:44" ht="0" hidden="1" customHeight="1" x14ac:dyDescent="0.35">
      <c r="C72" s="56"/>
      <c r="D72" s="56"/>
      <c r="E72" s="56"/>
      <c r="F72" s="58"/>
      <c r="G72" s="56"/>
      <c r="H72" s="503"/>
      <c r="I72" s="503"/>
      <c r="J72" s="503"/>
      <c r="K72" s="503"/>
      <c r="L72" s="504"/>
      <c r="M72" s="504"/>
      <c r="N72" s="504"/>
      <c r="O72" s="504"/>
      <c r="P72" s="247"/>
      <c r="R72" s="142"/>
      <c r="S72" s="142"/>
      <c r="T72" s="142"/>
      <c r="U72" s="142"/>
      <c r="V72" s="142"/>
      <c r="W72" s="142"/>
      <c r="X72" s="142"/>
      <c r="Y72" s="142"/>
      <c r="Z72" s="142"/>
      <c r="AA72" s="142"/>
      <c r="AB72" s="142"/>
      <c r="AC72" s="142"/>
      <c r="AD72" s="142"/>
      <c r="AE72" s="142"/>
      <c r="AF72" s="142"/>
      <c r="AG72" s="142"/>
      <c r="AH72" s="142"/>
      <c r="AI72" s="142"/>
      <c r="AJ72" s="142"/>
      <c r="AK72" s="142"/>
      <c r="AL72" s="142"/>
      <c r="AM72" s="142"/>
      <c r="AN72" s="142"/>
      <c r="AO72" s="142"/>
      <c r="AQ72" s="26"/>
      <c r="AR72" s="26"/>
    </row>
    <row r="73" spans="3:44" ht="0" hidden="1" customHeight="1" x14ac:dyDescent="0.35">
      <c r="C73" s="56"/>
      <c r="D73" s="56"/>
      <c r="E73" s="56"/>
      <c r="F73" s="58"/>
      <c r="G73" s="56"/>
      <c r="H73" s="503"/>
      <c r="I73" s="503"/>
      <c r="J73" s="503"/>
      <c r="K73" s="503"/>
      <c r="L73" s="504"/>
      <c r="M73" s="504"/>
      <c r="N73" s="504"/>
      <c r="O73" s="504"/>
      <c r="P73" s="247"/>
      <c r="R73" s="142"/>
      <c r="S73" s="142"/>
      <c r="T73" s="142"/>
      <c r="U73" s="142"/>
      <c r="V73" s="142"/>
      <c r="W73" s="142"/>
      <c r="X73" s="142"/>
      <c r="Y73" s="142"/>
      <c r="Z73" s="142"/>
      <c r="AA73" s="142"/>
      <c r="AB73" s="142"/>
      <c r="AC73" s="142"/>
      <c r="AD73" s="142"/>
      <c r="AE73" s="142"/>
      <c r="AF73" s="142"/>
      <c r="AG73" s="142"/>
      <c r="AH73" s="142"/>
      <c r="AI73" s="142"/>
      <c r="AJ73" s="142"/>
      <c r="AK73" s="142"/>
      <c r="AL73" s="142"/>
      <c r="AM73" s="142"/>
      <c r="AN73" s="142"/>
      <c r="AO73" s="142"/>
      <c r="AQ73" s="26"/>
      <c r="AR73" s="26"/>
    </row>
    <row r="74" spans="3:44" ht="0" hidden="1" customHeight="1" x14ac:dyDescent="0.35">
      <c r="C74" s="56"/>
      <c r="D74" s="56"/>
      <c r="E74" s="56"/>
      <c r="F74" s="58"/>
      <c r="G74" s="56"/>
      <c r="H74" s="503"/>
      <c r="I74" s="503"/>
      <c r="J74" s="503"/>
      <c r="K74" s="503"/>
      <c r="L74" s="504"/>
      <c r="M74" s="504"/>
      <c r="N74" s="504"/>
      <c r="O74" s="504"/>
      <c r="P74" s="247"/>
      <c r="R74" s="142"/>
      <c r="S74" s="142"/>
      <c r="T74" s="142"/>
      <c r="U74" s="142"/>
      <c r="V74" s="142"/>
      <c r="W74" s="142"/>
      <c r="X74" s="142"/>
      <c r="Y74" s="142"/>
      <c r="Z74" s="142"/>
      <c r="AA74" s="142"/>
      <c r="AB74" s="142"/>
      <c r="AC74" s="142"/>
      <c r="AD74" s="142"/>
      <c r="AE74" s="142"/>
      <c r="AF74" s="142"/>
      <c r="AG74" s="142"/>
      <c r="AH74" s="142"/>
      <c r="AI74" s="142"/>
      <c r="AJ74" s="142"/>
      <c r="AK74" s="142"/>
      <c r="AL74" s="142"/>
      <c r="AM74" s="142"/>
      <c r="AN74" s="142"/>
      <c r="AO74" s="142"/>
      <c r="AQ74" s="26"/>
      <c r="AR74" s="26"/>
    </row>
    <row r="75" spans="3:44" ht="0" hidden="1" customHeight="1" x14ac:dyDescent="0.35">
      <c r="C75" s="56"/>
      <c r="D75" s="56"/>
      <c r="E75" s="56"/>
      <c r="F75" s="58"/>
      <c r="G75" s="56"/>
      <c r="H75" s="503"/>
      <c r="I75" s="503"/>
      <c r="J75" s="503"/>
      <c r="K75" s="503"/>
      <c r="L75" s="504"/>
      <c r="M75" s="504"/>
      <c r="N75" s="504"/>
      <c r="O75" s="504"/>
      <c r="P75" s="247"/>
      <c r="R75" s="142"/>
      <c r="S75" s="142"/>
      <c r="T75" s="142"/>
      <c r="U75" s="142"/>
      <c r="V75" s="142"/>
      <c r="W75" s="142"/>
      <c r="X75" s="142"/>
      <c r="Y75" s="142"/>
      <c r="Z75" s="142"/>
      <c r="AA75" s="142"/>
      <c r="AB75" s="142"/>
      <c r="AC75" s="142"/>
      <c r="AD75" s="142"/>
      <c r="AE75" s="142"/>
      <c r="AF75" s="142"/>
      <c r="AG75" s="142"/>
      <c r="AH75" s="142"/>
      <c r="AI75" s="142"/>
      <c r="AJ75" s="142"/>
      <c r="AK75" s="142"/>
      <c r="AL75" s="142"/>
      <c r="AM75" s="142"/>
      <c r="AN75" s="142"/>
      <c r="AO75" s="142"/>
      <c r="AQ75" s="26"/>
      <c r="AR75" s="26"/>
    </row>
    <row r="76" spans="3:44" ht="0" hidden="1" customHeight="1" x14ac:dyDescent="0.35">
      <c r="C76" s="56"/>
      <c r="D76" s="56"/>
      <c r="E76" s="56"/>
      <c r="F76" s="58"/>
      <c r="G76" s="56"/>
      <c r="H76" s="503"/>
      <c r="I76" s="503"/>
      <c r="J76" s="503"/>
      <c r="K76" s="503"/>
      <c r="L76" s="504"/>
      <c r="M76" s="504"/>
      <c r="N76" s="504"/>
      <c r="O76" s="504"/>
      <c r="P76" s="247"/>
      <c r="R76" s="142"/>
      <c r="S76" s="142"/>
      <c r="T76" s="142"/>
      <c r="U76" s="142"/>
      <c r="V76" s="142"/>
      <c r="W76" s="142"/>
      <c r="X76" s="142"/>
      <c r="Y76" s="142"/>
      <c r="Z76" s="142"/>
      <c r="AA76" s="142"/>
      <c r="AB76" s="142"/>
      <c r="AC76" s="142"/>
      <c r="AD76" s="142"/>
      <c r="AE76" s="142"/>
      <c r="AF76" s="142"/>
      <c r="AG76" s="142"/>
      <c r="AH76" s="142"/>
      <c r="AI76" s="142"/>
      <c r="AJ76" s="142"/>
      <c r="AK76" s="142"/>
      <c r="AL76" s="142"/>
      <c r="AM76" s="142"/>
      <c r="AN76" s="142"/>
      <c r="AO76" s="142"/>
      <c r="AQ76" s="26"/>
      <c r="AR76" s="26"/>
    </row>
    <row r="77" spans="3:44" ht="0" hidden="1" customHeight="1" x14ac:dyDescent="0.35">
      <c r="C77" s="56"/>
      <c r="D77" s="56"/>
      <c r="E77" s="56"/>
      <c r="F77" s="58"/>
      <c r="G77" s="56"/>
      <c r="H77" s="503"/>
      <c r="I77" s="503"/>
      <c r="J77" s="503"/>
      <c r="K77" s="503"/>
      <c r="L77" s="504"/>
      <c r="M77" s="504"/>
      <c r="N77" s="504"/>
      <c r="O77" s="504"/>
      <c r="P77" s="247"/>
      <c r="R77" s="142"/>
      <c r="S77" s="142"/>
      <c r="T77" s="142"/>
      <c r="U77" s="142"/>
      <c r="V77" s="142"/>
      <c r="W77" s="142"/>
      <c r="X77" s="142"/>
      <c r="Y77" s="142"/>
      <c r="Z77" s="142"/>
      <c r="AA77" s="142"/>
      <c r="AB77" s="142"/>
      <c r="AC77" s="142"/>
      <c r="AD77" s="142"/>
      <c r="AE77" s="142"/>
      <c r="AF77" s="142"/>
      <c r="AG77" s="142"/>
      <c r="AH77" s="142"/>
      <c r="AI77" s="142"/>
      <c r="AJ77" s="142"/>
      <c r="AK77" s="142"/>
      <c r="AL77" s="142"/>
      <c r="AM77" s="142"/>
      <c r="AN77" s="142"/>
      <c r="AO77" s="142"/>
      <c r="AQ77" s="26"/>
      <c r="AR77" s="26"/>
    </row>
    <row r="78" spans="3:44" ht="0" hidden="1" customHeight="1" x14ac:dyDescent="0.35">
      <c r="C78" s="56"/>
      <c r="D78" s="56"/>
      <c r="E78" s="56"/>
      <c r="F78" s="58"/>
      <c r="G78" s="56"/>
      <c r="H78" s="503"/>
      <c r="I78" s="503"/>
      <c r="J78" s="503"/>
      <c r="K78" s="503"/>
      <c r="L78" s="504"/>
      <c r="M78" s="504"/>
      <c r="N78" s="504"/>
      <c r="O78" s="504"/>
      <c r="P78" s="247"/>
      <c r="R78" s="142"/>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142"/>
      <c r="AQ78" s="26"/>
      <c r="AR78" s="26"/>
    </row>
    <row r="79" spans="3:44" ht="0" hidden="1" customHeight="1" x14ac:dyDescent="0.35">
      <c r="C79" s="56"/>
      <c r="D79" s="56"/>
      <c r="E79" s="56"/>
      <c r="F79" s="58"/>
      <c r="G79" s="56"/>
      <c r="H79" s="503"/>
      <c r="I79" s="503"/>
      <c r="J79" s="503"/>
      <c r="K79" s="503"/>
      <c r="L79" s="504"/>
      <c r="M79" s="504"/>
      <c r="N79" s="504"/>
      <c r="O79" s="504"/>
      <c r="P79" s="247"/>
      <c r="R79" s="142"/>
      <c r="S79" s="142"/>
      <c r="T79" s="142"/>
      <c r="U79" s="142"/>
      <c r="V79" s="142"/>
      <c r="W79" s="142"/>
      <c r="X79" s="142"/>
      <c r="Y79" s="142"/>
      <c r="Z79" s="142"/>
      <c r="AA79" s="142"/>
      <c r="AB79" s="142"/>
      <c r="AC79" s="142"/>
      <c r="AD79" s="142"/>
      <c r="AE79" s="142"/>
      <c r="AF79" s="142"/>
      <c r="AG79" s="142"/>
      <c r="AH79" s="142"/>
      <c r="AI79" s="142"/>
      <c r="AJ79" s="142"/>
      <c r="AK79" s="142"/>
      <c r="AL79" s="142"/>
      <c r="AM79" s="142"/>
      <c r="AN79" s="142"/>
      <c r="AO79" s="142"/>
      <c r="AQ79" s="26"/>
      <c r="AR79" s="26"/>
    </row>
    <row r="80" spans="3:44" ht="0" hidden="1" customHeight="1" x14ac:dyDescent="0.35">
      <c r="C80" s="56"/>
      <c r="D80" s="56"/>
      <c r="E80" s="56"/>
      <c r="F80" s="58"/>
      <c r="G80" s="56"/>
      <c r="H80" s="503"/>
      <c r="I80" s="503"/>
      <c r="J80" s="503"/>
      <c r="K80" s="503"/>
      <c r="L80" s="504"/>
      <c r="M80" s="504"/>
      <c r="N80" s="504"/>
      <c r="O80" s="504"/>
      <c r="P80" s="247"/>
      <c r="R80" s="142"/>
      <c r="S80" s="142"/>
      <c r="T80" s="142"/>
      <c r="U80" s="142"/>
      <c r="V80" s="142"/>
      <c r="W80" s="142"/>
      <c r="X80" s="142"/>
      <c r="Y80" s="142"/>
      <c r="Z80" s="142"/>
      <c r="AA80" s="142"/>
      <c r="AB80" s="142"/>
      <c r="AC80" s="142"/>
      <c r="AD80" s="142"/>
      <c r="AE80" s="142"/>
      <c r="AF80" s="142"/>
      <c r="AG80" s="142"/>
      <c r="AH80" s="142"/>
      <c r="AI80" s="142"/>
      <c r="AJ80" s="142"/>
      <c r="AK80" s="142"/>
      <c r="AL80" s="142"/>
      <c r="AM80" s="142"/>
      <c r="AN80" s="142"/>
      <c r="AO80" s="142"/>
      <c r="AQ80" s="26"/>
      <c r="AR80" s="26"/>
    </row>
    <row r="81" spans="3:44" ht="0" hidden="1" customHeight="1" x14ac:dyDescent="0.35">
      <c r="C81" s="56"/>
      <c r="D81" s="56"/>
      <c r="E81" s="56"/>
      <c r="F81" s="58"/>
      <c r="G81" s="56"/>
      <c r="H81" s="503"/>
      <c r="I81" s="503"/>
      <c r="J81" s="503"/>
      <c r="K81" s="503"/>
      <c r="L81" s="504"/>
      <c r="M81" s="504"/>
      <c r="N81" s="504"/>
      <c r="O81" s="504"/>
      <c r="P81" s="247"/>
      <c r="R81" s="142"/>
      <c r="S81" s="142"/>
      <c r="T81" s="142"/>
      <c r="U81" s="142"/>
      <c r="V81" s="142"/>
      <c r="W81" s="142"/>
      <c r="X81" s="142"/>
      <c r="Y81" s="142"/>
      <c r="Z81" s="142"/>
      <c r="AA81" s="142"/>
      <c r="AB81" s="142"/>
      <c r="AC81" s="142"/>
      <c r="AD81" s="142"/>
      <c r="AE81" s="142"/>
      <c r="AF81" s="142"/>
      <c r="AG81" s="142"/>
      <c r="AH81" s="142"/>
      <c r="AI81" s="142"/>
      <c r="AJ81" s="142"/>
      <c r="AK81" s="142"/>
      <c r="AL81" s="142"/>
      <c r="AM81" s="142"/>
      <c r="AN81" s="142"/>
      <c r="AO81" s="142"/>
      <c r="AQ81" s="26"/>
      <c r="AR81" s="26"/>
    </row>
    <row r="82" spans="3:44" ht="0" hidden="1" customHeight="1" x14ac:dyDescent="0.35">
      <c r="C82" s="56"/>
      <c r="D82" s="56"/>
      <c r="E82" s="56"/>
      <c r="F82" s="58"/>
      <c r="G82" s="56"/>
      <c r="H82" s="503"/>
      <c r="I82" s="503"/>
      <c r="J82" s="503"/>
      <c r="K82" s="503"/>
      <c r="L82" s="504"/>
      <c r="M82" s="504"/>
      <c r="N82" s="504"/>
      <c r="O82" s="504"/>
      <c r="P82" s="247"/>
      <c r="R82" s="142"/>
      <c r="S82" s="142"/>
      <c r="T82" s="142"/>
      <c r="U82" s="142"/>
      <c r="V82" s="142"/>
      <c r="W82" s="142"/>
      <c r="X82" s="142"/>
      <c r="Y82" s="142"/>
      <c r="Z82" s="142"/>
      <c r="AA82" s="142"/>
      <c r="AB82" s="142"/>
      <c r="AC82" s="142"/>
      <c r="AD82" s="142"/>
      <c r="AE82" s="142"/>
      <c r="AF82" s="142"/>
      <c r="AG82" s="142"/>
      <c r="AH82" s="142"/>
      <c r="AI82" s="142"/>
      <c r="AJ82" s="142"/>
      <c r="AK82" s="142"/>
      <c r="AL82" s="142"/>
      <c r="AM82" s="142"/>
      <c r="AN82" s="142"/>
      <c r="AO82" s="142"/>
      <c r="AQ82" s="26"/>
      <c r="AR82" s="26"/>
    </row>
    <row r="83" spans="3:44" ht="0" hidden="1" customHeight="1" x14ac:dyDescent="0.35">
      <c r="C83" s="56"/>
      <c r="D83" s="56"/>
      <c r="E83" s="56"/>
      <c r="F83" s="58"/>
      <c r="G83" s="56"/>
      <c r="H83" s="503"/>
      <c r="I83" s="503"/>
      <c r="J83" s="503"/>
      <c r="K83" s="503"/>
      <c r="L83" s="504"/>
      <c r="M83" s="504"/>
      <c r="N83" s="504"/>
      <c r="O83" s="504"/>
      <c r="P83" s="247"/>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Q83" s="26"/>
      <c r="AR83" s="26"/>
    </row>
    <row r="84" spans="3:44" ht="0" hidden="1" customHeight="1" x14ac:dyDescent="0.35">
      <c r="C84" s="56"/>
      <c r="D84" s="56"/>
      <c r="E84" s="56"/>
      <c r="F84" s="58"/>
      <c r="G84" s="56"/>
      <c r="H84" s="503"/>
      <c r="I84" s="503"/>
      <c r="J84" s="503"/>
      <c r="K84" s="503"/>
      <c r="L84" s="504"/>
      <c r="M84" s="504"/>
      <c r="N84" s="504"/>
      <c r="O84" s="504"/>
      <c r="P84" s="247"/>
      <c r="R84" s="142"/>
      <c r="S84" s="142"/>
      <c r="T84" s="142"/>
      <c r="U84" s="142"/>
      <c r="V84" s="142"/>
      <c r="W84" s="142"/>
      <c r="X84" s="142"/>
      <c r="Y84" s="142"/>
      <c r="Z84" s="142"/>
      <c r="AA84" s="142"/>
      <c r="AB84" s="142"/>
      <c r="AC84" s="142"/>
      <c r="AD84" s="142"/>
      <c r="AE84" s="142"/>
      <c r="AF84" s="142"/>
      <c r="AG84" s="142"/>
      <c r="AH84" s="142"/>
      <c r="AI84" s="142"/>
      <c r="AJ84" s="142"/>
      <c r="AK84" s="142"/>
      <c r="AL84" s="142"/>
      <c r="AM84" s="142"/>
      <c r="AN84" s="142"/>
      <c r="AO84" s="142"/>
      <c r="AQ84" s="26"/>
      <c r="AR84" s="26"/>
    </row>
    <row r="85" spans="3:44" ht="0" hidden="1" customHeight="1" x14ac:dyDescent="0.35">
      <c r="C85" s="56"/>
      <c r="D85" s="56"/>
      <c r="E85" s="56"/>
      <c r="F85" s="58"/>
      <c r="G85" s="56"/>
      <c r="H85" s="503"/>
      <c r="I85" s="503"/>
      <c r="J85" s="503"/>
      <c r="K85" s="503"/>
      <c r="L85" s="504"/>
      <c r="M85" s="504"/>
      <c r="N85" s="504"/>
      <c r="O85" s="504"/>
      <c r="P85" s="247"/>
      <c r="R85" s="142"/>
      <c r="S85" s="142"/>
      <c r="T85" s="142"/>
      <c r="U85" s="142"/>
      <c r="V85" s="142"/>
      <c r="W85" s="142"/>
      <c r="X85" s="142"/>
      <c r="Y85" s="142"/>
      <c r="Z85" s="142"/>
      <c r="AA85" s="142"/>
      <c r="AB85" s="142"/>
      <c r="AC85" s="142"/>
      <c r="AD85" s="142"/>
      <c r="AE85" s="142"/>
      <c r="AF85" s="142"/>
      <c r="AG85" s="142"/>
      <c r="AH85" s="142"/>
      <c r="AI85" s="142"/>
      <c r="AJ85" s="142"/>
      <c r="AK85" s="142"/>
      <c r="AL85" s="142"/>
      <c r="AM85" s="142"/>
      <c r="AN85" s="142"/>
      <c r="AO85" s="142"/>
      <c r="AQ85" s="26"/>
      <c r="AR85" s="26"/>
    </row>
    <row r="86" spans="3:44" ht="0" hidden="1" customHeight="1" x14ac:dyDescent="0.35">
      <c r="C86" s="56"/>
      <c r="D86" s="56"/>
      <c r="E86" s="56"/>
      <c r="F86" s="58"/>
      <c r="G86" s="56"/>
      <c r="H86" s="503"/>
      <c r="I86" s="503"/>
      <c r="J86" s="503"/>
      <c r="K86" s="503"/>
      <c r="L86" s="504"/>
      <c r="M86" s="504"/>
      <c r="N86" s="504"/>
      <c r="O86" s="504"/>
      <c r="P86" s="247"/>
      <c r="R86" s="142"/>
      <c r="S86" s="142"/>
      <c r="T86" s="142"/>
      <c r="U86" s="142"/>
      <c r="V86" s="142"/>
      <c r="W86" s="142"/>
      <c r="X86" s="142"/>
      <c r="Y86" s="142"/>
      <c r="Z86" s="142"/>
      <c r="AA86" s="142"/>
      <c r="AB86" s="142"/>
      <c r="AC86" s="142"/>
      <c r="AD86" s="142"/>
      <c r="AE86" s="142"/>
      <c r="AF86" s="142"/>
      <c r="AG86" s="142"/>
      <c r="AH86" s="142"/>
      <c r="AI86" s="142"/>
      <c r="AJ86" s="142"/>
      <c r="AK86" s="142"/>
      <c r="AL86" s="142"/>
      <c r="AM86" s="142"/>
      <c r="AN86" s="142"/>
      <c r="AO86" s="142"/>
      <c r="AQ86" s="26"/>
      <c r="AR86" s="26"/>
    </row>
    <row r="87" spans="3:44" ht="0" hidden="1" customHeight="1" x14ac:dyDescent="0.35">
      <c r="C87" s="56"/>
      <c r="D87" s="56"/>
      <c r="E87" s="56"/>
      <c r="F87" s="58"/>
      <c r="G87" s="56"/>
      <c r="H87" s="503"/>
      <c r="I87" s="503"/>
      <c r="J87" s="503"/>
      <c r="K87" s="503"/>
      <c r="L87" s="504"/>
      <c r="M87" s="504"/>
      <c r="N87" s="504"/>
      <c r="O87" s="504"/>
      <c r="P87" s="247"/>
      <c r="R87" s="142"/>
      <c r="S87" s="142"/>
      <c r="T87" s="142"/>
      <c r="U87" s="142"/>
      <c r="V87" s="142"/>
      <c r="W87" s="142"/>
      <c r="X87" s="142"/>
      <c r="Y87" s="142"/>
      <c r="Z87" s="142"/>
      <c r="AA87" s="142"/>
      <c r="AB87" s="142"/>
      <c r="AC87" s="142"/>
      <c r="AD87" s="142"/>
      <c r="AE87" s="142"/>
      <c r="AF87" s="142"/>
      <c r="AG87" s="142"/>
      <c r="AH87" s="142"/>
      <c r="AI87" s="142"/>
      <c r="AJ87" s="142"/>
      <c r="AK87" s="142"/>
      <c r="AL87" s="142"/>
      <c r="AM87" s="142"/>
      <c r="AN87" s="142"/>
      <c r="AO87" s="142"/>
      <c r="AQ87" s="26"/>
      <c r="AR87" s="26"/>
    </row>
    <row r="88" spans="3:44" ht="0" hidden="1" customHeight="1" x14ac:dyDescent="0.35">
      <c r="C88" s="56"/>
      <c r="D88" s="56"/>
      <c r="E88" s="56"/>
      <c r="F88" s="58"/>
      <c r="G88" s="56"/>
      <c r="H88" s="503"/>
      <c r="I88" s="503"/>
      <c r="J88" s="503"/>
      <c r="K88" s="503"/>
      <c r="L88" s="504"/>
      <c r="M88" s="504"/>
      <c r="N88" s="504"/>
      <c r="O88" s="504"/>
      <c r="P88" s="247"/>
      <c r="R88" s="142"/>
      <c r="S88" s="142"/>
      <c r="T88" s="142"/>
      <c r="U88" s="142"/>
      <c r="V88" s="142"/>
      <c r="W88" s="142"/>
      <c r="X88" s="142"/>
      <c r="Y88" s="142"/>
      <c r="Z88" s="142"/>
      <c r="AA88" s="142"/>
      <c r="AB88" s="142"/>
      <c r="AC88" s="142"/>
      <c r="AD88" s="142"/>
      <c r="AE88" s="142"/>
      <c r="AF88" s="142"/>
      <c r="AG88" s="142"/>
      <c r="AH88" s="142"/>
      <c r="AI88" s="142"/>
      <c r="AJ88" s="142"/>
      <c r="AK88" s="142"/>
      <c r="AL88" s="142"/>
      <c r="AM88" s="142"/>
      <c r="AN88" s="142"/>
      <c r="AO88" s="142"/>
      <c r="AQ88" s="26"/>
      <c r="AR88" s="26"/>
    </row>
    <row r="89" spans="3:44" ht="0" hidden="1" customHeight="1" x14ac:dyDescent="0.35">
      <c r="C89" s="56"/>
      <c r="D89" s="56"/>
      <c r="E89" s="56"/>
      <c r="F89" s="58"/>
      <c r="G89" s="56"/>
      <c r="H89" s="503"/>
      <c r="I89" s="503"/>
      <c r="J89" s="503"/>
      <c r="K89" s="503"/>
      <c r="L89" s="504"/>
      <c r="M89" s="504"/>
      <c r="N89" s="504"/>
      <c r="O89" s="504"/>
      <c r="P89" s="247"/>
      <c r="R89" s="142"/>
      <c r="S89" s="142"/>
      <c r="T89" s="142"/>
      <c r="U89" s="142"/>
      <c r="V89" s="142"/>
      <c r="W89" s="142"/>
      <c r="X89" s="142"/>
      <c r="Y89" s="142"/>
      <c r="Z89" s="142"/>
      <c r="AA89" s="142"/>
      <c r="AB89" s="142"/>
      <c r="AC89" s="142"/>
      <c r="AD89" s="142"/>
      <c r="AE89" s="142"/>
      <c r="AF89" s="142"/>
      <c r="AG89" s="142"/>
      <c r="AH89" s="142"/>
      <c r="AI89" s="142"/>
      <c r="AJ89" s="142"/>
      <c r="AK89" s="142"/>
      <c r="AL89" s="142"/>
      <c r="AM89" s="142"/>
      <c r="AN89" s="142"/>
      <c r="AO89" s="142"/>
      <c r="AQ89" s="26"/>
      <c r="AR89" s="26"/>
    </row>
    <row r="90" spans="3:44" ht="0" hidden="1" customHeight="1" x14ac:dyDescent="0.35">
      <c r="C90" s="56"/>
      <c r="D90" s="56"/>
      <c r="E90" s="56"/>
      <c r="F90" s="58"/>
      <c r="G90" s="56"/>
      <c r="H90" s="503"/>
      <c r="I90" s="503"/>
      <c r="J90" s="503"/>
      <c r="K90" s="503"/>
      <c r="L90" s="504"/>
      <c r="M90" s="504"/>
      <c r="N90" s="504"/>
      <c r="O90" s="504"/>
      <c r="P90" s="247"/>
      <c r="R90" s="142"/>
      <c r="S90" s="142"/>
      <c r="T90" s="142"/>
      <c r="U90" s="142"/>
      <c r="V90" s="142"/>
      <c r="W90" s="142"/>
      <c r="X90" s="142"/>
      <c r="Y90" s="142"/>
      <c r="Z90" s="142"/>
      <c r="AA90" s="142"/>
      <c r="AB90" s="142"/>
      <c r="AC90" s="142"/>
      <c r="AD90" s="142"/>
      <c r="AE90" s="142"/>
      <c r="AF90" s="142"/>
      <c r="AG90" s="142"/>
      <c r="AH90" s="142"/>
      <c r="AI90" s="142"/>
      <c r="AJ90" s="142"/>
      <c r="AK90" s="142"/>
      <c r="AL90" s="142"/>
      <c r="AM90" s="142"/>
      <c r="AN90" s="142"/>
      <c r="AO90" s="142"/>
      <c r="AQ90" s="26"/>
      <c r="AR90" s="26"/>
    </row>
    <row r="91" spans="3:44" ht="0" hidden="1" customHeight="1" x14ac:dyDescent="0.35">
      <c r="C91" s="56"/>
      <c r="D91" s="56"/>
      <c r="E91" s="56"/>
      <c r="F91" s="58"/>
      <c r="G91" s="56"/>
      <c r="H91" s="503"/>
      <c r="I91" s="503"/>
      <c r="J91" s="503"/>
      <c r="K91" s="503"/>
      <c r="L91" s="504"/>
      <c r="M91" s="504"/>
      <c r="N91" s="504"/>
      <c r="O91" s="504"/>
      <c r="P91" s="247"/>
      <c r="R91" s="142"/>
      <c r="S91" s="142"/>
      <c r="T91" s="142"/>
      <c r="U91" s="142"/>
      <c r="V91" s="142"/>
      <c r="W91" s="142"/>
      <c r="X91" s="142"/>
      <c r="Y91" s="142"/>
      <c r="Z91" s="142"/>
      <c r="AA91" s="142"/>
      <c r="AB91" s="142"/>
      <c r="AC91" s="142"/>
      <c r="AD91" s="142"/>
      <c r="AE91" s="142"/>
      <c r="AF91" s="142"/>
      <c r="AG91" s="142"/>
      <c r="AH91" s="142"/>
      <c r="AI91" s="142"/>
      <c r="AJ91" s="142"/>
      <c r="AK91" s="142"/>
      <c r="AL91" s="142"/>
      <c r="AM91" s="142"/>
      <c r="AN91" s="142"/>
      <c r="AO91" s="142"/>
      <c r="AQ91" s="26"/>
      <c r="AR91" s="26"/>
    </row>
    <row r="92" spans="3:44" ht="0" hidden="1" customHeight="1" x14ac:dyDescent="0.35">
      <c r="C92" s="56"/>
      <c r="D92" s="56"/>
      <c r="E92" s="56"/>
      <c r="F92" s="58"/>
      <c r="G92" s="56"/>
      <c r="H92" s="503"/>
      <c r="I92" s="503"/>
      <c r="J92" s="503"/>
      <c r="K92" s="503"/>
      <c r="L92" s="504"/>
      <c r="M92" s="504"/>
      <c r="N92" s="504"/>
      <c r="O92" s="504"/>
      <c r="P92" s="247"/>
      <c r="R92" s="142"/>
      <c r="S92" s="142"/>
      <c r="T92" s="142"/>
      <c r="U92" s="142"/>
      <c r="V92" s="142"/>
      <c r="W92" s="142"/>
      <c r="X92" s="142"/>
      <c r="Y92" s="142"/>
      <c r="Z92" s="142"/>
      <c r="AA92" s="142"/>
      <c r="AB92" s="142"/>
      <c r="AC92" s="142"/>
      <c r="AD92" s="142"/>
      <c r="AE92" s="142"/>
      <c r="AF92" s="142"/>
      <c r="AG92" s="142"/>
      <c r="AH92" s="142"/>
      <c r="AI92" s="142"/>
      <c r="AJ92" s="142"/>
      <c r="AK92" s="142"/>
      <c r="AL92" s="142"/>
      <c r="AM92" s="142"/>
      <c r="AN92" s="142"/>
      <c r="AO92" s="142"/>
      <c r="AQ92" s="26"/>
      <c r="AR92" s="26"/>
    </row>
    <row r="93" spans="3:44" ht="0" hidden="1" customHeight="1" x14ac:dyDescent="0.35">
      <c r="C93" s="56"/>
      <c r="D93" s="56"/>
      <c r="E93" s="56"/>
      <c r="F93" s="58"/>
      <c r="G93" s="56"/>
      <c r="H93" s="503"/>
      <c r="I93" s="503"/>
      <c r="J93" s="503"/>
      <c r="K93" s="503"/>
      <c r="L93" s="504"/>
      <c r="M93" s="504"/>
      <c r="N93" s="504"/>
      <c r="O93" s="504"/>
      <c r="P93" s="247"/>
      <c r="R93" s="142"/>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42"/>
      <c r="AQ93" s="26"/>
      <c r="AR93" s="26"/>
    </row>
    <row r="94" spans="3:44" ht="0" hidden="1" customHeight="1" x14ac:dyDescent="0.35">
      <c r="C94" s="56"/>
      <c r="D94" s="56"/>
      <c r="E94" s="56"/>
      <c r="F94" s="58"/>
      <c r="G94" s="56"/>
      <c r="H94" s="503"/>
      <c r="I94" s="503"/>
      <c r="J94" s="503"/>
      <c r="K94" s="503"/>
      <c r="L94" s="504"/>
      <c r="M94" s="504"/>
      <c r="N94" s="504"/>
      <c r="O94" s="504"/>
      <c r="P94" s="247"/>
      <c r="R94" s="142"/>
      <c r="S94" s="142"/>
      <c r="T94" s="142"/>
      <c r="U94" s="142"/>
      <c r="V94" s="142"/>
      <c r="W94" s="142"/>
      <c r="X94" s="142"/>
      <c r="Y94" s="142"/>
      <c r="Z94" s="142"/>
      <c r="AA94" s="142"/>
      <c r="AB94" s="142"/>
      <c r="AC94" s="142"/>
      <c r="AD94" s="142"/>
      <c r="AE94" s="142"/>
      <c r="AF94" s="142"/>
      <c r="AG94" s="142"/>
      <c r="AH94" s="142"/>
      <c r="AI94" s="142"/>
      <c r="AJ94" s="142"/>
      <c r="AK94" s="142"/>
      <c r="AL94" s="142"/>
      <c r="AM94" s="142"/>
      <c r="AN94" s="142"/>
      <c r="AO94" s="142"/>
      <c r="AQ94" s="26"/>
      <c r="AR94" s="26"/>
    </row>
    <row r="95" spans="3:44" ht="0" hidden="1" customHeight="1" x14ac:dyDescent="0.35">
      <c r="C95" s="56"/>
      <c r="D95" s="56"/>
      <c r="E95" s="56"/>
      <c r="F95" s="58"/>
      <c r="G95" s="56"/>
      <c r="H95" s="503"/>
      <c r="I95" s="503"/>
      <c r="J95" s="503"/>
      <c r="K95" s="503"/>
      <c r="L95" s="504"/>
      <c r="M95" s="504"/>
      <c r="N95" s="504"/>
      <c r="O95" s="504"/>
      <c r="P95" s="247"/>
      <c r="R95" s="142"/>
      <c r="S95" s="142"/>
      <c r="T95" s="142"/>
      <c r="U95" s="142"/>
      <c r="V95" s="142"/>
      <c r="W95" s="142"/>
      <c r="X95" s="142"/>
      <c r="Y95" s="142"/>
      <c r="Z95" s="142"/>
      <c r="AA95" s="142"/>
      <c r="AB95" s="142"/>
      <c r="AC95" s="142"/>
      <c r="AD95" s="142"/>
      <c r="AE95" s="142"/>
      <c r="AF95" s="142"/>
      <c r="AG95" s="142"/>
      <c r="AH95" s="142"/>
      <c r="AI95" s="142"/>
      <c r="AJ95" s="142"/>
      <c r="AK95" s="142"/>
      <c r="AL95" s="142"/>
      <c r="AM95" s="142"/>
      <c r="AN95" s="142"/>
      <c r="AO95" s="142"/>
      <c r="AQ95" s="26"/>
      <c r="AR95" s="26"/>
    </row>
    <row r="96" spans="3:44" ht="0" hidden="1" customHeight="1" x14ac:dyDescent="0.35">
      <c r="C96" s="56"/>
      <c r="D96" s="56"/>
      <c r="E96" s="56"/>
      <c r="F96" s="58"/>
      <c r="G96" s="56"/>
      <c r="H96" s="503"/>
      <c r="I96" s="503"/>
      <c r="J96" s="503"/>
      <c r="K96" s="503"/>
      <c r="L96" s="504"/>
      <c r="M96" s="504"/>
      <c r="N96" s="504"/>
      <c r="O96" s="504"/>
      <c r="P96" s="247"/>
      <c r="R96" s="142"/>
      <c r="S96" s="142"/>
      <c r="T96" s="142"/>
      <c r="U96" s="142"/>
      <c r="V96" s="142"/>
      <c r="W96" s="142"/>
      <c r="X96" s="142"/>
      <c r="Y96" s="142"/>
      <c r="Z96" s="142"/>
      <c r="AA96" s="142"/>
      <c r="AB96" s="142"/>
      <c r="AC96" s="142"/>
      <c r="AD96" s="142"/>
      <c r="AE96" s="142"/>
      <c r="AF96" s="142"/>
      <c r="AG96" s="142"/>
      <c r="AH96" s="142"/>
      <c r="AI96" s="142"/>
      <c r="AJ96" s="142"/>
      <c r="AK96" s="142"/>
      <c r="AL96" s="142"/>
      <c r="AM96" s="142"/>
      <c r="AN96" s="142"/>
      <c r="AO96" s="142"/>
      <c r="AQ96" s="26"/>
      <c r="AR96" s="26"/>
    </row>
    <row r="97" spans="2:75" ht="0" hidden="1" customHeight="1" x14ac:dyDescent="0.35">
      <c r="C97" s="56"/>
      <c r="D97" s="56"/>
      <c r="E97" s="56"/>
      <c r="F97" s="58"/>
      <c r="G97" s="56"/>
      <c r="H97" s="503"/>
      <c r="I97" s="503"/>
      <c r="J97" s="503"/>
      <c r="K97" s="503"/>
      <c r="L97" s="504"/>
      <c r="M97" s="504"/>
      <c r="N97" s="504"/>
      <c r="O97" s="504"/>
      <c r="P97" s="247"/>
      <c r="R97" s="142"/>
      <c r="S97" s="142"/>
      <c r="T97" s="142"/>
      <c r="U97" s="142"/>
      <c r="V97" s="142"/>
      <c r="W97" s="142"/>
      <c r="X97" s="142"/>
      <c r="Y97" s="142"/>
      <c r="Z97" s="142"/>
      <c r="AA97" s="142"/>
      <c r="AB97" s="142"/>
      <c r="AC97" s="142"/>
      <c r="AD97" s="142"/>
      <c r="AE97" s="142"/>
      <c r="AF97" s="142"/>
      <c r="AG97" s="142"/>
      <c r="AH97" s="142"/>
      <c r="AI97" s="142"/>
      <c r="AJ97" s="142"/>
      <c r="AK97" s="142"/>
      <c r="AL97" s="142"/>
      <c r="AM97" s="142"/>
      <c r="AN97" s="142"/>
      <c r="AO97" s="142"/>
      <c r="AQ97" s="26"/>
      <c r="AR97" s="26"/>
    </row>
    <row r="98" spans="2:75" ht="0" hidden="1" customHeight="1" x14ac:dyDescent="0.35">
      <c r="C98" s="56"/>
      <c r="D98" s="56"/>
      <c r="E98" s="56"/>
      <c r="F98" s="58"/>
      <c r="G98" s="56"/>
      <c r="H98" s="503"/>
      <c r="I98" s="503"/>
      <c r="J98" s="503"/>
      <c r="K98" s="503"/>
      <c r="L98" s="504"/>
      <c r="M98" s="504"/>
      <c r="N98" s="504"/>
      <c r="O98" s="504"/>
      <c r="P98" s="247"/>
      <c r="R98" s="142"/>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Q98" s="26"/>
      <c r="AR98" s="26"/>
    </row>
    <row r="99" spans="2:75" ht="0" hidden="1" customHeight="1" x14ac:dyDescent="0.35">
      <c r="C99" s="56"/>
      <c r="D99" s="56"/>
      <c r="E99" s="56"/>
      <c r="F99" s="58"/>
      <c r="G99" s="56"/>
      <c r="H99" s="503"/>
      <c r="I99" s="503"/>
      <c r="J99" s="503"/>
      <c r="K99" s="503"/>
      <c r="L99" s="504"/>
      <c r="M99" s="504"/>
      <c r="N99" s="504"/>
      <c r="O99" s="504"/>
      <c r="P99" s="247"/>
      <c r="R99" s="142"/>
      <c r="S99" s="142"/>
      <c r="T99" s="142"/>
      <c r="U99" s="142"/>
      <c r="V99" s="142"/>
      <c r="W99" s="142"/>
      <c r="X99" s="142"/>
      <c r="Y99" s="142"/>
      <c r="Z99" s="142"/>
      <c r="AA99" s="142"/>
      <c r="AB99" s="142"/>
      <c r="AC99" s="142"/>
      <c r="AD99" s="142"/>
      <c r="AE99" s="142"/>
      <c r="AF99" s="142"/>
      <c r="AG99" s="142"/>
      <c r="AH99" s="142"/>
      <c r="AI99" s="142"/>
      <c r="AJ99" s="142"/>
      <c r="AK99" s="142"/>
      <c r="AL99" s="142"/>
      <c r="AM99" s="142"/>
      <c r="AN99" s="142"/>
      <c r="AO99" s="142"/>
      <c r="AQ99" s="26"/>
      <c r="AR99" s="26"/>
    </row>
    <row r="100" spans="2:75" ht="0" hidden="1" customHeight="1" x14ac:dyDescent="0.2">
      <c r="C100" s="56"/>
      <c r="D100" s="56"/>
      <c r="E100" s="56"/>
      <c r="F100" s="58"/>
      <c r="G100" s="56"/>
      <c r="H100" s="503"/>
      <c r="I100" s="503"/>
      <c r="J100" s="503"/>
      <c r="K100" s="503"/>
      <c r="L100" s="504"/>
      <c r="M100" s="504"/>
      <c r="N100" s="504"/>
      <c r="O100" s="504"/>
      <c r="P100" s="247"/>
      <c r="R100" s="142"/>
      <c r="S100" s="142"/>
      <c r="T100" s="142"/>
      <c r="U100" s="142"/>
      <c r="V100" s="142"/>
      <c r="W100" s="142"/>
      <c r="X100" s="142"/>
      <c r="Y100" s="142"/>
      <c r="Z100" s="142"/>
      <c r="AA100" s="142"/>
      <c r="AB100" s="142"/>
      <c r="AC100" s="142"/>
      <c r="AD100" s="142"/>
      <c r="AE100" s="142"/>
      <c r="AF100" s="142"/>
      <c r="AG100" s="142"/>
      <c r="AH100" s="142"/>
      <c r="AI100" s="142"/>
      <c r="AJ100" s="142"/>
      <c r="AK100" s="142"/>
      <c r="AL100" s="142"/>
      <c r="AM100" s="142"/>
      <c r="AN100" s="142"/>
      <c r="AO100" s="142"/>
      <c r="AQ100" s="22"/>
      <c r="AR100" s="22"/>
    </row>
    <row r="101" spans="2:75" ht="0" hidden="1" customHeight="1" x14ac:dyDescent="0.35">
      <c r="C101" s="56"/>
      <c r="D101" s="56"/>
      <c r="E101" s="56"/>
      <c r="F101" s="58"/>
      <c r="G101" s="56"/>
      <c r="H101" s="503"/>
      <c r="I101" s="503"/>
      <c r="J101" s="503"/>
      <c r="K101" s="503"/>
      <c r="L101" s="504"/>
      <c r="M101" s="504"/>
      <c r="N101" s="504"/>
      <c r="O101" s="504"/>
      <c r="P101" s="247"/>
      <c r="AQ101" s="26"/>
      <c r="AR101" s="26"/>
    </row>
    <row r="102" spans="2:75" ht="18" customHeight="1" x14ac:dyDescent="0.35">
      <c r="C102" s="56"/>
      <c r="D102" s="56"/>
      <c r="E102" s="56"/>
      <c r="F102" s="58"/>
      <c r="G102" s="56"/>
      <c r="H102" s="503"/>
      <c r="I102" s="503"/>
      <c r="J102" s="503"/>
      <c r="K102" s="503"/>
      <c r="L102" s="504"/>
      <c r="M102" s="504"/>
      <c r="N102" s="504"/>
      <c r="O102" s="504"/>
      <c r="P102" s="247"/>
      <c r="AQ102" s="26"/>
      <c r="AR102" s="26"/>
    </row>
    <row r="103" spans="2:75" ht="18" customHeight="1" x14ac:dyDescent="0.2">
      <c r="C103" s="56"/>
      <c r="D103" s="56"/>
      <c r="E103" s="56"/>
      <c r="F103" s="58"/>
      <c r="G103" s="56"/>
      <c r="H103" s="503"/>
      <c r="I103" s="503"/>
      <c r="J103" s="503"/>
      <c r="K103" s="503"/>
      <c r="L103" s="504"/>
      <c r="M103" s="504"/>
      <c r="N103" s="504"/>
      <c r="O103" s="504"/>
      <c r="P103" s="247"/>
    </row>
    <row r="104" spans="2:75" ht="9" customHeight="1" x14ac:dyDescent="0.35">
      <c r="E104" s="27"/>
      <c r="F104" s="59"/>
      <c r="Z104" s="30"/>
      <c r="AC104" s="120"/>
      <c r="AD104" s="120"/>
      <c r="AE104" s="120"/>
      <c r="AF104" s="233"/>
      <c r="AJ104" s="120"/>
    </row>
    <row r="105" spans="2:75" ht="39.950000000000003" customHeight="1" x14ac:dyDescent="0.25">
      <c r="B105"/>
      <c r="C105" s="525" t="s">
        <v>11</v>
      </c>
      <c r="D105" s="525"/>
      <c r="E105" s="525"/>
      <c r="F105" s="525"/>
      <c r="G105" s="525"/>
      <c r="H105" s="525"/>
      <c r="I105" s="525"/>
      <c r="J105" s="525"/>
      <c r="K105" s="525"/>
      <c r="L105" s="525"/>
      <c r="M105" s="525"/>
      <c r="N105" s="525"/>
      <c r="O105" s="525"/>
      <c r="P105" s="525"/>
      <c r="Q105" s="525"/>
      <c r="R105" s="525"/>
      <c r="S105" s="525"/>
      <c r="T105" s="525"/>
      <c r="U105" s="525"/>
      <c r="V105" s="525"/>
      <c r="W105" s="525"/>
      <c r="X105" s="525"/>
      <c r="Y105" s="525"/>
      <c r="Z105" s="525"/>
      <c r="AA105" s="525"/>
      <c r="AB105" s="525"/>
      <c r="AC105" s="525"/>
      <c r="AD105" s="525"/>
      <c r="AE105" s="525"/>
      <c r="AF105" s="525"/>
      <c r="AG105" s="525"/>
      <c r="AH105" s="525"/>
      <c r="AI105" s="525"/>
      <c r="AJ105" s="525"/>
      <c r="AK105" s="525"/>
      <c r="AL105" s="525"/>
      <c r="AM105" s="525"/>
      <c r="AN105" s="525"/>
      <c r="AO105" s="525"/>
      <c r="AP105" s="231"/>
    </row>
    <row r="106" spans="2:75" s="29" customFormat="1" ht="12" customHeight="1" x14ac:dyDescent="0.3">
      <c r="E106" s="21"/>
      <c r="F106" s="59"/>
      <c r="G106"/>
      <c r="H106"/>
      <c r="I106"/>
      <c r="J106"/>
      <c r="K106"/>
      <c r="L106"/>
      <c r="M106"/>
      <c r="N106"/>
      <c r="O106"/>
      <c r="P106"/>
      <c r="Q106"/>
      <c r="R106"/>
      <c r="S106"/>
      <c r="T106"/>
      <c r="U106"/>
      <c r="V106"/>
      <c r="W106"/>
      <c r="X106"/>
      <c r="Y106"/>
      <c r="Z106"/>
      <c r="AA106"/>
      <c r="AS106" s="61"/>
      <c r="AT106" s="61"/>
      <c r="AU106" s="61"/>
      <c r="AV106" s="61"/>
      <c r="AW106" s="61"/>
      <c r="AX106" s="61"/>
      <c r="AY106" s="61"/>
      <c r="AZ106" s="61"/>
      <c r="BA106" s="61"/>
      <c r="BB106" s="61"/>
      <c r="BC106" s="61"/>
      <c r="BD106" s="61"/>
      <c r="BE106" s="61"/>
      <c r="BF106" s="61"/>
      <c r="BG106" s="61"/>
      <c r="BH106" s="61"/>
      <c r="BI106" s="61"/>
      <c r="BJ106" s="61"/>
      <c r="BK106" s="61"/>
      <c r="BL106" s="61"/>
      <c r="BM106" s="61"/>
      <c r="BN106" s="61"/>
      <c r="BO106" s="61"/>
      <c r="BP106" s="61"/>
      <c r="BQ106" s="61"/>
      <c r="BR106" s="61"/>
      <c r="BS106" s="61"/>
      <c r="BT106" s="61"/>
      <c r="BU106" s="61"/>
      <c r="BV106" s="61"/>
      <c r="BW106" s="61"/>
    </row>
    <row r="107" spans="2:75" s="61" customFormat="1" ht="12.75" customHeight="1" x14ac:dyDescent="0.2"/>
    <row r="108" spans="2:75" s="61" customFormat="1" ht="12.75" customHeight="1" x14ac:dyDescent="0.2"/>
    <row r="109" spans="2:75" s="61" customFormat="1" ht="12.75" customHeight="1" x14ac:dyDescent="0.2"/>
    <row r="110" spans="2:75" s="61" customFormat="1" ht="12.75" customHeight="1" x14ac:dyDescent="0.2"/>
    <row r="111" spans="2:75" s="61" customFormat="1" ht="12.75" customHeight="1" x14ac:dyDescent="0.2"/>
    <row r="112" spans="2:75" s="61" customFormat="1" ht="12.75" customHeight="1" x14ac:dyDescent="0.2"/>
    <row r="113" s="61" customFormat="1" ht="12.75" customHeight="1" x14ac:dyDescent="0.2"/>
    <row r="114" s="61" customFormat="1" ht="12.75" customHeight="1" x14ac:dyDescent="0.2"/>
    <row r="115" s="61" customFormat="1" ht="12.75" customHeight="1" x14ac:dyDescent="0.2"/>
    <row r="116" s="61" customFormat="1" ht="12.75" customHeight="1" x14ac:dyDescent="0.2"/>
    <row r="117" s="61" customFormat="1" ht="12.75" customHeight="1" x14ac:dyDescent="0.2"/>
    <row r="118" s="61" customFormat="1" ht="12.75" customHeight="1" x14ac:dyDescent="0.2"/>
    <row r="119" s="61" customFormat="1" ht="12.75" customHeight="1" x14ac:dyDescent="0.2"/>
    <row r="120" s="61" customFormat="1" ht="12.75" customHeight="1" x14ac:dyDescent="0.2"/>
    <row r="121" s="61" customFormat="1" ht="12.75" customHeight="1" x14ac:dyDescent="0.2"/>
    <row r="122" s="61" customFormat="1" ht="12.75" customHeight="1" x14ac:dyDescent="0.2"/>
    <row r="123" s="61" customFormat="1" ht="12.75" customHeight="1" x14ac:dyDescent="0.2"/>
    <row r="124" s="61" customFormat="1" ht="12.75" customHeight="1" x14ac:dyDescent="0.2"/>
    <row r="125" s="61" customFormat="1" ht="12.75" customHeight="1" x14ac:dyDescent="0.2"/>
    <row r="126" s="61" customFormat="1" ht="12.75" customHeight="1" x14ac:dyDescent="0.2"/>
    <row r="127" s="61" customFormat="1" ht="12.75" customHeight="1" x14ac:dyDescent="0.2"/>
    <row r="128" s="61" customFormat="1" ht="12.75" customHeight="1" x14ac:dyDescent="0.2"/>
    <row r="129" s="61" customFormat="1" ht="12.75" customHeight="1" x14ac:dyDescent="0.2"/>
    <row r="130" s="61" customFormat="1" ht="12.75" customHeight="1" x14ac:dyDescent="0.2"/>
    <row r="131" s="61" customFormat="1" ht="12.75" customHeight="1" x14ac:dyDescent="0.2"/>
    <row r="132" s="61" customFormat="1" ht="12.75" customHeight="1" x14ac:dyDescent="0.2"/>
    <row r="133" s="61" customFormat="1" ht="12.75" customHeight="1" x14ac:dyDescent="0.2"/>
    <row r="134" s="61" customFormat="1" ht="12.75" customHeight="1" x14ac:dyDescent="0.2"/>
    <row r="135" s="61" customFormat="1" ht="12.75" customHeight="1" x14ac:dyDescent="0.2"/>
    <row r="136" s="61" customFormat="1" ht="12.75" customHeight="1" x14ac:dyDescent="0.2"/>
    <row r="137" s="61" customFormat="1" ht="12.75" customHeight="1" x14ac:dyDescent="0.2"/>
    <row r="138" s="61" customFormat="1" ht="12.75" customHeight="1" x14ac:dyDescent="0.2"/>
    <row r="139" s="61" customFormat="1" ht="12.75" customHeight="1" x14ac:dyDescent="0.2"/>
    <row r="140" s="61" customFormat="1" ht="12.75" customHeight="1" x14ac:dyDescent="0.2"/>
    <row r="141" s="61" customFormat="1" ht="12.75" customHeight="1" x14ac:dyDescent="0.2"/>
    <row r="142" s="61" customFormat="1" ht="12.75" customHeight="1" x14ac:dyDescent="0.2"/>
    <row r="143" s="61" customFormat="1" ht="12.75" customHeight="1" x14ac:dyDescent="0.2"/>
    <row r="144" s="61" customFormat="1" ht="12.75" customHeight="1" x14ac:dyDescent="0.2"/>
    <row r="145" s="61" customFormat="1" ht="12.75" customHeight="1" x14ac:dyDescent="0.2"/>
    <row r="146" s="61" customFormat="1" ht="12.75" customHeight="1" x14ac:dyDescent="0.2"/>
    <row r="147" s="61" customFormat="1" ht="12.75" customHeight="1" x14ac:dyDescent="0.2"/>
    <row r="148" s="61" customFormat="1" ht="12.75" customHeight="1" x14ac:dyDescent="0.2"/>
    <row r="149" s="61" customFormat="1" ht="12.75" customHeight="1" x14ac:dyDescent="0.2"/>
    <row r="150" s="61" customFormat="1" ht="12.75" customHeight="1" x14ac:dyDescent="0.2"/>
    <row r="151" s="61" customFormat="1" ht="12.75" customHeight="1" x14ac:dyDescent="0.2"/>
    <row r="152" s="61" customFormat="1" ht="12.75" customHeight="1" x14ac:dyDescent="0.2"/>
    <row r="153" s="61" customFormat="1" ht="12.75" customHeight="1" x14ac:dyDescent="0.2"/>
  </sheetData>
  <mergeCells count="273">
    <mergeCell ref="H95:K95"/>
    <mergeCell ref="L95:O95"/>
    <mergeCell ref="H101:K101"/>
    <mergeCell ref="L101:O101"/>
    <mergeCell ref="L102:O102"/>
    <mergeCell ref="H102:K102"/>
    <mergeCell ref="H99:K99"/>
    <mergeCell ref="C105:AO105"/>
    <mergeCell ref="H98:K98"/>
    <mergeCell ref="L98:O98"/>
    <mergeCell ref="H96:K96"/>
    <mergeCell ref="L96:O96"/>
    <mergeCell ref="H97:K97"/>
    <mergeCell ref="L97:O97"/>
    <mergeCell ref="H103:K103"/>
    <mergeCell ref="H100:K100"/>
    <mergeCell ref="L100:O100"/>
    <mergeCell ref="L103:O103"/>
    <mergeCell ref="L99:O99"/>
    <mergeCell ref="H93:K93"/>
    <mergeCell ref="L93:O93"/>
    <mergeCell ref="H94:K94"/>
    <mergeCell ref="L94:O94"/>
    <mergeCell ref="H91:K91"/>
    <mergeCell ref="L91:O91"/>
    <mergeCell ref="H92:K92"/>
    <mergeCell ref="L92:O92"/>
    <mergeCell ref="H29:K29"/>
    <mergeCell ref="H90:K90"/>
    <mergeCell ref="L90:O90"/>
    <mergeCell ref="H87:K87"/>
    <mergeCell ref="L87:O87"/>
    <mergeCell ref="H85:K85"/>
    <mergeCell ref="L85:O85"/>
    <mergeCell ref="H86:K86"/>
    <mergeCell ref="L86:O86"/>
    <mergeCell ref="H83:K83"/>
    <mergeCell ref="L83:O83"/>
    <mergeCell ref="H84:K84"/>
    <mergeCell ref="L84:O84"/>
    <mergeCell ref="H89:K89"/>
    <mergeCell ref="L89:O89"/>
    <mergeCell ref="H88:K88"/>
    <mergeCell ref="L88:O88"/>
    <mergeCell ref="H81:K81"/>
    <mergeCell ref="L81:O81"/>
    <mergeCell ref="H82:K82"/>
    <mergeCell ref="L82:O82"/>
    <mergeCell ref="L78:O78"/>
    <mergeCell ref="H79:K79"/>
    <mergeCell ref="L79:O79"/>
    <mergeCell ref="H80:K80"/>
    <mergeCell ref="L80:O80"/>
    <mergeCell ref="H78:K78"/>
    <mergeCell ref="H49:K49"/>
    <mergeCell ref="L49:O49"/>
    <mergeCell ref="H50:K50"/>
    <mergeCell ref="L50:O50"/>
    <mergeCell ref="H68:K68"/>
    <mergeCell ref="L68:O68"/>
    <mergeCell ref="H72:K72"/>
    <mergeCell ref="L72:O72"/>
    <mergeCell ref="H51:K51"/>
    <mergeCell ref="L51:O51"/>
    <mergeCell ref="H69:K69"/>
    <mergeCell ref="L69:O69"/>
    <mergeCell ref="H67:K67"/>
    <mergeCell ref="L67:O67"/>
    <mergeCell ref="L56:O56"/>
    <mergeCell ref="L57:O57"/>
    <mergeCell ref="L58:O58"/>
    <mergeCell ref="H59:K59"/>
    <mergeCell ref="H63:K63"/>
    <mergeCell ref="L65:O65"/>
    <mergeCell ref="L59:O59"/>
    <mergeCell ref="L60:O60"/>
    <mergeCell ref="H60:K60"/>
    <mergeCell ref="H30:K30"/>
    <mergeCell ref="H48:K48"/>
    <mergeCell ref="L48:O48"/>
    <mergeCell ref="H45:K45"/>
    <mergeCell ref="L45:O45"/>
    <mergeCell ref="H46:K46"/>
    <mergeCell ref="L46:O46"/>
    <mergeCell ref="H47:K47"/>
    <mergeCell ref="L47:O47"/>
    <mergeCell ref="L33:O33"/>
    <mergeCell ref="H32:K32"/>
    <mergeCell ref="L32:O32"/>
    <mergeCell ref="H44:K44"/>
    <mergeCell ref="L44:O44"/>
    <mergeCell ref="H40:K40"/>
    <mergeCell ref="L40:O40"/>
    <mergeCell ref="H41:K41"/>
    <mergeCell ref="L41:O41"/>
    <mergeCell ref="H42:K42"/>
    <mergeCell ref="L42:O42"/>
    <mergeCell ref="H43:K43"/>
    <mergeCell ref="L43:O43"/>
    <mergeCell ref="L38:O38"/>
    <mergeCell ref="H39:K39"/>
    <mergeCell ref="L39:O39"/>
    <mergeCell ref="Z12:AA12"/>
    <mergeCell ref="H12:I12"/>
    <mergeCell ref="H13:I13"/>
    <mergeCell ref="AB10:AC10"/>
    <mergeCell ref="AB11:AC11"/>
    <mergeCell ref="Z11:AA11"/>
    <mergeCell ref="R21:AC21"/>
    <mergeCell ref="AD21:AO21"/>
    <mergeCell ref="AL13:AM13"/>
    <mergeCell ref="AH13:AI13"/>
    <mergeCell ref="H10:I10"/>
    <mergeCell ref="L13:M13"/>
    <mergeCell ref="H23:K23"/>
    <mergeCell ref="L23:O23"/>
    <mergeCell ref="T11:U11"/>
    <mergeCell ref="T10:U10"/>
    <mergeCell ref="N11:O11"/>
    <mergeCell ref="N10:O10"/>
    <mergeCell ref="P10:Q10"/>
    <mergeCell ref="AJ8:AK8"/>
    <mergeCell ref="AL8:AM8"/>
    <mergeCell ref="AD8:AE8"/>
    <mergeCell ref="AH8:AI8"/>
    <mergeCell ref="AH9:AI9"/>
    <mergeCell ref="AJ9:AK9"/>
    <mergeCell ref="AL9:AM9"/>
    <mergeCell ref="AH10:AI10"/>
    <mergeCell ref="AL12:AM12"/>
    <mergeCell ref="AL11:AM11"/>
    <mergeCell ref="AF8:AG8"/>
    <mergeCell ref="AL10:AM10"/>
    <mergeCell ref="AD10:AE10"/>
    <mergeCell ref="AD12:AE12"/>
    <mergeCell ref="AJ10:AK10"/>
    <mergeCell ref="AH11:AI11"/>
    <mergeCell ref="AJ11:AK11"/>
    <mergeCell ref="AJ12:AK12"/>
    <mergeCell ref="AF11:AG11"/>
    <mergeCell ref="H6:U6"/>
    <mergeCell ref="T8:U8"/>
    <mergeCell ref="R8:S8"/>
    <mergeCell ref="P8:Q8"/>
    <mergeCell ref="N8:O8"/>
    <mergeCell ref="AH12:AI12"/>
    <mergeCell ref="AF12:AG12"/>
    <mergeCell ref="H11:I11"/>
    <mergeCell ref="H9:I9"/>
    <mergeCell ref="P7:Q7"/>
    <mergeCell ref="N7:O7"/>
    <mergeCell ref="P9:Q9"/>
    <mergeCell ref="P11:Q11"/>
    <mergeCell ref="AD9:AE9"/>
    <mergeCell ref="Z8:AA8"/>
    <mergeCell ref="AB8:AC8"/>
    <mergeCell ref="Z6:AM6"/>
    <mergeCell ref="Z7:AA7"/>
    <mergeCell ref="AB7:AC7"/>
    <mergeCell ref="AD7:AE7"/>
    <mergeCell ref="AF7:AG7"/>
    <mergeCell ref="AH7:AI7"/>
    <mergeCell ref="AJ7:AK7"/>
    <mergeCell ref="AL7:AM7"/>
    <mergeCell ref="T7:U7"/>
    <mergeCell ref="J7:K7"/>
    <mergeCell ref="H7:I7"/>
    <mergeCell ref="R9:S9"/>
    <mergeCell ref="T9:U9"/>
    <mergeCell ref="L9:M9"/>
    <mergeCell ref="L7:M7"/>
    <mergeCell ref="J9:K9"/>
    <mergeCell ref="N9:O9"/>
    <mergeCell ref="L8:M8"/>
    <mergeCell ref="J8:K8"/>
    <mergeCell ref="R7:S7"/>
    <mergeCell ref="H8:I8"/>
    <mergeCell ref="AB9:AC9"/>
    <mergeCell ref="Z9:AA9"/>
    <mergeCell ref="AF9:AG9"/>
    <mergeCell ref="AD11:AE11"/>
    <mergeCell ref="J12:K12"/>
    <mergeCell ref="AF10:AG10"/>
    <mergeCell ref="R13:S13"/>
    <mergeCell ref="AB12:AC12"/>
    <mergeCell ref="T13:U13"/>
    <mergeCell ref="T12:U12"/>
    <mergeCell ref="AD13:AE13"/>
    <mergeCell ref="AB13:AC13"/>
    <mergeCell ref="J13:K13"/>
    <mergeCell ref="L12:M12"/>
    <mergeCell ref="P12:Q12"/>
    <mergeCell ref="J11:K11"/>
    <mergeCell ref="R11:S11"/>
    <mergeCell ref="R10:S10"/>
    <mergeCell ref="L10:M10"/>
    <mergeCell ref="J10:K10"/>
    <mergeCell ref="P13:Q13"/>
    <mergeCell ref="Z10:AA10"/>
    <mergeCell ref="L11:M11"/>
    <mergeCell ref="N13:O13"/>
    <mergeCell ref="AJ13:AK13"/>
    <mergeCell ref="Z13:AA13"/>
    <mergeCell ref="AF13:AG13"/>
    <mergeCell ref="H56:K56"/>
    <mergeCell ref="H57:K57"/>
    <mergeCell ref="H58:K58"/>
    <mergeCell ref="L29:O29"/>
    <mergeCell ref="H27:K27"/>
    <mergeCell ref="L27:O27"/>
    <mergeCell ref="H28:K28"/>
    <mergeCell ref="L31:O31"/>
    <mergeCell ref="H37:K37"/>
    <mergeCell ref="L37:O37"/>
    <mergeCell ref="H34:K34"/>
    <mergeCell ref="L34:O34"/>
    <mergeCell ref="H35:K35"/>
    <mergeCell ref="L35:O35"/>
    <mergeCell ref="H36:K36"/>
    <mergeCell ref="L36:O36"/>
    <mergeCell ref="H38:K38"/>
    <mergeCell ref="H26:K26"/>
    <mergeCell ref="L26:O26"/>
    <mergeCell ref="L30:O30"/>
    <mergeCell ref="H33:K33"/>
    <mergeCell ref="H77:K77"/>
    <mergeCell ref="L77:O77"/>
    <mergeCell ref="L61:O61"/>
    <mergeCell ref="H62:K62"/>
    <mergeCell ref="L62:O62"/>
    <mergeCell ref="H61:K61"/>
    <mergeCell ref="H71:K71"/>
    <mergeCell ref="L71:O71"/>
    <mergeCell ref="H73:K73"/>
    <mergeCell ref="H76:K76"/>
    <mergeCell ref="H65:K65"/>
    <mergeCell ref="H74:K74"/>
    <mergeCell ref="L74:O74"/>
    <mergeCell ref="H75:K75"/>
    <mergeCell ref="L76:O76"/>
    <mergeCell ref="L73:O73"/>
    <mergeCell ref="H70:K70"/>
    <mergeCell ref="L66:O66"/>
    <mergeCell ref="H66:K66"/>
    <mergeCell ref="L63:O63"/>
    <mergeCell ref="L75:O75"/>
    <mergeCell ref="L64:O64"/>
    <mergeCell ref="L70:O70"/>
    <mergeCell ref="H64:K64"/>
    <mergeCell ref="C2:AP2"/>
    <mergeCell ref="H55:K55"/>
    <mergeCell ref="L55:O55"/>
    <mergeCell ref="H31:K31"/>
    <mergeCell ref="H52:K52"/>
    <mergeCell ref="C4:AP4"/>
    <mergeCell ref="C3:AP3"/>
    <mergeCell ref="L25:O25"/>
    <mergeCell ref="H25:K25"/>
    <mergeCell ref="L28:O28"/>
    <mergeCell ref="H53:K53"/>
    <mergeCell ref="H54:K54"/>
    <mergeCell ref="H24:K24"/>
    <mergeCell ref="L52:O52"/>
    <mergeCell ref="L53:O53"/>
    <mergeCell ref="L54:O54"/>
    <mergeCell ref="X15:AD15"/>
    <mergeCell ref="P15:V15"/>
    <mergeCell ref="H22:K22"/>
    <mergeCell ref="L24:O24"/>
    <mergeCell ref="L22:O22"/>
    <mergeCell ref="N12:O12"/>
    <mergeCell ref="AF15:AL15"/>
    <mergeCell ref="R12:S12"/>
  </mergeCells>
  <phoneticPr fontId="0" type="noConversion"/>
  <printOptions horizontalCentered="1" verticalCentered="1"/>
  <pageMargins left="0.25" right="0.25" top="0.25" bottom="0.25" header="0" footer="0"/>
  <pageSetup scale="31" orientation="landscape" r:id="rId1"/>
  <headerFooter alignWithMargins="0"/>
  <rowBreaks count="1" manualBreakCount="1">
    <brk id="107" max="16383" man="1"/>
  </rowBreaks>
  <colBreaks count="1" manualBreakCount="1">
    <brk id="4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pageSetUpPr fitToPage="1"/>
  </sheetPr>
  <dimension ref="A1:EI109"/>
  <sheetViews>
    <sheetView showGridLines="0" zoomScale="70" workbookViewId="0"/>
  </sheetViews>
  <sheetFormatPr defaultRowHeight="12.75" x14ac:dyDescent="0.2"/>
  <cols>
    <col min="1" max="1" width="1.5703125" customWidth="1"/>
    <col min="2" max="2" width="15.7109375" customWidth="1"/>
    <col min="3" max="3" width="18.7109375" customWidth="1"/>
    <col min="4" max="21" width="11.7109375" customWidth="1"/>
    <col min="22" max="22" width="2.7109375" customWidth="1"/>
    <col min="23" max="37" width="9.140625" style="63" customWidth="1"/>
  </cols>
  <sheetData>
    <row r="1" spans="2:139" s="1" customFormat="1" ht="23.25" x14ac:dyDescent="0.2">
      <c r="B1" s="249" t="s">
        <v>137</v>
      </c>
      <c r="C1" s="41"/>
      <c r="P1" s="129"/>
      <c r="Q1" s="129"/>
      <c r="R1" s="129"/>
      <c r="S1" s="129"/>
      <c r="T1" s="129"/>
      <c r="U1" s="129"/>
      <c r="W1" s="63"/>
      <c r="X1" s="63"/>
      <c r="Y1" s="63"/>
      <c r="Z1" s="63"/>
      <c r="AA1" s="63"/>
      <c r="AB1" s="63"/>
      <c r="AC1" s="63"/>
      <c r="AD1" s="63"/>
      <c r="AE1" s="63"/>
      <c r="AF1" s="63"/>
      <c r="AG1" s="63"/>
      <c r="AH1" s="63"/>
      <c r="AI1" s="63"/>
      <c r="AJ1" s="63"/>
      <c r="AK1" s="63"/>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row>
    <row r="2" spans="2:139" s="1" customFormat="1" ht="15" customHeight="1" x14ac:dyDescent="0.2">
      <c r="B2" s="250" t="s">
        <v>13</v>
      </c>
      <c r="C2" s="41"/>
      <c r="W2" s="63"/>
      <c r="X2" s="63"/>
      <c r="Y2" s="63"/>
      <c r="Z2" s="63"/>
      <c r="AA2" s="63"/>
      <c r="AB2" s="63"/>
      <c r="AC2" s="63"/>
      <c r="AD2" s="63"/>
      <c r="AE2" s="63"/>
      <c r="AF2" s="63"/>
      <c r="AG2" s="63"/>
      <c r="AH2" s="63"/>
      <c r="AI2" s="63"/>
      <c r="AJ2" s="63"/>
      <c r="AK2" s="63"/>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row>
    <row r="3" spans="2:139" s="1" customFormat="1" ht="17.100000000000001" customHeight="1" x14ac:dyDescent="0.2">
      <c r="B3" s="250" t="s">
        <v>14</v>
      </c>
      <c r="C3" s="41"/>
      <c r="O3" s="529"/>
      <c r="P3" s="529"/>
      <c r="Q3" s="529"/>
      <c r="R3" s="529"/>
      <c r="S3" s="529"/>
      <c r="T3" s="529"/>
      <c r="U3" s="529"/>
      <c r="W3" s="63"/>
      <c r="X3" s="63"/>
      <c r="Y3" s="63"/>
      <c r="Z3" s="63"/>
      <c r="AA3" s="63"/>
      <c r="AB3" s="63"/>
      <c r="AC3" s="63"/>
      <c r="AD3" s="63"/>
      <c r="AE3" s="63"/>
      <c r="AF3" s="63"/>
      <c r="AG3" s="63"/>
      <c r="AH3" s="63"/>
      <c r="AI3" s="63"/>
      <c r="AJ3" s="63"/>
      <c r="AK3" s="6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row>
    <row r="4" spans="2:139" s="1" customFormat="1" ht="15.75" customHeight="1" x14ac:dyDescent="0.2">
      <c r="B4" s="250" t="s">
        <v>15</v>
      </c>
      <c r="C4" s="126"/>
      <c r="D4" s="126"/>
      <c r="E4" s="126"/>
      <c r="G4" s="251"/>
      <c r="H4" s="251"/>
      <c r="I4" s="251"/>
      <c r="J4" s="251"/>
      <c r="K4" s="251"/>
      <c r="L4" s="251"/>
      <c r="M4" s="251"/>
      <c r="N4" s="251"/>
      <c r="O4" s="251"/>
      <c r="P4" s="251"/>
      <c r="Q4" s="251"/>
      <c r="R4" s="251"/>
      <c r="S4" s="251"/>
      <c r="T4" s="251"/>
      <c r="U4" s="251"/>
      <c r="V4" s="251"/>
      <c r="W4" s="63"/>
      <c r="X4" s="63"/>
      <c r="Y4" s="63"/>
      <c r="Z4" s="63"/>
      <c r="AA4" s="63"/>
      <c r="AB4" s="63"/>
      <c r="AC4" s="63"/>
      <c r="AD4" s="63"/>
      <c r="AE4" s="63"/>
      <c r="AF4" s="63"/>
      <c r="AG4" s="63"/>
      <c r="AH4" s="63"/>
      <c r="AI4" s="63"/>
      <c r="AJ4" s="63"/>
      <c r="AK4" s="63"/>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row>
    <row r="5" spans="2:139" s="1" customFormat="1" ht="20.100000000000001" customHeight="1" x14ac:dyDescent="0.2">
      <c r="B5" s="250"/>
      <c r="C5" s="126"/>
      <c r="D5" s="126"/>
      <c r="E5" s="126"/>
      <c r="G5" s="251"/>
      <c r="H5" s="251"/>
      <c r="I5" s="251"/>
      <c r="J5" s="251"/>
      <c r="K5" s="251"/>
      <c r="L5" s="251"/>
      <c r="M5" s="251"/>
      <c r="N5" s="251"/>
      <c r="O5" s="251"/>
      <c r="P5" s="251"/>
      <c r="Q5" s="251"/>
      <c r="R5" s="251"/>
      <c r="S5" s="251"/>
      <c r="T5" s="251"/>
      <c r="U5" s="251"/>
      <c r="V5" s="251"/>
      <c r="W5" s="63"/>
      <c r="X5" s="63"/>
      <c r="Y5" s="63"/>
      <c r="Z5" s="63"/>
      <c r="AA5" s="63"/>
      <c r="AB5" s="63"/>
      <c r="AC5" s="63"/>
      <c r="AD5" s="63"/>
      <c r="AE5" s="63"/>
      <c r="AF5" s="63"/>
      <c r="AG5" s="63"/>
      <c r="AH5" s="63"/>
      <c r="AI5" s="63"/>
      <c r="AJ5" s="63"/>
      <c r="AK5" s="63"/>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row>
    <row r="6" spans="2:139" s="1" customFormat="1" ht="20.100000000000001" customHeight="1" x14ac:dyDescent="0.2">
      <c r="B6" s="250"/>
      <c r="C6" s="126"/>
      <c r="D6" s="126"/>
      <c r="E6" s="126"/>
      <c r="G6" s="251"/>
      <c r="H6" s="251"/>
      <c r="I6" s="251"/>
      <c r="J6" s="251"/>
      <c r="K6" s="251"/>
      <c r="L6" s="251"/>
      <c r="M6" s="251"/>
      <c r="N6" s="251"/>
      <c r="O6" s="251"/>
      <c r="P6" s="251"/>
      <c r="Q6" s="251"/>
      <c r="R6" s="251"/>
      <c r="S6" s="251"/>
      <c r="T6" s="251"/>
      <c r="U6" s="251"/>
      <c r="V6" s="251"/>
      <c r="W6" s="63"/>
      <c r="X6" s="63"/>
      <c r="Y6" s="63"/>
      <c r="Z6" s="63"/>
      <c r="AA6" s="63"/>
      <c r="AB6" s="63"/>
      <c r="AC6" s="63"/>
      <c r="AD6" s="63"/>
      <c r="AE6" s="63"/>
      <c r="AF6" s="63"/>
      <c r="AG6" s="63"/>
      <c r="AH6" s="63"/>
      <c r="AI6" s="63"/>
      <c r="AJ6" s="63"/>
      <c r="AK6" s="63"/>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row>
    <row r="7" spans="2:139" s="1" customFormat="1" ht="20.100000000000001" customHeight="1" x14ac:dyDescent="0.2">
      <c r="B7" s="250"/>
      <c r="C7" s="126"/>
      <c r="D7" s="126"/>
      <c r="E7" s="126"/>
      <c r="G7" s="251"/>
      <c r="H7" s="251"/>
      <c r="I7" s="251"/>
      <c r="J7" s="251"/>
      <c r="K7" s="251"/>
      <c r="L7" s="251"/>
      <c r="M7" s="251"/>
      <c r="N7" s="251"/>
      <c r="O7" s="251"/>
      <c r="P7" s="251"/>
      <c r="Q7" s="251"/>
      <c r="R7" s="251"/>
      <c r="S7" s="251"/>
      <c r="T7" s="251"/>
      <c r="U7" s="251"/>
      <c r="V7" s="251"/>
      <c r="W7" s="63"/>
      <c r="X7" s="63"/>
      <c r="Y7" s="63"/>
      <c r="Z7" s="63"/>
      <c r="AA7" s="63"/>
      <c r="AB7" s="63"/>
      <c r="AC7" s="63"/>
      <c r="AD7" s="63"/>
      <c r="AE7" s="63"/>
      <c r="AF7" s="63"/>
      <c r="AG7" s="63"/>
      <c r="AH7" s="63"/>
      <c r="AI7" s="63"/>
      <c r="AJ7" s="63"/>
      <c r="AK7" s="63"/>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row>
    <row r="8" spans="2:139" s="1" customFormat="1" ht="20.100000000000001" customHeight="1" x14ac:dyDescent="0.2">
      <c r="B8" s="250"/>
      <c r="C8" s="126"/>
      <c r="D8" s="126"/>
      <c r="E8" s="126"/>
      <c r="G8" s="251"/>
      <c r="H8" s="251"/>
      <c r="I8" s="251"/>
      <c r="J8" s="251"/>
      <c r="K8" s="251"/>
      <c r="L8" s="251"/>
      <c r="M8" s="251"/>
      <c r="N8" s="251"/>
      <c r="O8" s="251"/>
      <c r="P8" s="251"/>
      <c r="Q8" s="251"/>
      <c r="R8" s="251"/>
      <c r="S8" s="251"/>
      <c r="T8" s="251"/>
      <c r="U8" s="251"/>
      <c r="V8" s="251"/>
      <c r="W8" s="63"/>
      <c r="X8" s="63"/>
      <c r="Y8" s="63"/>
      <c r="Z8" s="63"/>
      <c r="AA8" s="63"/>
      <c r="AB8" s="63"/>
      <c r="AC8" s="63"/>
      <c r="AD8" s="63"/>
      <c r="AE8" s="63"/>
      <c r="AF8" s="63"/>
      <c r="AG8" s="63"/>
      <c r="AH8" s="63"/>
      <c r="AI8" s="63"/>
      <c r="AJ8" s="63"/>
      <c r="AK8" s="63"/>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row>
    <row r="9" spans="2:139" s="1" customFormat="1" ht="20.100000000000001" customHeight="1" x14ac:dyDescent="0.2">
      <c r="B9" s="250"/>
      <c r="C9" s="126"/>
      <c r="D9" s="126"/>
      <c r="E9" s="126"/>
      <c r="G9" s="251"/>
      <c r="H9" s="251"/>
      <c r="I9" s="251"/>
      <c r="J9" s="251"/>
      <c r="K9" s="251"/>
      <c r="L9" s="251"/>
      <c r="M9" s="251"/>
      <c r="N9" s="251"/>
      <c r="O9" s="251"/>
      <c r="P9" s="251"/>
      <c r="Q9" s="251"/>
      <c r="R9" s="251"/>
      <c r="S9" s="251"/>
      <c r="T9" s="251"/>
      <c r="U9" s="251"/>
      <c r="V9" s="251"/>
      <c r="W9" s="63"/>
      <c r="X9" s="63"/>
      <c r="Y9" s="63"/>
      <c r="Z9" s="63"/>
      <c r="AA9" s="63"/>
      <c r="AB9" s="63"/>
      <c r="AC9" s="63"/>
      <c r="AD9" s="63"/>
      <c r="AE9" s="63"/>
      <c r="AF9" s="63"/>
      <c r="AG9" s="63"/>
      <c r="AH9" s="63"/>
      <c r="AI9" s="63"/>
      <c r="AJ9" s="63"/>
      <c r="AK9" s="63"/>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row>
    <row r="10" spans="2:139" s="1" customFormat="1" ht="20.100000000000001" customHeight="1" x14ac:dyDescent="0.2">
      <c r="B10" s="250"/>
      <c r="C10" s="126"/>
      <c r="D10" s="126"/>
      <c r="E10" s="126"/>
      <c r="G10" s="251"/>
      <c r="H10" s="251"/>
      <c r="I10" s="251"/>
      <c r="J10" s="251"/>
      <c r="K10" s="251"/>
      <c r="L10" s="251"/>
      <c r="M10" s="251"/>
      <c r="N10" s="251"/>
      <c r="O10" s="251"/>
      <c r="P10" s="251"/>
      <c r="Q10" s="251"/>
      <c r="R10" s="251"/>
      <c r="S10" s="251"/>
      <c r="T10" s="251"/>
      <c r="U10" s="251"/>
      <c r="V10" s="251"/>
      <c r="W10" s="63"/>
      <c r="X10" s="63"/>
      <c r="Y10" s="63"/>
      <c r="Z10" s="63"/>
      <c r="AA10" s="63"/>
      <c r="AB10" s="63"/>
      <c r="AC10" s="63"/>
      <c r="AD10" s="63"/>
      <c r="AE10" s="63"/>
      <c r="AF10" s="63"/>
      <c r="AG10" s="63"/>
      <c r="AH10" s="63"/>
      <c r="AI10" s="63"/>
      <c r="AJ10" s="63"/>
      <c r="AK10" s="63"/>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row>
    <row r="11" spans="2:139" s="1" customFormat="1" ht="20.100000000000001" customHeight="1" x14ac:dyDescent="0.2">
      <c r="B11" s="250"/>
      <c r="C11" s="126"/>
      <c r="D11" s="126"/>
      <c r="E11" s="126"/>
      <c r="G11" s="251"/>
      <c r="H11" s="251"/>
      <c r="I11" s="251"/>
      <c r="J11" s="251"/>
      <c r="K11" s="251"/>
      <c r="L11" s="251"/>
      <c r="M11" s="251"/>
      <c r="N11" s="251"/>
      <c r="O11" s="251"/>
      <c r="P11" s="251"/>
      <c r="Q11" s="251"/>
      <c r="R11" s="251"/>
      <c r="S11" s="251"/>
      <c r="T11" s="251"/>
      <c r="U11" s="251"/>
      <c r="V11" s="251"/>
      <c r="W11" s="63"/>
      <c r="X11" s="63"/>
      <c r="Y11" s="63"/>
      <c r="Z11" s="63"/>
      <c r="AA11" s="63"/>
      <c r="AB11" s="63"/>
      <c r="AC11" s="63"/>
      <c r="AD11" s="63"/>
      <c r="AE11" s="63"/>
      <c r="AF11" s="63"/>
      <c r="AG11" s="63"/>
      <c r="AH11" s="63"/>
      <c r="AI11" s="63"/>
      <c r="AJ11" s="63"/>
      <c r="AK11" s="63"/>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row>
    <row r="12" spans="2:139" s="1" customFormat="1" ht="20.100000000000001" customHeight="1" x14ac:dyDescent="0.2">
      <c r="B12" s="250"/>
      <c r="C12" s="126"/>
      <c r="D12" s="126"/>
      <c r="E12" s="126"/>
      <c r="G12" s="251"/>
      <c r="H12" s="251"/>
      <c r="I12" s="251"/>
      <c r="J12" s="251"/>
      <c r="K12" s="251"/>
      <c r="L12" s="251"/>
      <c r="M12" s="251"/>
      <c r="N12" s="251"/>
      <c r="O12" s="251"/>
      <c r="P12" s="251"/>
      <c r="Q12" s="251"/>
      <c r="R12" s="251"/>
      <c r="S12" s="251"/>
      <c r="T12" s="251"/>
      <c r="U12" s="251"/>
      <c r="V12" s="251"/>
      <c r="W12" s="63"/>
      <c r="X12" s="63"/>
      <c r="Y12" s="63"/>
      <c r="Z12" s="63"/>
      <c r="AA12" s="63"/>
      <c r="AB12" s="63"/>
      <c r="AC12" s="63"/>
      <c r="AD12" s="63"/>
      <c r="AE12" s="63"/>
      <c r="AF12" s="63"/>
      <c r="AG12" s="63"/>
      <c r="AH12" s="63"/>
      <c r="AI12" s="63"/>
      <c r="AJ12" s="63"/>
      <c r="AK12" s="63"/>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row>
    <row r="13" spans="2:139" s="1" customFormat="1" ht="20.100000000000001" customHeight="1" x14ac:dyDescent="0.2">
      <c r="B13" s="250"/>
      <c r="C13" s="126"/>
      <c r="D13" s="126"/>
      <c r="E13" s="126"/>
      <c r="G13" s="251"/>
      <c r="H13" s="251"/>
      <c r="I13" s="251"/>
      <c r="J13" s="251"/>
      <c r="K13" s="251"/>
      <c r="L13" s="251"/>
      <c r="M13" s="251"/>
      <c r="N13" s="251"/>
      <c r="O13" s="251"/>
      <c r="P13" s="251"/>
      <c r="Q13" s="251"/>
      <c r="R13" s="251"/>
      <c r="S13" s="251"/>
      <c r="T13" s="251"/>
      <c r="U13" s="251"/>
      <c r="V13" s="251"/>
      <c r="W13" s="63"/>
      <c r="X13" s="100" t="s">
        <v>138</v>
      </c>
      <c r="Y13" s="100" t="s">
        <v>139</v>
      </c>
      <c r="Z13" s="100" t="s">
        <v>140</v>
      </c>
      <c r="AA13" s="100" t="s">
        <v>141</v>
      </c>
      <c r="AB13" s="100" t="s">
        <v>142</v>
      </c>
      <c r="AC13" s="100" t="s">
        <v>143</v>
      </c>
      <c r="AD13" s="100" t="s">
        <v>144</v>
      </c>
      <c r="AE13" s="100" t="s">
        <v>145</v>
      </c>
      <c r="AF13" s="100" t="s">
        <v>146</v>
      </c>
      <c r="AG13" s="63"/>
      <c r="AH13" s="63"/>
      <c r="AI13" s="63"/>
      <c r="AJ13" s="63"/>
      <c r="AK13" s="6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row>
    <row r="14" spans="2:139" s="1" customFormat="1" ht="20.100000000000001" customHeight="1" x14ac:dyDescent="0.2">
      <c r="B14" s="250"/>
      <c r="C14" s="126"/>
      <c r="D14" s="126"/>
      <c r="E14" s="126"/>
      <c r="G14" s="251"/>
      <c r="H14" s="251"/>
      <c r="I14" s="251"/>
      <c r="J14" s="251"/>
      <c r="K14" s="251"/>
      <c r="L14" s="251"/>
      <c r="M14" s="251"/>
      <c r="N14" s="251"/>
      <c r="O14" s="251"/>
      <c r="P14" s="251"/>
      <c r="Q14" s="251"/>
      <c r="R14" s="251"/>
      <c r="S14" s="251"/>
      <c r="T14" s="251"/>
      <c r="U14" s="251"/>
      <c r="V14" s="251"/>
      <c r="W14" s="63"/>
      <c r="X14" s="100">
        <f>D18</f>
        <v>76.886792452830193</v>
      </c>
      <c r="Y14" s="100">
        <f>D24</f>
        <v>90.566037735849051</v>
      </c>
      <c r="Z14" s="100">
        <f>D30</f>
        <v>93.160377358490564</v>
      </c>
      <c r="AA14" s="100">
        <f>D36</f>
        <v>87.5</v>
      </c>
      <c r="AB14" s="100">
        <f>D42</f>
        <v>87.735849056603769</v>
      </c>
      <c r="AC14" s="100">
        <f>D48</f>
        <v>75.094339622641513</v>
      </c>
      <c r="AD14" s="100">
        <f>D54</f>
        <v>83.584905660377359</v>
      </c>
      <c r="AE14" s="100">
        <f>D60</f>
        <v>87.196765498652297</v>
      </c>
      <c r="AF14" s="100">
        <f>D66</f>
        <v>79.339622641509436</v>
      </c>
      <c r="AG14" s="63"/>
      <c r="AH14" s="63"/>
      <c r="AI14" s="63"/>
      <c r="AJ14" s="63"/>
      <c r="AK14" s="63"/>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row>
    <row r="15" spans="2:139" s="1" customFormat="1" ht="15.95" customHeight="1" x14ac:dyDescent="0.2">
      <c r="D15" s="532" t="s">
        <v>17</v>
      </c>
      <c r="E15" s="532"/>
      <c r="F15" s="532"/>
      <c r="G15" s="532"/>
      <c r="H15" s="532"/>
      <c r="I15" s="533"/>
      <c r="J15" s="532" t="s">
        <v>45</v>
      </c>
      <c r="K15" s="532"/>
      <c r="L15" s="532"/>
      <c r="M15" s="532"/>
      <c r="N15" s="532"/>
      <c r="O15" s="533"/>
      <c r="P15" s="532" t="s">
        <v>19</v>
      </c>
      <c r="Q15" s="532"/>
      <c r="R15" s="532"/>
      <c r="S15" s="532"/>
      <c r="T15" s="532"/>
      <c r="U15" s="533"/>
      <c r="W15" s="63"/>
      <c r="X15" s="100">
        <f>F18</f>
        <v>76.084337349397586</v>
      </c>
      <c r="Y15" s="100">
        <f>F24</f>
        <v>85.481927710843379</v>
      </c>
      <c r="Z15" s="100">
        <f>F30</f>
        <v>87.951807228915669</v>
      </c>
      <c r="AA15" s="100">
        <f>F36</f>
        <v>88.01204819277109</v>
      </c>
      <c r="AB15" s="100">
        <f>F42</f>
        <v>84.626506024096386</v>
      </c>
      <c r="AC15" s="100">
        <f>F48</f>
        <v>79.759036144578317</v>
      </c>
      <c r="AD15" s="100">
        <f>F54</f>
        <v>82.168674698795186</v>
      </c>
      <c r="AE15" s="100">
        <f>F60</f>
        <v>84.440619621342506</v>
      </c>
      <c r="AF15" s="100">
        <f>F66</f>
        <v>80.963855421686745</v>
      </c>
      <c r="AG15" s="63"/>
      <c r="AH15" s="63"/>
      <c r="AI15" s="63"/>
      <c r="AJ15" s="63"/>
      <c r="AK15" s="63"/>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row>
    <row r="16" spans="2:139" s="1" customFormat="1" ht="15.95" customHeight="1" x14ac:dyDescent="0.2">
      <c r="D16" s="527" t="s">
        <v>68</v>
      </c>
      <c r="E16" s="528"/>
      <c r="F16" s="527" t="s">
        <v>69</v>
      </c>
      <c r="G16" s="528"/>
      <c r="H16" s="527" t="s">
        <v>22</v>
      </c>
      <c r="I16" s="528"/>
      <c r="J16" s="527" t="s">
        <v>68</v>
      </c>
      <c r="K16" s="528"/>
      <c r="L16" s="527" t="s">
        <v>69</v>
      </c>
      <c r="M16" s="528"/>
      <c r="N16" s="527" t="s">
        <v>23</v>
      </c>
      <c r="O16" s="528"/>
      <c r="P16" s="527" t="s">
        <v>68</v>
      </c>
      <c r="Q16" s="528"/>
      <c r="R16" s="527" t="s">
        <v>69</v>
      </c>
      <c r="S16" s="528"/>
      <c r="T16" s="527" t="s">
        <v>24</v>
      </c>
      <c r="U16" s="528"/>
      <c r="W16" s="63"/>
      <c r="X16" s="100">
        <f>J18</f>
        <v>179.39263803680981</v>
      </c>
      <c r="Y16" s="100">
        <f>J24</f>
        <v>197.15364583333334</v>
      </c>
      <c r="Z16" s="100">
        <f>J30</f>
        <v>195.8253164556962</v>
      </c>
      <c r="AA16" s="100">
        <f>J36</f>
        <v>191.48517520215634</v>
      </c>
      <c r="AB16" s="100">
        <f>J42</f>
        <v>185.29032258064515</v>
      </c>
      <c r="AC16" s="100">
        <f>J48</f>
        <v>163.24120603015075</v>
      </c>
      <c r="AD16" s="100">
        <f>J54</f>
        <v>169.39954853273139</v>
      </c>
      <c r="AE16" s="100">
        <f>J60</f>
        <v>189.97475528078311</v>
      </c>
      <c r="AF16" s="100">
        <f>J66</f>
        <v>166.48513674197383</v>
      </c>
      <c r="AG16" s="63"/>
      <c r="AH16" s="63"/>
      <c r="AI16" s="63"/>
      <c r="AJ16" s="63"/>
      <c r="AK16" s="63"/>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row>
    <row r="17" spans="2:139" s="1" customFormat="1" ht="15.95" customHeight="1" x14ac:dyDescent="0.2">
      <c r="B17" s="252" t="s">
        <v>147</v>
      </c>
      <c r="C17" s="252" t="s">
        <v>148</v>
      </c>
      <c r="D17" s="253"/>
      <c r="E17" s="253" t="s">
        <v>33</v>
      </c>
      <c r="F17" s="254"/>
      <c r="G17" s="253" t="s">
        <v>33</v>
      </c>
      <c r="H17" s="254"/>
      <c r="I17" s="253" t="s">
        <v>33</v>
      </c>
      <c r="J17" s="254"/>
      <c r="K17" s="253" t="s">
        <v>33</v>
      </c>
      <c r="L17" s="254"/>
      <c r="M17" s="253" t="s">
        <v>33</v>
      </c>
      <c r="N17" s="254"/>
      <c r="O17" s="253" t="s">
        <v>33</v>
      </c>
      <c r="P17" s="254"/>
      <c r="Q17" s="253" t="s">
        <v>33</v>
      </c>
      <c r="R17" s="254"/>
      <c r="S17" s="253" t="s">
        <v>33</v>
      </c>
      <c r="T17" s="254"/>
      <c r="U17" s="253" t="s">
        <v>33</v>
      </c>
      <c r="W17" s="63"/>
      <c r="X17" s="100">
        <f>L18</f>
        <v>182.78097869191564</v>
      </c>
      <c r="Y17" s="100">
        <f>L24</f>
        <v>183.55886244403763</v>
      </c>
      <c r="Z17" s="100">
        <f>L30</f>
        <v>185.24281878504385</v>
      </c>
      <c r="AA17" s="100">
        <f>L36</f>
        <v>178.83849095968395</v>
      </c>
      <c r="AB17" s="100">
        <f>L42</f>
        <v>185.49783066489553</v>
      </c>
      <c r="AC17" s="100">
        <f>L48</f>
        <v>180.23278922933861</v>
      </c>
      <c r="AD17" s="100">
        <f>L54</f>
        <v>180.75834050653776</v>
      </c>
      <c r="AE17" s="100">
        <f>L60</f>
        <v>183.28497666283431</v>
      </c>
      <c r="AF17" s="100">
        <f>L66</f>
        <v>180.49947521970307</v>
      </c>
      <c r="AG17" s="63"/>
      <c r="AH17" s="63"/>
      <c r="AI17" s="63"/>
      <c r="AJ17" s="63"/>
      <c r="AK17" s="63"/>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row>
    <row r="18" spans="2:139" s="1" customFormat="1" ht="15.95" customHeight="1" x14ac:dyDescent="0.2">
      <c r="B18" s="255" t="s">
        <v>138</v>
      </c>
      <c r="C18" s="256" t="s">
        <v>25</v>
      </c>
      <c r="D18" s="257">
        <v>76.886792452830193</v>
      </c>
      <c r="E18" s="258">
        <v>47.511312217290687</v>
      </c>
      <c r="F18" s="258">
        <v>76.084337349397586</v>
      </c>
      <c r="G18" s="258">
        <v>15.342465753401484</v>
      </c>
      <c r="H18" s="258">
        <v>101.05469158487259</v>
      </c>
      <c r="I18" s="259">
        <v>27.889855010128194</v>
      </c>
      <c r="J18" s="260">
        <v>179.39263803680981</v>
      </c>
      <c r="K18" s="258">
        <v>55.352297100243035</v>
      </c>
      <c r="L18" s="261">
        <v>182.78097869191564</v>
      </c>
      <c r="M18" s="258">
        <v>77.53906039412702</v>
      </c>
      <c r="N18" s="258">
        <v>98.146229066427281</v>
      </c>
      <c r="O18" s="259">
        <v>-12.496834918802588</v>
      </c>
      <c r="P18" s="260">
        <v>137.92924528301887</v>
      </c>
      <c r="Q18" s="258">
        <v>129.16221201194091</v>
      </c>
      <c r="R18" s="261">
        <v>139.06769643848762</v>
      </c>
      <c r="S18" s="258">
        <v>104.7779299338308</v>
      </c>
      <c r="T18" s="258">
        <v>99.181369085246487</v>
      </c>
      <c r="U18" s="259">
        <v>11.907670951730969</v>
      </c>
      <c r="W18" s="63"/>
      <c r="X18" s="100"/>
      <c r="Y18" s="100"/>
      <c r="Z18" s="100"/>
      <c r="AA18" s="100"/>
      <c r="AB18" s="100"/>
      <c r="AC18" s="100"/>
      <c r="AD18" s="100"/>
      <c r="AE18" s="100"/>
      <c r="AF18" s="100"/>
      <c r="AG18" s="63"/>
      <c r="AH18" s="63"/>
      <c r="AI18" s="63"/>
      <c r="AJ18" s="63"/>
      <c r="AK18" s="63"/>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row>
    <row r="19" spans="2:139" s="1" customFormat="1" ht="15.95" customHeight="1" x14ac:dyDescent="0.2">
      <c r="B19" s="262"/>
      <c r="C19" s="263" t="s">
        <v>26</v>
      </c>
      <c r="D19" s="264">
        <v>68.632075471698116</v>
      </c>
      <c r="E19" s="43">
        <v>14.880048588006414</v>
      </c>
      <c r="F19" s="43">
        <v>65.792400370713622</v>
      </c>
      <c r="G19" s="43">
        <v>24.108391608323913</v>
      </c>
      <c r="H19" s="43">
        <v>104.31611414844006</v>
      </c>
      <c r="I19" s="265">
        <v>-7.4357123646764753</v>
      </c>
      <c r="J19" s="266">
        <v>156.85767587189187</v>
      </c>
      <c r="K19" s="43">
        <v>48.241681658731494</v>
      </c>
      <c r="L19" s="44">
        <v>147.45284754680154</v>
      </c>
      <c r="M19" s="43">
        <v>48.95626105744406</v>
      </c>
      <c r="N19" s="43">
        <v>106.37819376265819</v>
      </c>
      <c r="O19" s="265">
        <v>-0.47972431217096989</v>
      </c>
      <c r="P19" s="266">
        <v>107.65467848754844</v>
      </c>
      <c r="Q19" s="43">
        <v>70.300115916992254</v>
      </c>
      <c r="R19" s="44">
        <v>97.012767816009656</v>
      </c>
      <c r="S19" s="43">
        <v>84.867219798407774</v>
      </c>
      <c r="T19" s="43">
        <v>110.96959803449016</v>
      </c>
      <c r="U19" s="265">
        <v>-7.8797657568190242</v>
      </c>
      <c r="W19" s="63"/>
      <c r="X19" s="63"/>
      <c r="Y19" s="63"/>
      <c r="Z19" s="63"/>
      <c r="AA19" s="63"/>
      <c r="AB19" s="63"/>
      <c r="AC19" s="63"/>
      <c r="AD19" s="63"/>
      <c r="AE19" s="63"/>
      <c r="AF19" s="63"/>
      <c r="AG19" s="63"/>
      <c r="AH19" s="63"/>
      <c r="AI19" s="63"/>
      <c r="AJ19" s="63"/>
      <c r="AK19" s="63"/>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row>
    <row r="20" spans="2:139" s="1" customFormat="1" ht="15.95" customHeight="1" x14ac:dyDescent="0.2">
      <c r="B20" s="262"/>
      <c r="C20" s="267" t="s">
        <v>27</v>
      </c>
      <c r="D20" s="268">
        <v>81.930333817126268</v>
      </c>
      <c r="E20" s="51">
        <v>42.012578616371137</v>
      </c>
      <c r="F20" s="51">
        <v>86.339202965708992</v>
      </c>
      <c r="G20" s="51">
        <v>78.467432950192261</v>
      </c>
      <c r="H20" s="51">
        <v>94.893548935904306</v>
      </c>
      <c r="I20" s="269">
        <v>-20.426614386265566</v>
      </c>
      <c r="J20" s="270">
        <v>187.34358041277181</v>
      </c>
      <c r="K20" s="51">
        <v>86.492250910051695</v>
      </c>
      <c r="L20" s="52">
        <v>179.85031028898902</v>
      </c>
      <c r="M20" s="51">
        <v>84.972273278883236</v>
      </c>
      <c r="N20" s="51">
        <v>104.1663926582784</v>
      </c>
      <c r="O20" s="269">
        <v>0.82173268686269663</v>
      </c>
      <c r="P20" s="270">
        <v>153.49122081714032</v>
      </c>
      <c r="Q20" s="51">
        <v>164.84245443707712</v>
      </c>
      <c r="R20" s="52">
        <v>155.28132443486763</v>
      </c>
      <c r="S20" s="51">
        <v>230.11526779024419</v>
      </c>
      <c r="T20" s="51">
        <v>98.84718679192477</v>
      </c>
      <c r="U20" s="269">
        <v>-19.772733866560483</v>
      </c>
      <c r="W20" s="63"/>
      <c r="X20" s="63"/>
      <c r="Y20" s="63"/>
      <c r="Z20" s="63"/>
      <c r="AA20" s="63"/>
      <c r="AB20" s="63"/>
      <c r="AC20" s="63"/>
      <c r="AD20" s="63"/>
      <c r="AE20" s="63"/>
      <c r="AF20" s="63"/>
      <c r="AG20" s="63"/>
      <c r="AH20" s="63"/>
      <c r="AI20" s="63"/>
      <c r="AJ20" s="63"/>
      <c r="AK20" s="63"/>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row>
    <row r="21" spans="2:139" s="1" customFormat="1" ht="15.95" customHeight="1" x14ac:dyDescent="0.2">
      <c r="B21" s="271"/>
      <c r="C21" s="272" t="s">
        <v>28</v>
      </c>
      <c r="D21" s="273">
        <v>68.632075471698116</v>
      </c>
      <c r="E21" s="274">
        <v>14.880048588006414</v>
      </c>
      <c r="F21" s="274">
        <v>65.792400370713622</v>
      </c>
      <c r="G21" s="274">
        <v>24.108391608323913</v>
      </c>
      <c r="H21" s="274">
        <v>104.31611414844006</v>
      </c>
      <c r="I21" s="275">
        <v>-7.4357123646764753</v>
      </c>
      <c r="J21" s="276">
        <v>156.85767587189187</v>
      </c>
      <c r="K21" s="274">
        <v>48.241681658731494</v>
      </c>
      <c r="L21" s="277">
        <v>147.45284754680154</v>
      </c>
      <c r="M21" s="274">
        <v>48.95626105744406</v>
      </c>
      <c r="N21" s="274">
        <v>106.37819376265819</v>
      </c>
      <c r="O21" s="275">
        <v>-0.47972431217096989</v>
      </c>
      <c r="P21" s="276">
        <v>107.65467848754844</v>
      </c>
      <c r="Q21" s="274">
        <v>70.300115916992254</v>
      </c>
      <c r="R21" s="277">
        <v>97.012767816009656</v>
      </c>
      <c r="S21" s="274">
        <v>84.867219798407774</v>
      </c>
      <c r="T21" s="274">
        <v>110.96959803449016</v>
      </c>
      <c r="U21" s="275">
        <v>-7.8797657568190242</v>
      </c>
      <c r="W21" s="63"/>
      <c r="X21" s="63"/>
      <c r="Y21" s="63"/>
      <c r="Z21" s="63"/>
      <c r="AA21" s="63"/>
      <c r="AB21" s="63"/>
      <c r="AC21" s="63"/>
      <c r="AD21" s="63"/>
      <c r="AE21" s="63"/>
      <c r="AF21" s="63"/>
      <c r="AG21" s="63"/>
      <c r="AH21" s="63"/>
      <c r="AI21" s="63"/>
      <c r="AJ21" s="63"/>
      <c r="AK21" s="63"/>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row>
    <row r="22" spans="2:139" s="1" customFormat="1" ht="5.0999999999999996" customHeight="1" x14ac:dyDescent="0.2">
      <c r="B22" s="11"/>
      <c r="C22" s="11"/>
      <c r="D22" s="51"/>
      <c r="E22" s="51"/>
      <c r="F22" s="51"/>
      <c r="G22" s="51"/>
      <c r="H22" s="51"/>
      <c r="I22" s="51"/>
      <c r="J22" s="52"/>
      <c r="K22" s="51"/>
      <c r="L22" s="52"/>
      <c r="M22" s="51"/>
      <c r="N22" s="51"/>
      <c r="O22" s="51"/>
      <c r="P22" s="52"/>
      <c r="Q22" s="51"/>
      <c r="R22" s="52"/>
      <c r="S22" s="51"/>
      <c r="T22" s="51"/>
      <c r="U22" s="51"/>
      <c r="W22" s="63"/>
      <c r="X22" s="63"/>
      <c r="Y22" s="63"/>
      <c r="Z22" s="63"/>
      <c r="AA22" s="63"/>
      <c r="AB22" s="63"/>
      <c r="AC22" s="63"/>
      <c r="AD22" s="63"/>
      <c r="AE22" s="63"/>
      <c r="AF22" s="63"/>
      <c r="AG22" s="63"/>
      <c r="AH22" s="63"/>
      <c r="AI22" s="63"/>
      <c r="AJ22" s="63"/>
      <c r="AK22" s="63"/>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row>
    <row r="23" spans="2:139" s="1" customFormat="1" ht="5.0999999999999996" customHeight="1" x14ac:dyDescent="0.2">
      <c r="B23" s="11"/>
      <c r="C23" s="11"/>
      <c r="D23" s="51"/>
      <c r="E23" s="51"/>
      <c r="F23" s="51"/>
      <c r="G23" s="51"/>
      <c r="H23" s="51"/>
      <c r="I23" s="51"/>
      <c r="J23" s="52"/>
      <c r="K23" s="51"/>
      <c r="L23" s="52"/>
      <c r="M23" s="51"/>
      <c r="N23" s="51"/>
      <c r="O23" s="51"/>
      <c r="P23" s="52"/>
      <c r="Q23" s="51"/>
      <c r="R23" s="52"/>
      <c r="S23" s="51"/>
      <c r="T23" s="51"/>
      <c r="U23" s="51"/>
      <c r="W23" s="63"/>
      <c r="X23" s="63"/>
      <c r="Y23" s="63"/>
      <c r="Z23" s="63"/>
      <c r="AA23" s="63"/>
      <c r="AB23" s="63"/>
      <c r="AC23" s="63"/>
      <c r="AD23" s="63"/>
      <c r="AE23" s="63"/>
      <c r="AF23" s="63"/>
      <c r="AG23" s="63"/>
      <c r="AH23" s="63"/>
      <c r="AI23" s="63"/>
      <c r="AJ23" s="63"/>
      <c r="AK23" s="6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row>
    <row r="24" spans="2:139" s="1" customFormat="1" ht="15.95" customHeight="1" x14ac:dyDescent="0.2">
      <c r="B24" s="278" t="s">
        <v>139</v>
      </c>
      <c r="C24" s="256" t="s">
        <v>25</v>
      </c>
      <c r="D24" s="257">
        <v>90.566037735849051</v>
      </c>
      <c r="E24" s="258">
        <v>25.081433224683991</v>
      </c>
      <c r="F24" s="258">
        <v>85.481927710843379</v>
      </c>
      <c r="G24" s="258">
        <v>10.600155884653983</v>
      </c>
      <c r="H24" s="258">
        <v>105.94758466637471</v>
      </c>
      <c r="I24" s="259">
        <v>13.093360695878268</v>
      </c>
      <c r="J24" s="260">
        <v>197.15364583333334</v>
      </c>
      <c r="K24" s="258">
        <v>61.326223799115439</v>
      </c>
      <c r="L24" s="261">
        <v>183.55886244403763</v>
      </c>
      <c r="M24" s="258">
        <v>65.938509675728724</v>
      </c>
      <c r="N24" s="258">
        <v>107.40622556074122</v>
      </c>
      <c r="O24" s="259">
        <v>-2.7795150658862946</v>
      </c>
      <c r="P24" s="260">
        <v>178.55424528301887</v>
      </c>
      <c r="Q24" s="258">
        <v>101.78915289531159</v>
      </c>
      <c r="R24" s="261">
        <v>156.90965410125867</v>
      </c>
      <c r="S24" s="258">
        <v>83.528250374122692</v>
      </c>
      <c r="T24" s="258">
        <v>113.79430176281265</v>
      </c>
      <c r="U24" s="259">
        <v>9.9499136966504036</v>
      </c>
      <c r="W24" s="63"/>
      <c r="X24" s="63"/>
      <c r="Y24" s="63"/>
      <c r="Z24" s="63"/>
      <c r="AA24" s="63"/>
      <c r="AB24" s="63"/>
      <c r="AC24" s="63"/>
      <c r="AD24" s="63"/>
      <c r="AE24" s="63"/>
      <c r="AF24" s="63"/>
      <c r="AG24" s="63"/>
      <c r="AH24" s="63"/>
      <c r="AI24" s="63"/>
      <c r="AJ24" s="63"/>
      <c r="AK24" s="63"/>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row>
    <row r="25" spans="2:139" s="1" customFormat="1" ht="15.95" customHeight="1" x14ac:dyDescent="0.2">
      <c r="B25" s="279"/>
      <c r="C25" s="263" t="s">
        <v>26</v>
      </c>
      <c r="D25" s="264">
        <v>79.11828737300435</v>
      </c>
      <c r="E25" s="43">
        <v>15.096331485944335</v>
      </c>
      <c r="F25" s="43">
        <v>73.266913809082482</v>
      </c>
      <c r="G25" s="43">
        <v>20.354723300506258</v>
      </c>
      <c r="H25" s="43">
        <v>107.98637919859755</v>
      </c>
      <c r="I25" s="265">
        <v>-4.369078063991104</v>
      </c>
      <c r="J25" s="266">
        <v>162.97312056173746</v>
      </c>
      <c r="K25" s="43">
        <v>54.160360937804825</v>
      </c>
      <c r="L25" s="44">
        <v>152.49805866152056</v>
      </c>
      <c r="M25" s="43">
        <v>48.80790919620712</v>
      </c>
      <c r="N25" s="43">
        <v>106.86898049206577</v>
      </c>
      <c r="O25" s="265">
        <v>3.5968865973297346</v>
      </c>
      <c r="P25" s="266">
        <v>128.9415418667883</v>
      </c>
      <c r="Q25" s="43">
        <v>77.432920044735283</v>
      </c>
      <c r="R25" s="44">
        <v>111.73062120006031</v>
      </c>
      <c r="S25" s="43">
        <v>79.097347362651092</v>
      </c>
      <c r="T25" s="43">
        <v>115.40394251980842</v>
      </c>
      <c r="U25" s="265">
        <v>-0.92934225011040861</v>
      </c>
      <c r="W25" s="63"/>
      <c r="X25" s="63"/>
      <c r="Y25" s="63"/>
      <c r="Z25" s="63"/>
      <c r="AA25" s="63"/>
      <c r="AB25" s="63"/>
      <c r="AC25" s="63"/>
      <c r="AD25" s="63"/>
      <c r="AE25" s="63"/>
      <c r="AF25" s="63"/>
      <c r="AG25" s="63"/>
      <c r="AH25" s="63"/>
      <c r="AI25" s="63"/>
      <c r="AJ25" s="63"/>
      <c r="AK25" s="63"/>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row>
    <row r="26" spans="2:139" s="1" customFormat="1" ht="15.95" customHeight="1" x14ac:dyDescent="0.2">
      <c r="B26" s="279"/>
      <c r="C26" s="267" t="s">
        <v>27</v>
      </c>
      <c r="D26" s="268">
        <v>91.291727140783749</v>
      </c>
      <c r="E26" s="51">
        <v>29.690721649419558</v>
      </c>
      <c r="F26" s="51">
        <v>93.475440222428176</v>
      </c>
      <c r="G26" s="51">
        <v>54.978488014665821</v>
      </c>
      <c r="H26" s="51">
        <v>97.663864351512345</v>
      </c>
      <c r="I26" s="269">
        <v>-16.316952558419029</v>
      </c>
      <c r="J26" s="270">
        <v>201.05076731185571</v>
      </c>
      <c r="K26" s="51">
        <v>89.816610294454023</v>
      </c>
      <c r="L26" s="52">
        <v>180.72813703709173</v>
      </c>
      <c r="M26" s="51">
        <v>74.577028707000579</v>
      </c>
      <c r="N26" s="51">
        <v>111.24486237059139</v>
      </c>
      <c r="O26" s="269">
        <v>8.7294311859930573</v>
      </c>
      <c r="P26" s="270">
        <v>183.54271790879133</v>
      </c>
      <c r="Q26" s="51">
        <v>146.17453170145134</v>
      </c>
      <c r="R26" s="52">
        <v>168.93642170121475</v>
      </c>
      <c r="S26" s="51">
        <v>170.55683951135345</v>
      </c>
      <c r="T26" s="51">
        <v>108.64603148362268</v>
      </c>
      <c r="U26" s="269">
        <v>-9.0118985178456779</v>
      </c>
      <c r="W26" s="63"/>
      <c r="X26" s="63"/>
      <c r="Y26" s="63"/>
      <c r="Z26" s="63"/>
      <c r="AA26" s="63"/>
      <c r="AB26" s="63"/>
      <c r="AC26" s="63"/>
      <c r="AD26" s="63"/>
      <c r="AE26" s="63"/>
      <c r="AF26" s="63"/>
      <c r="AG26" s="63"/>
      <c r="AH26" s="63"/>
      <c r="AI26" s="63"/>
      <c r="AJ26" s="63"/>
      <c r="AK26" s="63"/>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row>
    <row r="27" spans="2:139" s="1" customFormat="1" ht="15.95" customHeight="1" x14ac:dyDescent="0.2">
      <c r="B27" s="280"/>
      <c r="C27" s="272" t="s">
        <v>28</v>
      </c>
      <c r="D27" s="273">
        <v>79.11828737300435</v>
      </c>
      <c r="E27" s="274">
        <v>15.096331485944335</v>
      </c>
      <c r="F27" s="274">
        <v>73.266913809082482</v>
      </c>
      <c r="G27" s="274">
        <v>20.354723300506258</v>
      </c>
      <c r="H27" s="274">
        <v>107.98637919859755</v>
      </c>
      <c r="I27" s="275">
        <v>-4.369078063991104</v>
      </c>
      <c r="J27" s="276">
        <v>162.97312056173746</v>
      </c>
      <c r="K27" s="274">
        <v>54.160360937804825</v>
      </c>
      <c r="L27" s="277">
        <v>152.49805866152056</v>
      </c>
      <c r="M27" s="274">
        <v>48.80790919620712</v>
      </c>
      <c r="N27" s="274">
        <v>106.86898049206577</v>
      </c>
      <c r="O27" s="275">
        <v>3.5968865973297346</v>
      </c>
      <c r="P27" s="276">
        <v>128.9415418667883</v>
      </c>
      <c r="Q27" s="274">
        <v>77.432920044735283</v>
      </c>
      <c r="R27" s="277">
        <v>111.73062120006031</v>
      </c>
      <c r="S27" s="274">
        <v>79.097347362651092</v>
      </c>
      <c r="T27" s="274">
        <v>115.40394251980842</v>
      </c>
      <c r="U27" s="275">
        <v>-0.92934225011040861</v>
      </c>
      <c r="W27" s="63"/>
      <c r="X27" s="63"/>
      <c r="Y27" s="63"/>
      <c r="Z27" s="63"/>
      <c r="AA27" s="63"/>
      <c r="AB27" s="63"/>
      <c r="AC27" s="63"/>
      <c r="AD27" s="63"/>
      <c r="AE27" s="63"/>
      <c r="AF27" s="63"/>
      <c r="AG27" s="63"/>
      <c r="AH27" s="63"/>
      <c r="AI27" s="63"/>
      <c r="AJ27" s="63"/>
      <c r="AK27" s="63"/>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row>
    <row r="28" spans="2:139" s="1" customFormat="1" ht="5.0999999999999996" customHeight="1" x14ac:dyDescent="0.2">
      <c r="B28"/>
      <c r="C28" s="11"/>
      <c r="D28" s="51"/>
      <c r="E28" s="51"/>
      <c r="F28" s="51"/>
      <c r="G28" s="51"/>
      <c r="H28" s="51"/>
      <c r="I28" s="51"/>
      <c r="J28" s="52"/>
      <c r="K28" s="51"/>
      <c r="L28" s="52"/>
      <c r="M28" s="51"/>
      <c r="N28" s="51"/>
      <c r="O28" s="51"/>
      <c r="P28" s="52"/>
      <c r="Q28" s="51"/>
      <c r="R28" s="52"/>
      <c r="S28" s="51"/>
      <c r="T28" s="51"/>
      <c r="U28" s="51"/>
      <c r="W28" s="63"/>
      <c r="X28" s="63"/>
      <c r="Y28" s="63"/>
      <c r="Z28" s="63"/>
      <c r="AA28" s="63"/>
      <c r="AB28" s="63"/>
      <c r="AC28" s="63"/>
      <c r="AD28" s="63"/>
      <c r="AE28" s="63"/>
      <c r="AF28" s="63"/>
      <c r="AG28" s="63"/>
      <c r="AH28" s="63"/>
      <c r="AI28" s="63"/>
      <c r="AJ28" s="63"/>
      <c r="AK28" s="63"/>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row>
    <row r="29" spans="2:139" s="1" customFormat="1" ht="5.0999999999999996" customHeight="1" x14ac:dyDescent="0.2">
      <c r="B29"/>
      <c r="C29" s="11"/>
      <c r="D29" s="51"/>
      <c r="E29" s="51"/>
      <c r="F29" s="51"/>
      <c r="G29" s="51"/>
      <c r="H29" s="51"/>
      <c r="I29" s="51"/>
      <c r="J29" s="52"/>
      <c r="K29" s="51"/>
      <c r="L29" s="52"/>
      <c r="M29" s="51"/>
      <c r="N29" s="51"/>
      <c r="O29" s="51"/>
      <c r="P29" s="52"/>
      <c r="Q29" s="51"/>
      <c r="R29" s="52"/>
      <c r="S29" s="51"/>
      <c r="T29" s="51"/>
      <c r="U29" s="51"/>
      <c r="W29" s="63"/>
      <c r="X29" s="63"/>
      <c r="Y29" s="63"/>
      <c r="Z29" s="63"/>
      <c r="AA29" s="63"/>
      <c r="AB29" s="63"/>
      <c r="AC29" s="63"/>
      <c r="AD29" s="63"/>
      <c r="AE29" s="63"/>
      <c r="AF29" s="63"/>
      <c r="AG29" s="63"/>
      <c r="AH29" s="63"/>
      <c r="AI29" s="63"/>
      <c r="AJ29" s="63"/>
      <c r="AK29" s="63"/>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row>
    <row r="30" spans="2:139" s="1" customFormat="1" ht="15.95" customHeight="1" x14ac:dyDescent="0.2">
      <c r="B30" s="278" t="s">
        <v>140</v>
      </c>
      <c r="C30" s="256" t="s">
        <v>25</v>
      </c>
      <c r="D30" s="257">
        <v>93.160377358490564</v>
      </c>
      <c r="E30" s="258">
        <v>25.396825396806289</v>
      </c>
      <c r="F30" s="258">
        <v>87.951807228915669</v>
      </c>
      <c r="G30" s="258">
        <v>9.3632958801334283</v>
      </c>
      <c r="H30" s="258">
        <v>105.92207288706977</v>
      </c>
      <c r="I30" s="258">
        <v>14.660795825172572</v>
      </c>
      <c r="J30" s="260">
        <v>195.8253164556962</v>
      </c>
      <c r="K30" s="258">
        <v>54.251517757896366</v>
      </c>
      <c r="L30" s="261">
        <v>185.24281878504385</v>
      </c>
      <c r="M30" s="258">
        <v>64.298903743307136</v>
      </c>
      <c r="N30" s="258">
        <v>105.71277080542521</v>
      </c>
      <c r="O30" s="259">
        <v>-6.1153092056598872</v>
      </c>
      <c r="P30" s="260">
        <v>182.4316037735849</v>
      </c>
      <c r="Q30" s="258">
        <v>93.426506394737288</v>
      </c>
      <c r="R30" s="261">
        <v>162.92440688323134</v>
      </c>
      <c r="S30" s="258">
        <v>79.682696228591354</v>
      </c>
      <c r="T30" s="258">
        <v>111.97315814343861</v>
      </c>
      <c r="U30" s="259">
        <v>7.648933622765786</v>
      </c>
      <c r="W30" s="63"/>
      <c r="X30" s="63"/>
      <c r="Y30" s="63"/>
      <c r="Z30" s="63"/>
      <c r="AA30" s="63"/>
      <c r="AB30" s="63"/>
      <c r="AC30" s="63"/>
      <c r="AD30" s="63"/>
      <c r="AE30" s="63"/>
      <c r="AF30" s="63"/>
      <c r="AG30" s="63"/>
      <c r="AH30" s="63"/>
      <c r="AI30" s="63"/>
      <c r="AJ30" s="63"/>
      <c r="AK30" s="63"/>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row>
    <row r="31" spans="2:139" s="1" customFormat="1" ht="15.95" customHeight="1" x14ac:dyDescent="0.2">
      <c r="B31" s="279"/>
      <c r="C31" s="263" t="s">
        <v>26</v>
      </c>
      <c r="D31" s="264">
        <v>84.59724238026125</v>
      </c>
      <c r="E31" s="43">
        <v>14.429447852793759</v>
      </c>
      <c r="F31" s="43">
        <v>78.002780352177936</v>
      </c>
      <c r="G31" s="43">
        <v>17.213285982790449</v>
      </c>
      <c r="H31" s="43">
        <v>108.45413714522198</v>
      </c>
      <c r="I31" s="43">
        <v>-2.3750192707982891</v>
      </c>
      <c r="J31" s="266">
        <v>163.53152842825034</v>
      </c>
      <c r="K31" s="43">
        <v>53.182306863992828</v>
      </c>
      <c r="L31" s="44">
        <v>156.03482339805538</v>
      </c>
      <c r="M31" s="43">
        <v>50.639230052018064</v>
      </c>
      <c r="N31" s="43">
        <v>104.8045076521307</v>
      </c>
      <c r="O31" s="265">
        <v>1.6881902616484963</v>
      </c>
      <c r="P31" s="266">
        <v>138.34316347259278</v>
      </c>
      <c r="Q31" s="43">
        <v>75.285667952664397</v>
      </c>
      <c r="R31" s="44">
        <v>121.7115005680939</v>
      </c>
      <c r="S31" s="43">
        <v>76.569191523103498</v>
      </c>
      <c r="T31" s="43">
        <v>113.66482446347543</v>
      </c>
      <c r="U31" s="265">
        <v>-0.72692385318343233</v>
      </c>
      <c r="W31" s="63"/>
      <c r="X31" s="63"/>
      <c r="Y31" s="63"/>
      <c r="Z31" s="63"/>
      <c r="AA31" s="63"/>
      <c r="AB31" s="63"/>
      <c r="AC31" s="63"/>
      <c r="AD31" s="63"/>
      <c r="AE31" s="63"/>
      <c r="AF31" s="63"/>
      <c r="AG31" s="63"/>
      <c r="AH31" s="63"/>
      <c r="AI31" s="63"/>
      <c r="AJ31" s="63"/>
      <c r="AK31" s="63"/>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row>
    <row r="32" spans="2:139" s="1" customFormat="1" ht="15.95" customHeight="1" x14ac:dyDescent="0.2">
      <c r="B32" s="279"/>
      <c r="C32" s="267" t="s">
        <v>27</v>
      </c>
      <c r="D32" s="268">
        <v>91.509433962264154</v>
      </c>
      <c r="E32" s="51">
        <v>17.193308550144486</v>
      </c>
      <c r="F32" s="51">
        <v>93.994439295644113</v>
      </c>
      <c r="G32" s="51">
        <v>39.851075565287033</v>
      </c>
      <c r="H32" s="51">
        <v>97.356220908429663</v>
      </c>
      <c r="I32" s="51">
        <v>-16.201353420760931</v>
      </c>
      <c r="J32" s="270">
        <v>197.67150357353617</v>
      </c>
      <c r="K32" s="51">
        <v>83.289628957731708</v>
      </c>
      <c r="L32" s="52">
        <v>184.95699146577766</v>
      </c>
      <c r="M32" s="51">
        <v>72.845924013038299</v>
      </c>
      <c r="N32" s="51">
        <v>106.87430737652714</v>
      </c>
      <c r="O32" s="269">
        <v>6.0422049315208701</v>
      </c>
      <c r="P32" s="270">
        <v>180.88807402483968</v>
      </c>
      <c r="Q32" s="51">
        <v>114.80318040503307</v>
      </c>
      <c r="R32" s="52">
        <v>173.84928706635006</v>
      </c>
      <c r="S32" s="51">
        <v>141.72688380326161</v>
      </c>
      <c r="T32" s="51">
        <v>104.04878678377973</v>
      </c>
      <c r="U32" s="269">
        <v>-11.138067464693481</v>
      </c>
      <c r="W32" s="63"/>
      <c r="X32" s="63"/>
      <c r="Y32" s="63"/>
      <c r="Z32" s="63"/>
      <c r="AA32" s="63"/>
      <c r="AB32" s="63"/>
      <c r="AC32" s="63"/>
      <c r="AD32" s="63"/>
      <c r="AE32" s="63"/>
      <c r="AF32" s="63"/>
      <c r="AG32" s="63"/>
      <c r="AH32" s="63"/>
      <c r="AI32" s="63"/>
      <c r="AJ32" s="63"/>
      <c r="AK32" s="63"/>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row>
    <row r="33" spans="1:139" s="1" customFormat="1" ht="15.95" customHeight="1" x14ac:dyDescent="0.2">
      <c r="B33" s="280"/>
      <c r="C33" s="272" t="s">
        <v>28</v>
      </c>
      <c r="D33" s="273">
        <v>84.59724238026125</v>
      </c>
      <c r="E33" s="274">
        <v>14.429447852793759</v>
      </c>
      <c r="F33" s="274">
        <v>78.002780352177936</v>
      </c>
      <c r="G33" s="274">
        <v>17.213285982790449</v>
      </c>
      <c r="H33" s="274">
        <v>108.45413714522198</v>
      </c>
      <c r="I33" s="274">
        <v>-2.3750192707982891</v>
      </c>
      <c r="J33" s="276">
        <v>163.53152842825034</v>
      </c>
      <c r="K33" s="274">
        <v>53.182306863992828</v>
      </c>
      <c r="L33" s="277">
        <v>156.03482339805538</v>
      </c>
      <c r="M33" s="274">
        <v>50.639230052018064</v>
      </c>
      <c r="N33" s="274">
        <v>104.8045076521307</v>
      </c>
      <c r="O33" s="275">
        <v>1.6881902616484963</v>
      </c>
      <c r="P33" s="276">
        <v>138.34316347259278</v>
      </c>
      <c r="Q33" s="274">
        <v>75.285667952664397</v>
      </c>
      <c r="R33" s="277">
        <v>121.7115005680939</v>
      </c>
      <c r="S33" s="274">
        <v>76.569191523103498</v>
      </c>
      <c r="T33" s="274">
        <v>113.66482446347543</v>
      </c>
      <c r="U33" s="275">
        <v>-0.72692385318343233</v>
      </c>
      <c r="W33" s="63"/>
      <c r="X33" s="63"/>
      <c r="Y33" s="63"/>
      <c r="Z33" s="63"/>
      <c r="AA33" s="63"/>
      <c r="AB33" s="63"/>
      <c r="AC33" s="63"/>
      <c r="AD33" s="63"/>
      <c r="AE33" s="63"/>
      <c r="AF33" s="63"/>
      <c r="AG33" s="63"/>
      <c r="AH33" s="63"/>
      <c r="AI33" s="63"/>
      <c r="AJ33" s="63"/>
      <c r="AK33" s="6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row>
    <row r="34" spans="1:139" s="1" customFormat="1" ht="5.0999999999999996" customHeight="1" x14ac:dyDescent="0.2">
      <c r="B34"/>
      <c r="C34" s="11"/>
      <c r="D34" s="51"/>
      <c r="E34" s="51"/>
      <c r="F34" s="51"/>
      <c r="G34" s="51"/>
      <c r="H34" s="51"/>
      <c r="I34" s="51"/>
      <c r="J34" s="52"/>
      <c r="K34" s="51"/>
      <c r="L34" s="52"/>
      <c r="M34" s="51"/>
      <c r="N34" s="51"/>
      <c r="O34" s="51"/>
      <c r="P34" s="52"/>
      <c r="Q34" s="51"/>
      <c r="R34" s="52"/>
      <c r="S34" s="51"/>
      <c r="T34" s="51"/>
      <c r="U34" s="51"/>
      <c r="W34" s="63"/>
      <c r="X34" s="63"/>
      <c r="Y34" s="63"/>
      <c r="Z34" s="63"/>
      <c r="AA34" s="63"/>
      <c r="AB34" s="63"/>
      <c r="AC34" s="63"/>
      <c r="AD34" s="63"/>
      <c r="AE34" s="63"/>
      <c r="AF34" s="63"/>
      <c r="AG34" s="63"/>
      <c r="AH34" s="63"/>
      <c r="AI34" s="63"/>
      <c r="AJ34" s="63"/>
      <c r="AK34" s="63"/>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row>
    <row r="35" spans="1:139" s="1" customFormat="1" ht="5.0999999999999996" customHeight="1" x14ac:dyDescent="0.2">
      <c r="B35"/>
      <c r="C35" s="11"/>
      <c r="D35" s="51"/>
      <c r="E35" s="51"/>
      <c r="F35" s="51"/>
      <c r="G35" s="51"/>
      <c r="H35" s="51"/>
      <c r="I35" s="51"/>
      <c r="J35" s="52"/>
      <c r="K35" s="51"/>
      <c r="L35" s="52"/>
      <c r="M35" s="51"/>
      <c r="N35" s="51"/>
      <c r="O35" s="51"/>
      <c r="P35" s="52"/>
      <c r="Q35" s="51"/>
      <c r="R35" s="52"/>
      <c r="S35" s="51"/>
      <c r="T35" s="51"/>
      <c r="U35" s="51"/>
      <c r="W35" s="63"/>
      <c r="X35" s="63"/>
      <c r="Y35" s="63"/>
      <c r="Z35" s="63"/>
      <c r="AA35" s="63"/>
      <c r="AB35" s="63"/>
      <c r="AC35" s="63"/>
      <c r="AD35" s="63"/>
      <c r="AE35" s="63"/>
      <c r="AF35" s="63"/>
      <c r="AG35" s="63"/>
      <c r="AH35" s="63"/>
      <c r="AI35" s="63"/>
      <c r="AJ35" s="63"/>
      <c r="AK35" s="63"/>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row>
    <row r="36" spans="1:139" s="1" customFormat="1" ht="15.95" customHeight="1" x14ac:dyDescent="0.2">
      <c r="B36" s="278" t="s">
        <v>141</v>
      </c>
      <c r="C36" s="256" t="s">
        <v>25</v>
      </c>
      <c r="D36" s="257">
        <v>87.5</v>
      </c>
      <c r="E36" s="258">
        <v>10.416666666621975</v>
      </c>
      <c r="F36" s="258">
        <v>88.01204819277109</v>
      </c>
      <c r="G36" s="258">
        <v>16.842610364713202</v>
      </c>
      <c r="H36" s="258">
        <v>99.418206707701771</v>
      </c>
      <c r="I36" s="258">
        <v>-5.4996577686990671</v>
      </c>
      <c r="J36" s="260">
        <v>191.48517520215634</v>
      </c>
      <c r="K36" s="258">
        <v>52.94976192799124</v>
      </c>
      <c r="L36" s="261">
        <v>178.83849095968395</v>
      </c>
      <c r="M36" s="258">
        <v>60.78786175401271</v>
      </c>
      <c r="N36" s="258">
        <v>107.07156729772797</v>
      </c>
      <c r="O36" s="259">
        <v>-4.8748081729870147</v>
      </c>
      <c r="P36" s="260">
        <v>167.5495283018868</v>
      </c>
      <c r="Q36" s="258">
        <v>68.882028795480693</v>
      </c>
      <c r="R36" s="261">
        <v>157.39941885066159</v>
      </c>
      <c r="S36" s="258">
        <v>87.868734822925205</v>
      </c>
      <c r="T36" s="258">
        <v>106.44863210124976</v>
      </c>
      <c r="U36" s="259">
        <v>-10.106368175251527</v>
      </c>
      <c r="W36" s="63"/>
      <c r="X36" s="63"/>
      <c r="Y36" s="63"/>
      <c r="Z36" s="63"/>
      <c r="AA36" s="63"/>
      <c r="AB36" s="63"/>
      <c r="AC36" s="63"/>
      <c r="AD36" s="63"/>
      <c r="AE36" s="63"/>
      <c r="AF36" s="63"/>
      <c r="AG36" s="63"/>
      <c r="AH36" s="63"/>
      <c r="AI36" s="63"/>
      <c r="AJ36" s="63"/>
      <c r="AK36" s="63"/>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row>
    <row r="37" spans="1:139" s="1" customFormat="1" ht="15.95" customHeight="1" x14ac:dyDescent="0.2">
      <c r="B37" s="279"/>
      <c r="C37" s="263" t="s">
        <v>26</v>
      </c>
      <c r="D37" s="264">
        <v>84.415820029027572</v>
      </c>
      <c r="E37" s="43">
        <v>12.174541947967167</v>
      </c>
      <c r="F37" s="43">
        <v>79.916589434661731</v>
      </c>
      <c r="G37" s="43">
        <v>17.728172571449527</v>
      </c>
      <c r="H37" s="43">
        <v>105.62990816569307</v>
      </c>
      <c r="I37" s="43">
        <v>-4.7173335849053322</v>
      </c>
      <c r="J37" s="266">
        <v>161.37190707790649</v>
      </c>
      <c r="K37" s="43">
        <v>49.348629205882808</v>
      </c>
      <c r="L37" s="44">
        <v>155.41560724403604</v>
      </c>
      <c r="M37" s="43">
        <v>50.34988500729078</v>
      </c>
      <c r="N37" s="43">
        <v>103.83249786783331</v>
      </c>
      <c r="O37" s="265">
        <v>-0.66595049359656533</v>
      </c>
      <c r="P37" s="266">
        <v>136.22341865629514</v>
      </c>
      <c r="Q37" s="43">
        <v>67.531140717119513</v>
      </c>
      <c r="R37" s="44">
        <v>124.20285275860267</v>
      </c>
      <c r="S37" s="43">
        <v>77.004172082283077</v>
      </c>
      <c r="T37" s="43">
        <v>109.67817214396698</v>
      </c>
      <c r="U37" s="265">
        <v>-5.3518689721817241</v>
      </c>
      <c r="W37" s="63"/>
      <c r="X37" s="63"/>
      <c r="Y37" s="63"/>
      <c r="Z37" s="63"/>
      <c r="AA37" s="63"/>
      <c r="AB37" s="63"/>
      <c r="AC37" s="63"/>
      <c r="AD37" s="63"/>
      <c r="AE37" s="63"/>
      <c r="AF37" s="63"/>
      <c r="AG37" s="63"/>
      <c r="AH37" s="63"/>
      <c r="AI37" s="63"/>
      <c r="AJ37" s="63"/>
      <c r="AK37" s="63"/>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row>
    <row r="38" spans="1:139" s="1" customFormat="1" ht="15.95" customHeight="1" x14ac:dyDescent="0.2">
      <c r="B38" s="279"/>
      <c r="C38" s="267" t="s">
        <v>27</v>
      </c>
      <c r="D38" s="268">
        <v>86.937590711175616</v>
      </c>
      <c r="E38" s="51">
        <v>13.554502369682455</v>
      </c>
      <c r="F38" s="51">
        <v>92.937905468025946</v>
      </c>
      <c r="G38" s="51">
        <v>40.408849061927135</v>
      </c>
      <c r="H38" s="51">
        <v>93.543737911233237</v>
      </c>
      <c r="I38" s="51">
        <v>-19.125822105695921</v>
      </c>
      <c r="J38" s="270">
        <v>196.71352101669714</v>
      </c>
      <c r="K38" s="51">
        <v>81.646625067944825</v>
      </c>
      <c r="L38" s="52">
        <v>184.02738173185702</v>
      </c>
      <c r="M38" s="51">
        <v>71.940626161155294</v>
      </c>
      <c r="N38" s="51">
        <v>106.89361505087267</v>
      </c>
      <c r="O38" s="269">
        <v>5.6449712458332799</v>
      </c>
      <c r="P38" s="270">
        <v>171.0179957750386</v>
      </c>
      <c r="Q38" s="51">
        <v>106.26792116717002</v>
      </c>
      <c r="R38" s="52">
        <v>171.03119406923653</v>
      </c>
      <c r="S38" s="51">
        <v>141.41985426278916</v>
      </c>
      <c r="T38" s="51">
        <v>99.992283107047669</v>
      </c>
      <c r="U38" s="269">
        <v>-14.56049801818914</v>
      </c>
      <c r="W38" s="63"/>
      <c r="X38" s="63"/>
      <c r="Y38" s="63"/>
      <c r="Z38" s="63"/>
      <c r="AA38" s="63"/>
      <c r="AB38" s="63"/>
      <c r="AC38" s="63"/>
      <c r="AD38" s="63"/>
      <c r="AE38" s="63"/>
      <c r="AF38" s="63"/>
      <c r="AG38" s="63"/>
      <c r="AH38" s="63"/>
      <c r="AI38" s="63"/>
      <c r="AJ38" s="63"/>
      <c r="AK38" s="63"/>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row>
    <row r="39" spans="1:139" s="1" customFormat="1" ht="15.95" customHeight="1" x14ac:dyDescent="0.2">
      <c r="B39" s="280"/>
      <c r="C39" s="272" t="s">
        <v>28</v>
      </c>
      <c r="D39" s="273">
        <v>84.415820029027572</v>
      </c>
      <c r="E39" s="274">
        <v>12.174541947967167</v>
      </c>
      <c r="F39" s="274">
        <v>79.916589434661731</v>
      </c>
      <c r="G39" s="274">
        <v>17.728172571449527</v>
      </c>
      <c r="H39" s="274">
        <v>105.62990816569307</v>
      </c>
      <c r="I39" s="274">
        <v>-4.7173335849053322</v>
      </c>
      <c r="J39" s="276">
        <v>161.37190707790649</v>
      </c>
      <c r="K39" s="274">
        <v>49.348629205882808</v>
      </c>
      <c r="L39" s="277">
        <v>155.41560724403604</v>
      </c>
      <c r="M39" s="274">
        <v>50.34988500729078</v>
      </c>
      <c r="N39" s="274">
        <v>103.83249786783331</v>
      </c>
      <c r="O39" s="275">
        <v>-0.66595049359656533</v>
      </c>
      <c r="P39" s="276">
        <v>136.22341865629514</v>
      </c>
      <c r="Q39" s="274">
        <v>67.531140717119513</v>
      </c>
      <c r="R39" s="277">
        <v>124.20285275860267</v>
      </c>
      <c r="S39" s="274">
        <v>77.004172082283077</v>
      </c>
      <c r="T39" s="274">
        <v>109.67817214396698</v>
      </c>
      <c r="U39" s="275">
        <v>-5.3518689721817241</v>
      </c>
      <c r="W39" s="63"/>
      <c r="X39" s="63"/>
      <c r="Y39" s="63"/>
      <c r="Z39" s="63"/>
      <c r="AA39" s="63"/>
      <c r="AB39" s="63"/>
      <c r="AC39" s="63"/>
      <c r="AD39" s="63"/>
      <c r="AE39" s="63"/>
      <c r="AF39" s="63"/>
      <c r="AG39" s="63"/>
      <c r="AH39" s="63"/>
      <c r="AI39" s="63"/>
      <c r="AJ39" s="63"/>
      <c r="AK39" s="63"/>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row>
    <row r="40" spans="1:139" s="1" customFormat="1" ht="5.0999999999999996" customHeight="1" x14ac:dyDescent="0.2">
      <c r="B40"/>
      <c r="C40" s="11"/>
      <c r="D40" s="51"/>
      <c r="E40" s="51"/>
      <c r="F40" s="51"/>
      <c r="G40" s="51"/>
      <c r="H40" s="51"/>
      <c r="I40" s="51"/>
      <c r="J40" s="52"/>
      <c r="K40" s="51"/>
      <c r="L40" s="52"/>
      <c r="M40" s="51"/>
      <c r="N40" s="51"/>
      <c r="O40" s="51"/>
      <c r="P40" s="52"/>
      <c r="Q40" s="51"/>
      <c r="R40" s="52"/>
      <c r="S40" s="51"/>
      <c r="T40" s="51"/>
      <c r="U40" s="51"/>
      <c r="W40" s="63"/>
      <c r="X40" s="63"/>
      <c r="Y40" s="63"/>
      <c r="Z40" s="63"/>
      <c r="AA40" s="63"/>
      <c r="AB40" s="63"/>
      <c r="AC40" s="63"/>
      <c r="AD40" s="63"/>
      <c r="AE40" s="63"/>
      <c r="AF40" s="63"/>
      <c r="AG40" s="63"/>
      <c r="AH40" s="63"/>
      <c r="AI40" s="63"/>
      <c r="AJ40" s="63"/>
      <c r="AK40" s="63"/>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row>
    <row r="41" spans="1:139" s="1" customFormat="1" ht="5.0999999999999996" customHeight="1" x14ac:dyDescent="0.2">
      <c r="B41"/>
      <c r="C41" s="11"/>
      <c r="D41" s="51"/>
      <c r="E41" s="51"/>
      <c r="F41" s="51"/>
      <c r="G41" s="51"/>
      <c r="H41" s="51"/>
      <c r="I41" s="51"/>
      <c r="J41" s="52"/>
      <c r="K41" s="51"/>
      <c r="L41" s="52"/>
      <c r="M41" s="51"/>
      <c r="N41" s="51"/>
      <c r="O41" s="51"/>
      <c r="P41" s="52"/>
      <c r="Q41" s="51"/>
      <c r="R41" s="52"/>
      <c r="S41" s="51"/>
      <c r="T41" s="51"/>
      <c r="U41" s="51"/>
      <c r="W41" s="63"/>
      <c r="X41" s="63"/>
      <c r="Y41" s="63"/>
      <c r="Z41" s="63"/>
      <c r="AA41" s="63"/>
      <c r="AB41" s="63"/>
      <c r="AC41" s="63"/>
      <c r="AD41" s="63"/>
      <c r="AE41" s="63"/>
      <c r="AF41" s="63"/>
      <c r="AG41" s="63"/>
      <c r="AH41" s="63"/>
      <c r="AI41" s="63"/>
      <c r="AJ41" s="63"/>
      <c r="AK41" s="63"/>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row>
    <row r="42" spans="1:139" s="1" customFormat="1" ht="15.95" customHeight="1" x14ac:dyDescent="0.2">
      <c r="B42" s="278" t="s">
        <v>142</v>
      </c>
      <c r="C42" s="256" t="s">
        <v>25</v>
      </c>
      <c r="D42" s="257">
        <v>87.735849056603769</v>
      </c>
      <c r="E42" s="258">
        <v>35.568513119482148</v>
      </c>
      <c r="F42" s="258">
        <v>84.626506024096386</v>
      </c>
      <c r="G42" s="258">
        <v>16.677740863831954</v>
      </c>
      <c r="H42" s="258">
        <v>103.67419521209855</v>
      </c>
      <c r="I42" s="258">
        <v>16.190553670167535</v>
      </c>
      <c r="J42" s="260">
        <v>185.29032258064515</v>
      </c>
      <c r="K42" s="258">
        <v>45.868244652328713</v>
      </c>
      <c r="L42" s="261">
        <v>185.49783066489553</v>
      </c>
      <c r="M42" s="258">
        <v>66.922903136144868</v>
      </c>
      <c r="N42" s="258">
        <v>99.888134495421838</v>
      </c>
      <c r="O42" s="259">
        <v>-12.613403007156514</v>
      </c>
      <c r="P42" s="260">
        <v>162.56603773584905</v>
      </c>
      <c r="Q42" s="258">
        <v>97.751410388762736</v>
      </c>
      <c r="R42" s="261">
        <v>156.98033284219593</v>
      </c>
      <c r="S42" s="258">
        <v>94.761872363465812</v>
      </c>
      <c r="T42" s="258">
        <v>103.55821955051142</v>
      </c>
      <c r="U42" s="259">
        <v>1.5349708795535371</v>
      </c>
      <c r="W42" s="63"/>
      <c r="X42" s="63"/>
      <c r="Y42" s="63"/>
      <c r="Z42" s="63"/>
      <c r="AA42" s="63"/>
      <c r="AB42" s="63"/>
      <c r="AC42" s="63"/>
      <c r="AD42" s="63"/>
      <c r="AE42" s="63"/>
      <c r="AF42" s="63"/>
      <c r="AG42" s="63"/>
      <c r="AH42" s="63"/>
      <c r="AI42" s="63"/>
      <c r="AJ42" s="63"/>
      <c r="AK42" s="63"/>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row>
    <row r="43" spans="1:139" s="1" customFormat="1" ht="15.95" customHeight="1" x14ac:dyDescent="0.2">
      <c r="B43" s="279"/>
      <c r="C43" s="263" t="s">
        <v>26</v>
      </c>
      <c r="D43" s="264">
        <v>81.513062409288821</v>
      </c>
      <c r="E43" s="43">
        <v>11.378284581005099</v>
      </c>
      <c r="F43" s="43">
        <v>76.051899907321598</v>
      </c>
      <c r="G43" s="43">
        <v>13.853624696444735</v>
      </c>
      <c r="H43" s="43">
        <v>107.18083638757935</v>
      </c>
      <c r="I43" s="43">
        <v>-2.1741425641150629</v>
      </c>
      <c r="J43" s="266">
        <v>160.55108276465219</v>
      </c>
      <c r="K43" s="43">
        <v>47.582469372851378</v>
      </c>
      <c r="L43" s="44">
        <v>153.22570478080402</v>
      </c>
      <c r="M43" s="43">
        <v>47.943241827316641</v>
      </c>
      <c r="N43" s="43">
        <v>104.78077617220404</v>
      </c>
      <c r="O43" s="265">
        <v>-0.24385869206461427</v>
      </c>
      <c r="P43" s="266">
        <v>130.87010429273991</v>
      </c>
      <c r="Q43" s="43">
        <v>64.374822729783403</v>
      </c>
      <c r="R43" s="44">
        <v>116.53105963218515</v>
      </c>
      <c r="S43" s="43">
        <v>68.438743313987445</v>
      </c>
      <c r="T43" s="43">
        <v>112.3049122747166</v>
      </c>
      <c r="U43" s="265">
        <v>-2.4126994206786252</v>
      </c>
      <c r="W43" s="63"/>
      <c r="X43" s="63"/>
      <c r="Y43" s="63"/>
      <c r="Z43" s="63"/>
      <c r="AA43" s="63"/>
      <c r="AB43" s="63"/>
      <c r="AC43" s="63"/>
      <c r="AD43" s="63"/>
      <c r="AE43" s="63"/>
      <c r="AF43" s="63"/>
      <c r="AG43" s="63"/>
      <c r="AH43" s="63"/>
      <c r="AI43" s="63"/>
      <c r="AJ43" s="63"/>
      <c r="AK43" s="6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row>
    <row r="44" spans="1:139" s="1" customFormat="1" ht="15.95" customHeight="1" x14ac:dyDescent="0.2">
      <c r="B44" s="279"/>
      <c r="C44" s="267" t="s">
        <v>27</v>
      </c>
      <c r="D44" s="268">
        <v>87.445573294629895</v>
      </c>
      <c r="E44" s="51">
        <v>21.10552763819339</v>
      </c>
      <c r="F44" s="51">
        <v>91.084337349397586</v>
      </c>
      <c r="G44" s="51">
        <v>42.68292682918046</v>
      </c>
      <c r="H44" s="51">
        <v>96.005060627699592</v>
      </c>
      <c r="I44" s="51">
        <v>-15.122621655208249</v>
      </c>
      <c r="J44" s="270">
        <v>191.93267998261751</v>
      </c>
      <c r="K44" s="51">
        <v>73.437050333844638</v>
      </c>
      <c r="L44" s="52">
        <v>181.40557795198927</v>
      </c>
      <c r="M44" s="51">
        <v>72.875255103367834</v>
      </c>
      <c r="N44" s="51">
        <v>105.80307515869386</v>
      </c>
      <c r="O44" s="269">
        <v>0.32497145423291784</v>
      </c>
      <c r="P44" s="270">
        <v>167.83663235054726</v>
      </c>
      <c r="Q44" s="51">
        <v>110.0418549270219</v>
      </c>
      <c r="R44" s="52">
        <v>165.23206859241432</v>
      </c>
      <c r="S44" s="51">
        <v>146.66347374502433</v>
      </c>
      <c r="T44" s="51">
        <v>101.57630645209211</v>
      </c>
      <c r="U44" s="269">
        <v>-14.846794404561299</v>
      </c>
      <c r="W44" s="63"/>
      <c r="X44" s="63"/>
      <c r="Y44" s="63"/>
      <c r="Z44" s="63"/>
      <c r="AA44" s="63"/>
      <c r="AB44" s="63"/>
      <c r="AC44" s="63"/>
      <c r="AD44" s="63"/>
      <c r="AE44" s="63"/>
      <c r="AF44" s="63"/>
      <c r="AG44" s="63"/>
      <c r="AH44" s="63"/>
      <c r="AI44" s="63"/>
      <c r="AJ44" s="63"/>
      <c r="AK44" s="63"/>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row>
    <row r="45" spans="1:139" s="1" customFormat="1" ht="15.95" customHeight="1" x14ac:dyDescent="0.2">
      <c r="B45" s="280"/>
      <c r="C45" s="272" t="s">
        <v>28</v>
      </c>
      <c r="D45" s="273">
        <v>81.513062409288821</v>
      </c>
      <c r="E45" s="274">
        <v>11.378284581005099</v>
      </c>
      <c r="F45" s="274">
        <v>76.051899907321598</v>
      </c>
      <c r="G45" s="274">
        <v>13.853624696444735</v>
      </c>
      <c r="H45" s="274">
        <v>107.18083638757935</v>
      </c>
      <c r="I45" s="274">
        <v>-2.1741425641150629</v>
      </c>
      <c r="J45" s="276">
        <v>160.55108276465219</v>
      </c>
      <c r="K45" s="274">
        <v>47.582469372851378</v>
      </c>
      <c r="L45" s="277">
        <v>153.22570478080402</v>
      </c>
      <c r="M45" s="274">
        <v>47.943241827316641</v>
      </c>
      <c r="N45" s="274">
        <v>104.78077617220404</v>
      </c>
      <c r="O45" s="275">
        <v>-0.24385869206461427</v>
      </c>
      <c r="P45" s="276">
        <v>130.87010429273991</v>
      </c>
      <c r="Q45" s="274">
        <v>64.374822729783403</v>
      </c>
      <c r="R45" s="277">
        <v>116.53105963218515</v>
      </c>
      <c r="S45" s="274">
        <v>68.438743313987445</v>
      </c>
      <c r="T45" s="274">
        <v>112.3049122747166</v>
      </c>
      <c r="U45" s="275">
        <v>-2.4126994206786252</v>
      </c>
      <c r="W45" s="63"/>
      <c r="X45" s="63"/>
      <c r="Y45" s="63"/>
      <c r="Z45" s="63"/>
      <c r="AA45" s="63"/>
      <c r="AB45" s="63"/>
      <c r="AC45" s="63"/>
      <c r="AD45" s="63"/>
      <c r="AE45" s="63"/>
      <c r="AF45" s="63"/>
      <c r="AG45" s="63"/>
      <c r="AH45" s="63"/>
      <c r="AI45" s="63"/>
      <c r="AJ45" s="63"/>
      <c r="AK45" s="63"/>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row>
    <row r="46" spans="1:139" s="1" customFormat="1" ht="5.0999999999999996" customHeight="1" x14ac:dyDescent="0.2">
      <c r="A46"/>
      <c r="B46"/>
      <c r="C46" s="11"/>
      <c r="D46" s="51"/>
      <c r="E46" s="51"/>
      <c r="F46" s="51"/>
      <c r="G46" s="51"/>
      <c r="H46" s="51"/>
      <c r="I46" s="51"/>
      <c r="J46" s="52"/>
      <c r="K46" s="51"/>
      <c r="L46" s="52"/>
      <c r="M46" s="51"/>
      <c r="N46" s="51"/>
      <c r="O46" s="51"/>
      <c r="P46" s="52"/>
      <c r="Q46" s="51"/>
      <c r="R46" s="52"/>
      <c r="S46" s="51"/>
      <c r="T46" s="51"/>
      <c r="U46" s="51"/>
      <c r="W46" s="63"/>
      <c r="X46" s="63"/>
      <c r="Y46" s="63"/>
      <c r="Z46" s="63"/>
      <c r="AA46" s="63"/>
      <c r="AB46" s="63"/>
      <c r="AC46" s="63"/>
      <c r="AD46" s="63"/>
      <c r="AE46" s="63"/>
      <c r="AF46" s="63"/>
      <c r="AG46" s="63"/>
      <c r="AH46" s="63"/>
      <c r="AI46" s="63"/>
      <c r="AJ46" s="63"/>
      <c r="AK46" s="63"/>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row>
    <row r="47" spans="1:139" s="1" customFormat="1" ht="5.0999999999999996" customHeight="1" x14ac:dyDescent="0.2">
      <c r="A47"/>
      <c r="B47"/>
      <c r="C47" s="11"/>
      <c r="D47" s="51"/>
      <c r="E47" s="51"/>
      <c r="F47" s="51"/>
      <c r="G47" s="51"/>
      <c r="H47" s="51"/>
      <c r="I47" s="51"/>
      <c r="J47" s="52"/>
      <c r="K47" s="51"/>
      <c r="L47" s="52"/>
      <c r="M47" s="51"/>
      <c r="N47" s="51"/>
      <c r="O47" s="51"/>
      <c r="P47" s="52"/>
      <c r="Q47" s="51"/>
      <c r="R47" s="52"/>
      <c r="S47" s="51"/>
      <c r="T47" s="51"/>
      <c r="U47" s="51"/>
      <c r="W47" s="63"/>
      <c r="X47" s="63"/>
      <c r="Y47" s="63"/>
      <c r="Z47" s="63"/>
      <c r="AA47" s="63"/>
      <c r="AB47" s="63"/>
      <c r="AC47" s="63"/>
      <c r="AD47" s="63"/>
      <c r="AE47" s="63"/>
      <c r="AF47" s="63"/>
      <c r="AG47" s="63"/>
      <c r="AH47" s="63"/>
      <c r="AI47" s="63"/>
      <c r="AJ47" s="63"/>
      <c r="AK47" s="63"/>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row>
    <row r="48" spans="1:139" s="1" customFormat="1" ht="15.95" customHeight="1" x14ac:dyDescent="0.2">
      <c r="B48" s="278" t="s">
        <v>143</v>
      </c>
      <c r="C48" s="256" t="s">
        <v>25</v>
      </c>
      <c r="D48" s="257">
        <v>75.094339622641513</v>
      </c>
      <c r="E48" s="258">
        <v>-4.556354916044258</v>
      </c>
      <c r="F48" s="258">
        <v>79.759036144578317</v>
      </c>
      <c r="G48" s="258">
        <v>6.2259306803560257</v>
      </c>
      <c r="H48" s="258">
        <v>94.15151342413219</v>
      </c>
      <c r="I48" s="258">
        <v>-10.150332905924122</v>
      </c>
      <c r="J48" s="260">
        <v>163.24120603015075</v>
      </c>
      <c r="K48" s="258">
        <v>25.993580443531872</v>
      </c>
      <c r="L48" s="261">
        <v>180.23278922933861</v>
      </c>
      <c r="M48" s="258">
        <v>46.394006709099052</v>
      </c>
      <c r="N48" s="258">
        <v>90.572423990214219</v>
      </c>
      <c r="O48" s="259">
        <v>-13.935287874212936</v>
      </c>
      <c r="P48" s="260">
        <v>122.58490566037736</v>
      </c>
      <c r="Q48" s="258">
        <v>20.252865747105837</v>
      </c>
      <c r="R48" s="261">
        <v>143.75193550580983</v>
      </c>
      <c r="S48" s="258">
        <v>55.508396086923739</v>
      </c>
      <c r="T48" s="258">
        <v>85.275307931719212</v>
      </c>
      <c r="U48" s="259">
        <v>-22.671142669408287</v>
      </c>
      <c r="W48" s="63"/>
      <c r="X48" s="63"/>
      <c r="Y48" s="63"/>
      <c r="Z48" s="63"/>
      <c r="AA48" s="63"/>
      <c r="AB48" s="63"/>
      <c r="AC48" s="63"/>
      <c r="AD48" s="63"/>
      <c r="AE48" s="63"/>
      <c r="AF48" s="63"/>
      <c r="AG48" s="63"/>
      <c r="AH48" s="63"/>
      <c r="AI48" s="63"/>
      <c r="AJ48" s="63"/>
      <c r="AK48" s="63"/>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row>
    <row r="49" spans="2:139" s="1" customFormat="1" ht="15.95" customHeight="1" x14ac:dyDescent="0.2">
      <c r="B49" s="279"/>
      <c r="C49" s="263" t="s">
        <v>26</v>
      </c>
      <c r="D49" s="264">
        <v>80.932510885341074</v>
      </c>
      <c r="E49" s="43">
        <v>2.9150851411509087</v>
      </c>
      <c r="F49" s="43">
        <v>79.392956441149209</v>
      </c>
      <c r="G49" s="43">
        <v>5.5453657856330674</v>
      </c>
      <c r="H49" s="43">
        <v>101.93915746843768</v>
      </c>
      <c r="I49" s="43">
        <v>-2.4920853935901759</v>
      </c>
      <c r="J49" s="266">
        <v>156.04308206812425</v>
      </c>
      <c r="K49" s="43">
        <v>32.191934220338005</v>
      </c>
      <c r="L49" s="44">
        <v>158.92314697027217</v>
      </c>
      <c r="M49" s="43">
        <v>41.22428173242718</v>
      </c>
      <c r="N49" s="43">
        <v>98.187762476970093</v>
      </c>
      <c r="O49" s="265">
        <v>-6.3957468229296177</v>
      </c>
      <c r="P49" s="266">
        <v>126.28958438060637</v>
      </c>
      <c r="Q49" s="43">
        <v>36.04544165271259</v>
      </c>
      <c r="R49" s="44">
        <v>126.17378484901174</v>
      </c>
      <c r="S49" s="43">
        <v>49.055684732599843</v>
      </c>
      <c r="T49" s="43">
        <v>100.0917778060989</v>
      </c>
      <c r="U49" s="265">
        <v>-8.7284447441987147</v>
      </c>
      <c r="W49" s="63"/>
      <c r="X49" s="63"/>
      <c r="Y49" s="63"/>
      <c r="Z49" s="63"/>
      <c r="AA49" s="63"/>
      <c r="AB49" s="63"/>
      <c r="AC49" s="63"/>
      <c r="AD49" s="63"/>
      <c r="AE49" s="63"/>
      <c r="AF49" s="63"/>
      <c r="AG49" s="63"/>
      <c r="AH49" s="63"/>
      <c r="AI49" s="63"/>
      <c r="AJ49" s="63"/>
      <c r="AK49" s="63"/>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row>
    <row r="50" spans="2:139" s="1" customFormat="1" ht="15.95" customHeight="1" x14ac:dyDescent="0.2">
      <c r="B50" s="279"/>
      <c r="C50" s="267" t="s">
        <v>27</v>
      </c>
      <c r="D50" s="268">
        <v>81.930333817126268</v>
      </c>
      <c r="E50" s="51">
        <v>3.7411394066581489</v>
      </c>
      <c r="F50" s="51">
        <v>89.823911028730308</v>
      </c>
      <c r="G50" s="51">
        <v>27.193985639049103</v>
      </c>
      <c r="H50" s="51">
        <v>91.212164866600361</v>
      </c>
      <c r="I50" s="51">
        <v>-18.438644024361736</v>
      </c>
      <c r="J50" s="270">
        <v>180.8457711580219</v>
      </c>
      <c r="K50" s="51">
        <v>51.720140608266036</v>
      </c>
      <c r="L50" s="52">
        <v>181.50506253040822</v>
      </c>
      <c r="M50" s="51">
        <v>59.587613946185762</v>
      </c>
      <c r="N50" s="51">
        <v>99.636764196443465</v>
      </c>
      <c r="O50" s="269">
        <v>-4.9298771648464603</v>
      </c>
      <c r="P50" s="270">
        <v>148.16754400392361</v>
      </c>
      <c r="Q50" s="51">
        <v>57.396202576424521</v>
      </c>
      <c r="R50" s="52">
        <v>163.03494587995519</v>
      </c>
      <c r="S50" s="51">
        <v>102.9858467643778</v>
      </c>
      <c r="T50" s="51">
        <v>90.880849626546095</v>
      </c>
      <c r="U50" s="269">
        <v>-22.459518687977816</v>
      </c>
      <c r="W50" s="63"/>
      <c r="X50" s="63"/>
      <c r="Y50" s="63"/>
      <c r="Z50" s="63"/>
      <c r="AA50" s="63"/>
      <c r="AB50" s="63"/>
      <c r="AC50" s="63"/>
      <c r="AD50" s="63"/>
      <c r="AE50" s="63"/>
      <c r="AF50" s="63"/>
      <c r="AG50" s="63"/>
      <c r="AH50" s="63"/>
      <c r="AI50" s="63"/>
      <c r="AJ50" s="63"/>
      <c r="AK50" s="63"/>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row>
    <row r="51" spans="2:139" s="1" customFormat="1" ht="15.95" customHeight="1" x14ac:dyDescent="0.2">
      <c r="B51" s="280"/>
      <c r="C51" s="272" t="s">
        <v>28</v>
      </c>
      <c r="D51" s="273">
        <v>80.932510885341074</v>
      </c>
      <c r="E51" s="274">
        <v>2.9150851411509087</v>
      </c>
      <c r="F51" s="274">
        <v>79.392956441149209</v>
      </c>
      <c r="G51" s="274">
        <v>5.5453657856330674</v>
      </c>
      <c r="H51" s="274">
        <v>101.93915746843768</v>
      </c>
      <c r="I51" s="274">
        <v>-2.4920853935901759</v>
      </c>
      <c r="J51" s="276">
        <v>156.04308206812425</v>
      </c>
      <c r="K51" s="274">
        <v>32.191934220338005</v>
      </c>
      <c r="L51" s="277">
        <v>158.92314697027217</v>
      </c>
      <c r="M51" s="274">
        <v>41.22428173242718</v>
      </c>
      <c r="N51" s="274">
        <v>98.187762476970093</v>
      </c>
      <c r="O51" s="275">
        <v>-6.3957468229296177</v>
      </c>
      <c r="P51" s="276">
        <v>126.28958438060637</v>
      </c>
      <c r="Q51" s="274">
        <v>36.04544165271259</v>
      </c>
      <c r="R51" s="277">
        <v>126.17378484901174</v>
      </c>
      <c r="S51" s="274">
        <v>49.055684732599843</v>
      </c>
      <c r="T51" s="274">
        <v>100.0917778060989</v>
      </c>
      <c r="U51" s="275">
        <v>-8.7284447441987147</v>
      </c>
      <c r="W51" s="63"/>
      <c r="X51" s="63"/>
      <c r="Y51" s="63"/>
      <c r="Z51" s="63"/>
      <c r="AA51" s="63"/>
      <c r="AB51" s="63"/>
      <c r="AC51" s="63"/>
      <c r="AD51" s="63"/>
      <c r="AE51" s="63"/>
      <c r="AF51" s="63"/>
      <c r="AG51" s="63"/>
      <c r="AH51" s="63"/>
      <c r="AI51" s="63"/>
      <c r="AJ51" s="63"/>
      <c r="AK51" s="63"/>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row>
    <row r="52" spans="2:139" s="1" customFormat="1" ht="5.0999999999999996" customHeight="1" x14ac:dyDescent="0.2">
      <c r="B52"/>
      <c r="C52" s="11"/>
      <c r="D52" s="51"/>
      <c r="E52" s="51"/>
      <c r="F52" s="51"/>
      <c r="G52" s="51"/>
      <c r="H52" s="51"/>
      <c r="I52" s="51"/>
      <c r="J52" s="52"/>
      <c r="K52" s="51"/>
      <c r="L52" s="52"/>
      <c r="M52" s="51"/>
      <c r="N52" s="51"/>
      <c r="O52" s="51"/>
      <c r="P52" s="52"/>
      <c r="Q52" s="51"/>
      <c r="R52" s="52"/>
      <c r="S52" s="51"/>
      <c r="T52" s="51"/>
      <c r="U52" s="51"/>
      <c r="W52" s="63"/>
      <c r="X52" s="63"/>
      <c r="Y52" s="63"/>
      <c r="Z52" s="63"/>
      <c r="AA52" s="63"/>
      <c r="AB52" s="63"/>
      <c r="AC52" s="63"/>
      <c r="AD52" s="63"/>
      <c r="AE52" s="63"/>
      <c r="AF52" s="63"/>
      <c r="AG52" s="63"/>
      <c r="AH52" s="63"/>
      <c r="AI52" s="63"/>
      <c r="AJ52" s="63"/>
      <c r="AK52" s="63"/>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row>
    <row r="53" spans="2:139" s="1" customFormat="1" ht="5.0999999999999996" customHeight="1" x14ac:dyDescent="0.2">
      <c r="B53"/>
      <c r="C53" s="11"/>
      <c r="D53" s="51"/>
      <c r="E53" s="51"/>
      <c r="F53" s="51"/>
      <c r="G53" s="51"/>
      <c r="H53" s="51"/>
      <c r="I53" s="51"/>
      <c r="J53" s="52"/>
      <c r="K53" s="51"/>
      <c r="L53" s="52"/>
      <c r="M53" s="51"/>
      <c r="N53" s="51"/>
      <c r="O53" s="51"/>
      <c r="P53" s="52"/>
      <c r="Q53" s="51"/>
      <c r="R53" s="52"/>
      <c r="S53" s="51"/>
      <c r="T53" s="51"/>
      <c r="U53" s="51"/>
      <c r="W53" s="63"/>
      <c r="X53" s="63"/>
      <c r="Y53" s="63"/>
      <c r="Z53" s="63"/>
      <c r="AA53" s="63"/>
      <c r="AB53" s="63"/>
      <c r="AC53" s="63"/>
      <c r="AD53" s="63"/>
      <c r="AE53" s="63"/>
      <c r="AF53" s="63"/>
      <c r="AG53" s="63"/>
      <c r="AH53" s="63"/>
      <c r="AI53" s="63"/>
      <c r="AJ53" s="63"/>
      <c r="AK53" s="6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row>
    <row r="54" spans="2:139" s="1" customFormat="1" ht="15.95" customHeight="1" x14ac:dyDescent="0.2">
      <c r="B54" s="278" t="s">
        <v>144</v>
      </c>
      <c r="C54" s="256" t="s">
        <v>25</v>
      </c>
      <c r="D54" s="257">
        <v>83.584905660377359</v>
      </c>
      <c r="E54" s="258">
        <v>1.8390804597865029</v>
      </c>
      <c r="F54" s="258">
        <v>82.168674698795186</v>
      </c>
      <c r="G54" s="258">
        <v>7.4015748031293098</v>
      </c>
      <c r="H54" s="258">
        <v>101.72356553974947</v>
      </c>
      <c r="I54" s="258">
        <v>-5.1791552903448048</v>
      </c>
      <c r="J54" s="260">
        <v>169.39954853273139</v>
      </c>
      <c r="K54" s="258">
        <v>32.764094702865187</v>
      </c>
      <c r="L54" s="261">
        <v>180.75834050653776</v>
      </c>
      <c r="M54" s="258">
        <v>55.216182958663666</v>
      </c>
      <c r="N54" s="258">
        <v>93.716034379414893</v>
      </c>
      <c r="O54" s="259">
        <v>-14.465043417365214</v>
      </c>
      <c r="P54" s="260">
        <v>141.59245283018868</v>
      </c>
      <c r="Q54" s="258">
        <v>35.205733226180122</v>
      </c>
      <c r="R54" s="261">
        <v>148.52673280175753</v>
      </c>
      <c r="S54" s="258">
        <v>66.704624846982156</v>
      </c>
      <c r="T54" s="258">
        <v>95.331291653156669</v>
      </c>
      <c r="U54" s="259">
        <v>-18.895031646432379</v>
      </c>
      <c r="W54" s="63"/>
      <c r="X54" s="63"/>
      <c r="Y54" s="63"/>
      <c r="Z54" s="63"/>
      <c r="AA54" s="63"/>
      <c r="AB54" s="63"/>
      <c r="AC54" s="63"/>
      <c r="AD54" s="63"/>
      <c r="AE54" s="63"/>
      <c r="AF54" s="63"/>
      <c r="AG54" s="63"/>
      <c r="AH54" s="63"/>
      <c r="AI54" s="63"/>
      <c r="AJ54" s="63"/>
      <c r="AK54" s="63"/>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row>
    <row r="55" spans="2:139" s="1" customFormat="1" ht="15.95" customHeight="1" x14ac:dyDescent="0.2">
      <c r="B55" s="279"/>
      <c r="C55" s="263" t="s">
        <v>26</v>
      </c>
      <c r="D55" s="264">
        <v>81.256674973300107</v>
      </c>
      <c r="E55" s="43">
        <v>2.0940944729649331</v>
      </c>
      <c r="F55" s="43">
        <v>81.118436008183679</v>
      </c>
      <c r="G55" s="43">
        <v>4.7472384547895201</v>
      </c>
      <c r="H55" s="43">
        <v>100.17041621104003</v>
      </c>
      <c r="I55" s="43">
        <v>-2.5329011256164504</v>
      </c>
      <c r="J55" s="266">
        <v>154.57753094085018</v>
      </c>
      <c r="K55" s="43">
        <v>28.567867624201476</v>
      </c>
      <c r="L55" s="44">
        <v>156.31667505542367</v>
      </c>
      <c r="M55" s="43">
        <v>39.34562860743651</v>
      </c>
      <c r="N55" s="43">
        <v>98.887422526142245</v>
      </c>
      <c r="O55" s="265">
        <v>-7.7345526307502244</v>
      </c>
      <c r="P55" s="266">
        <v>125.60456189835904</v>
      </c>
      <c r="Q55" s="43">
        <v>31.260200234096207</v>
      </c>
      <c r="R55" s="44">
        <v>126.80164202495428</v>
      </c>
      <c r="S55" s="43">
        <v>45.96069787382531</v>
      </c>
      <c r="T55" s="43">
        <v>99.055942724775647</v>
      </c>
      <c r="U55" s="265">
        <v>-10.071545185701781</v>
      </c>
      <c r="W55" s="63"/>
      <c r="X55" s="63"/>
      <c r="Y55" s="63"/>
      <c r="Z55" s="63"/>
      <c r="AA55" s="63"/>
      <c r="AB55" s="63"/>
      <c r="AC55" s="63"/>
      <c r="AD55" s="63"/>
      <c r="AE55" s="63"/>
      <c r="AF55" s="63"/>
      <c r="AG55" s="63"/>
      <c r="AH55" s="63"/>
      <c r="AI55" s="63"/>
      <c r="AJ55" s="63"/>
      <c r="AK55" s="63"/>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row>
    <row r="56" spans="2:139" s="1" customFormat="1" ht="15.95" customHeight="1" x14ac:dyDescent="0.2">
      <c r="B56" s="279"/>
      <c r="C56" s="267" t="s">
        <v>27</v>
      </c>
      <c r="D56" s="268">
        <v>84.231805929919133</v>
      </c>
      <c r="E56" s="51">
        <v>7.672939305536433</v>
      </c>
      <c r="F56" s="51">
        <v>88.123924268502577</v>
      </c>
      <c r="G56" s="51">
        <v>23.231874398251041</v>
      </c>
      <c r="H56" s="51">
        <v>95.583357900946197</v>
      </c>
      <c r="I56" s="51">
        <v>-12.625739216151038</v>
      </c>
      <c r="J56" s="270">
        <v>180.69513058797841</v>
      </c>
      <c r="K56" s="51">
        <v>51.395177053691036</v>
      </c>
      <c r="L56" s="52">
        <v>180.15905484197506</v>
      </c>
      <c r="M56" s="51">
        <v>62.957599061649127</v>
      </c>
      <c r="N56" s="51">
        <v>100.29755692626638</v>
      </c>
      <c r="O56" s="269">
        <v>-7.0953561383937229</v>
      </c>
      <c r="P56" s="270">
        <v>152.20277172167994</v>
      </c>
      <c r="Q56" s="51">
        <v>63.011637100651086</v>
      </c>
      <c r="R56" s="52">
        <v>158.76322905179214</v>
      </c>
      <c r="S56" s="51">
        <v>100.81570379801572</v>
      </c>
      <c r="T56" s="51">
        <v>95.867772802744156</v>
      </c>
      <c r="U56" s="269">
        <v>-18.825254192014036</v>
      </c>
      <c r="W56" s="63"/>
      <c r="X56" s="63"/>
      <c r="Y56" s="63"/>
      <c r="Z56" s="63"/>
      <c r="AA56" s="63"/>
      <c r="AB56" s="63"/>
      <c r="AC56" s="63"/>
      <c r="AD56" s="63"/>
      <c r="AE56" s="63"/>
      <c r="AF56" s="63"/>
      <c r="AG56" s="63"/>
      <c r="AH56" s="63"/>
      <c r="AI56" s="63"/>
      <c r="AJ56" s="63"/>
      <c r="AK56" s="63"/>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row>
    <row r="57" spans="2:139" s="1" customFormat="1" ht="15.95" customHeight="1" x14ac:dyDescent="0.2">
      <c r="B57" s="280"/>
      <c r="C57" s="272" t="s">
        <v>28</v>
      </c>
      <c r="D57" s="273">
        <v>81.256674973300107</v>
      </c>
      <c r="E57" s="274">
        <v>2.0940944729649331</v>
      </c>
      <c r="F57" s="274">
        <v>81.118436008183679</v>
      </c>
      <c r="G57" s="274">
        <v>4.7472384547895201</v>
      </c>
      <c r="H57" s="274">
        <v>100.17041621104003</v>
      </c>
      <c r="I57" s="274">
        <v>-2.5329011256164504</v>
      </c>
      <c r="J57" s="276">
        <v>154.57753094085018</v>
      </c>
      <c r="K57" s="274">
        <v>28.567867624201476</v>
      </c>
      <c r="L57" s="277">
        <v>156.31667505542367</v>
      </c>
      <c r="M57" s="274">
        <v>39.34562860743651</v>
      </c>
      <c r="N57" s="274">
        <v>98.887422526142245</v>
      </c>
      <c r="O57" s="275">
        <v>-7.7345526307502244</v>
      </c>
      <c r="P57" s="276">
        <v>125.60456189835904</v>
      </c>
      <c r="Q57" s="274">
        <v>31.260200234096207</v>
      </c>
      <c r="R57" s="277">
        <v>126.80164202495428</v>
      </c>
      <c r="S57" s="274">
        <v>45.96069787382531</v>
      </c>
      <c r="T57" s="274">
        <v>99.055942724775647</v>
      </c>
      <c r="U57" s="275">
        <v>-10.071545185701781</v>
      </c>
      <c r="W57" s="63"/>
      <c r="X57" s="63"/>
      <c r="Y57" s="63"/>
      <c r="Z57" s="63"/>
      <c r="AA57" s="63"/>
      <c r="AB57" s="63"/>
      <c r="AC57" s="63"/>
      <c r="AD57" s="63"/>
      <c r="AE57" s="63"/>
      <c r="AF57" s="63"/>
      <c r="AG57" s="63"/>
      <c r="AH57" s="63"/>
      <c r="AI57" s="63"/>
      <c r="AJ57" s="63"/>
      <c r="AK57" s="63"/>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row>
    <row r="58" spans="2:139" s="1" customFormat="1" ht="5.0999999999999996" customHeight="1" x14ac:dyDescent="0.2">
      <c r="B58"/>
      <c r="C58" s="11"/>
      <c r="D58" s="51"/>
      <c r="E58" s="51"/>
      <c r="F58" s="51"/>
      <c r="G58" s="51"/>
      <c r="H58" s="51"/>
      <c r="I58" s="51"/>
      <c r="J58" s="52"/>
      <c r="K58" s="51"/>
      <c r="L58" s="52"/>
      <c r="M58" s="51"/>
      <c r="N58" s="51"/>
      <c r="O58" s="51"/>
      <c r="P58" s="52"/>
      <c r="Q58" s="51"/>
      <c r="R58" s="52"/>
      <c r="S58" s="51"/>
      <c r="T58" s="51"/>
      <c r="U58" s="51"/>
      <c r="W58" s="63"/>
      <c r="X58" s="63"/>
      <c r="Y58" s="63"/>
      <c r="Z58" s="63"/>
      <c r="AA58" s="63"/>
      <c r="AB58" s="63"/>
      <c r="AC58" s="63"/>
      <c r="AD58" s="63"/>
      <c r="AE58" s="63"/>
      <c r="AF58" s="63"/>
      <c r="AG58" s="63"/>
      <c r="AH58" s="63"/>
      <c r="AI58" s="63"/>
      <c r="AJ58" s="63"/>
      <c r="AK58" s="63"/>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row>
    <row r="59" spans="2:139" s="1" customFormat="1" ht="15.95" customHeight="1" x14ac:dyDescent="0.2">
      <c r="B59" s="530" t="s">
        <v>149</v>
      </c>
      <c r="C59" s="531"/>
      <c r="D59" s="281"/>
      <c r="E59" s="282"/>
      <c r="F59" s="282"/>
      <c r="G59" s="282"/>
      <c r="H59" s="282"/>
      <c r="I59" s="282"/>
      <c r="J59" s="282"/>
      <c r="K59" s="282"/>
      <c r="L59" s="282"/>
      <c r="M59" s="282"/>
      <c r="N59" s="282"/>
      <c r="O59" s="282"/>
      <c r="P59" s="282"/>
      <c r="Q59" s="282"/>
      <c r="R59" s="282"/>
      <c r="S59" s="282"/>
      <c r="T59" s="282"/>
      <c r="U59" s="67"/>
      <c r="W59" s="63"/>
      <c r="X59" s="63"/>
      <c r="Y59" s="63"/>
      <c r="Z59" s="63"/>
      <c r="AA59" s="63"/>
      <c r="AB59" s="63"/>
      <c r="AC59" s="63"/>
      <c r="AD59" s="63"/>
      <c r="AE59" s="63"/>
      <c r="AF59" s="63"/>
      <c r="AG59" s="63"/>
      <c r="AH59" s="63"/>
      <c r="AI59" s="63"/>
      <c r="AJ59" s="63"/>
      <c r="AK59" s="63"/>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row>
    <row r="60" spans="2:139" ht="15.95" customHeight="1" x14ac:dyDescent="0.2">
      <c r="B60" s="283" t="s">
        <v>145</v>
      </c>
      <c r="C60" s="182" t="s">
        <v>25</v>
      </c>
      <c r="D60" s="171">
        <v>87.196765498652297</v>
      </c>
      <c r="E60" s="184">
        <v>26.614481409005425</v>
      </c>
      <c r="F60" s="184">
        <v>84.440619621342506</v>
      </c>
      <c r="G60" s="184">
        <v>13.691617334110211</v>
      </c>
      <c r="H60" s="184">
        <v>103.2640047997197</v>
      </c>
      <c r="I60" s="172">
        <v>11.366593578267084</v>
      </c>
      <c r="J60" s="284">
        <v>189.97475528078311</v>
      </c>
      <c r="K60" s="184">
        <v>53.178271988338388</v>
      </c>
      <c r="L60" s="285">
        <v>183.28497666283431</v>
      </c>
      <c r="M60" s="184">
        <v>66.542603587639348</v>
      </c>
      <c r="N60" s="184">
        <v>103.64993287490806</v>
      </c>
      <c r="O60" s="172">
        <v>-8.0245722784551958</v>
      </c>
      <c r="P60" s="284">
        <v>165.651841868823</v>
      </c>
      <c r="Q60" s="184">
        <v>93.945874709335143</v>
      </c>
      <c r="R60" s="285">
        <v>154.7669699669303</v>
      </c>
      <c r="S60" s="184">
        <v>89.344979569158895</v>
      </c>
      <c r="T60" s="184">
        <v>107.03307165879835</v>
      </c>
      <c r="U60" s="172">
        <v>2.4299007824820777</v>
      </c>
    </row>
    <row r="61" spans="2:139" ht="15.95" customHeight="1" x14ac:dyDescent="0.2">
      <c r="B61" s="170" t="s">
        <v>150</v>
      </c>
      <c r="C61" s="263" t="s">
        <v>26</v>
      </c>
      <c r="D61" s="175">
        <v>79.655297532656022</v>
      </c>
      <c r="E61" s="39">
        <v>13.51672785556325</v>
      </c>
      <c r="F61" s="39">
        <v>74.606116774791474</v>
      </c>
      <c r="G61" s="39">
        <v>18.378871209638099</v>
      </c>
      <c r="H61" s="39">
        <v>106.76778389779631</v>
      </c>
      <c r="I61" s="176">
        <v>-4.1072729485579682</v>
      </c>
      <c r="J61" s="286">
        <v>161.20281429185607</v>
      </c>
      <c r="K61" s="39">
        <v>50.525932721047504</v>
      </c>
      <c r="L61" s="45">
        <v>153.12117200769512</v>
      </c>
      <c r="M61" s="39">
        <v>49.316009609839412</v>
      </c>
      <c r="N61" s="39">
        <v>105.2779391498843</v>
      </c>
      <c r="O61" s="176">
        <v>0.81031037085151569</v>
      </c>
      <c r="P61" s="286">
        <v>128.40658135519291</v>
      </c>
      <c r="Q61" s="39">
        <v>70.872113399214626</v>
      </c>
      <c r="R61" s="45">
        <v>114.23776039499033</v>
      </c>
      <c r="S61" s="39">
        <v>76.7586067115882</v>
      </c>
      <c r="T61" s="39">
        <v>112.40292256360888</v>
      </c>
      <c r="U61" s="176">
        <v>-3.3302442364509512</v>
      </c>
    </row>
    <row r="62" spans="2:139" ht="15.95" customHeight="1" x14ac:dyDescent="0.2">
      <c r="B62" s="170"/>
      <c r="C62" s="267" t="s">
        <v>27</v>
      </c>
      <c r="D62" s="177">
        <v>87.822931785195934</v>
      </c>
      <c r="E62" s="50">
        <v>23.717031281965909</v>
      </c>
      <c r="F62" s="50">
        <v>91.566265060240966</v>
      </c>
      <c r="G62" s="50">
        <v>49.651620721047813</v>
      </c>
      <c r="H62" s="50">
        <v>95.911886028612159</v>
      </c>
      <c r="I62" s="174">
        <v>-17.329975655498949</v>
      </c>
      <c r="J62" s="287">
        <v>195.11456141590153</v>
      </c>
      <c r="K62" s="50">
        <v>82.464649949279504</v>
      </c>
      <c r="L62" s="57">
        <v>182.23530146504979</v>
      </c>
      <c r="M62" s="50">
        <v>74.644111538150526</v>
      </c>
      <c r="N62" s="50">
        <v>107.06737928785721</v>
      </c>
      <c r="O62" s="174">
        <v>4.4779857404207561</v>
      </c>
      <c r="P62" s="287">
        <v>171.35532817527144</v>
      </c>
      <c r="Q62" s="50">
        <v>125.73984805627522</v>
      </c>
      <c r="R62" s="57">
        <v>166.86605917281665</v>
      </c>
      <c r="S62" s="50">
        <v>161.35774341079448</v>
      </c>
      <c r="T62" s="50">
        <v>102.69034279632776</v>
      </c>
      <c r="U62" s="174">
        <v>-13.628023753822205</v>
      </c>
    </row>
    <row r="63" spans="2:139" ht="15.95" customHeight="1" x14ac:dyDescent="0.2">
      <c r="B63" s="288"/>
      <c r="C63" s="188" t="s">
        <v>28</v>
      </c>
      <c r="D63" s="178">
        <v>79.655297532656022</v>
      </c>
      <c r="E63" s="180">
        <v>13.51672785556325</v>
      </c>
      <c r="F63" s="180">
        <v>74.606116774791474</v>
      </c>
      <c r="G63" s="180">
        <v>18.378871209638099</v>
      </c>
      <c r="H63" s="180">
        <v>106.76778389779631</v>
      </c>
      <c r="I63" s="179">
        <v>-4.1072729485579682</v>
      </c>
      <c r="J63" s="289">
        <v>161.20281429185607</v>
      </c>
      <c r="K63" s="180">
        <v>50.525932721047504</v>
      </c>
      <c r="L63" s="290">
        <v>153.12117200769512</v>
      </c>
      <c r="M63" s="180">
        <v>49.316009609839412</v>
      </c>
      <c r="N63" s="180">
        <v>105.2779391498843</v>
      </c>
      <c r="O63" s="179">
        <v>0.81031037085151569</v>
      </c>
      <c r="P63" s="289">
        <v>128.40658135519291</v>
      </c>
      <c r="Q63" s="180">
        <v>70.872113399214626</v>
      </c>
      <c r="R63" s="290">
        <v>114.23776039499033</v>
      </c>
      <c r="S63" s="180">
        <v>76.7586067115882</v>
      </c>
      <c r="T63" s="180">
        <v>112.40292256360888</v>
      </c>
      <c r="U63" s="179">
        <v>-3.3302442364509512</v>
      </c>
    </row>
    <row r="64" spans="2:139" ht="5.0999999999999996" customHeight="1" x14ac:dyDescent="0.2">
      <c r="D64" s="50"/>
      <c r="E64" s="50"/>
      <c r="F64" s="50"/>
      <c r="G64" s="50"/>
      <c r="H64" s="50"/>
      <c r="I64" s="50"/>
      <c r="J64" s="50"/>
      <c r="K64" s="50"/>
      <c r="L64" s="50"/>
      <c r="M64" s="50"/>
      <c r="N64" s="50"/>
      <c r="O64" s="50"/>
      <c r="P64" s="50"/>
      <c r="Q64" s="50"/>
      <c r="R64" s="50"/>
      <c r="S64" s="50"/>
      <c r="T64" s="50"/>
      <c r="U64" s="50"/>
    </row>
    <row r="65" spans="2:21" ht="5.0999999999999996" customHeight="1" x14ac:dyDescent="0.2">
      <c r="D65" s="50"/>
      <c r="E65" s="50"/>
      <c r="F65" s="50"/>
      <c r="G65" s="50"/>
      <c r="H65" s="50"/>
      <c r="I65" s="50"/>
      <c r="J65" s="50"/>
      <c r="K65" s="50"/>
      <c r="L65" s="50"/>
      <c r="M65" s="50"/>
      <c r="N65" s="50"/>
      <c r="O65" s="50"/>
      <c r="P65" s="50"/>
      <c r="Q65" s="50"/>
      <c r="R65" s="50"/>
      <c r="S65" s="50"/>
      <c r="T65" s="50"/>
      <c r="U65" s="50"/>
    </row>
    <row r="66" spans="2:21" ht="15.95" customHeight="1" x14ac:dyDescent="0.2">
      <c r="B66" s="169" t="s">
        <v>146</v>
      </c>
      <c r="C66" s="182" t="s">
        <v>25</v>
      </c>
      <c r="D66" s="171">
        <v>79.339622641509436</v>
      </c>
      <c r="E66" s="184">
        <v>-1.0588235294327168</v>
      </c>
      <c r="F66" s="184">
        <v>80.963855421686745</v>
      </c>
      <c r="G66" s="184">
        <v>6.9306930693587327</v>
      </c>
      <c r="H66" s="184">
        <v>97.993879155419719</v>
      </c>
      <c r="I66" s="172">
        <v>-7.4716775599856859</v>
      </c>
      <c r="J66" s="284">
        <v>166.48513674197383</v>
      </c>
      <c r="K66" s="184">
        <v>29.39171353947577</v>
      </c>
      <c r="L66" s="285">
        <v>180.49947521970307</v>
      </c>
      <c r="M66" s="184">
        <v>50.260413185635954</v>
      </c>
      <c r="N66" s="184">
        <v>92.235800984646517</v>
      </c>
      <c r="O66" s="172">
        <v>-13.888355025650041</v>
      </c>
      <c r="P66" s="284">
        <v>132.08867924528303</v>
      </c>
      <c r="Q66" s="184">
        <v>28.02168363134167</v>
      </c>
      <c r="R66" s="285">
        <v>146.13933415378369</v>
      </c>
      <c r="S66" s="184">
        <v>60.674501228310113</v>
      </c>
      <c r="T66" s="184">
        <v>90.385439354931108</v>
      </c>
      <c r="U66" s="172">
        <v>-20.322339479688207</v>
      </c>
    </row>
    <row r="67" spans="2:21" ht="15.95" customHeight="1" x14ac:dyDescent="0.2">
      <c r="B67" s="170" t="s">
        <v>151</v>
      </c>
      <c r="C67" s="263" t="s">
        <v>26</v>
      </c>
      <c r="D67" s="175">
        <v>81.096136567834677</v>
      </c>
      <c r="E67" s="39">
        <v>2.5099375354653524</v>
      </c>
      <c r="F67" s="39">
        <v>80.263912794033274</v>
      </c>
      <c r="G67" s="39">
        <v>5.1658297500757744</v>
      </c>
      <c r="H67" s="39">
        <v>101.03685921214758</v>
      </c>
      <c r="I67" s="176">
        <v>-2.5254326627494836</v>
      </c>
      <c r="J67" s="286">
        <v>155.30186326732587</v>
      </c>
      <c r="K67" s="39">
        <v>30.360391949060872</v>
      </c>
      <c r="L67" s="45">
        <v>157.59349230537649</v>
      </c>
      <c r="M67" s="39">
        <v>40.264026322747185</v>
      </c>
      <c r="N67" s="39">
        <v>98.545860616101351</v>
      </c>
      <c r="O67" s="176">
        <v>-7.0607087458065916</v>
      </c>
      <c r="P67" s="286">
        <v>125.94381112766249</v>
      </c>
      <c r="Q67" s="39">
        <v>33.632356358009723</v>
      </c>
      <c r="R67" s="45">
        <v>126.49070323305892</v>
      </c>
      <c r="S67" s="39">
        <v>47.50982712325952</v>
      </c>
      <c r="T67" s="39">
        <v>99.567642450030746</v>
      </c>
      <c r="U67" s="176">
        <v>-9.407827963704813</v>
      </c>
    </row>
    <row r="68" spans="2:21" ht="15.95" customHeight="1" x14ac:dyDescent="0.2">
      <c r="B68" s="170"/>
      <c r="C68" s="267" t="s">
        <v>27</v>
      </c>
      <c r="D68" s="291">
        <v>83.123689727463315</v>
      </c>
      <c r="E68" s="292">
        <v>5.7333333332766605</v>
      </c>
      <c r="F68" s="292">
        <v>88.942436412315928</v>
      </c>
      <c r="G68" s="292">
        <v>25.185278231459421</v>
      </c>
      <c r="H68" s="292">
        <v>93.457851033152039</v>
      </c>
      <c r="I68" s="293">
        <v>-15.538524316051173</v>
      </c>
      <c r="J68" s="294">
        <v>180.7666199547624</v>
      </c>
      <c r="K68" s="292">
        <v>51.558490456355678</v>
      </c>
      <c r="L68" s="295">
        <v>180.81355546992481</v>
      </c>
      <c r="M68" s="292">
        <v>61.16195584597115</v>
      </c>
      <c r="N68" s="292">
        <v>99.97404203738175</v>
      </c>
      <c r="O68" s="293">
        <v>-5.9588910665618089</v>
      </c>
      <c r="P68" s="294">
        <v>150.25988430201949</v>
      </c>
      <c r="Q68" s="292">
        <v>60.247843909063128</v>
      </c>
      <c r="R68" s="295">
        <v>160.81998159868544</v>
      </c>
      <c r="S68" s="292">
        <v>101.75104282879663</v>
      </c>
      <c r="T68" s="292">
        <v>93.433591279079039</v>
      </c>
      <c r="U68" s="293">
        <v>-20.571491645204695</v>
      </c>
    </row>
    <row r="69" spans="2:21" ht="15.95" customHeight="1" x14ac:dyDescent="0.2">
      <c r="B69" s="288"/>
      <c r="C69" s="188" t="s">
        <v>28</v>
      </c>
      <c r="D69" s="296">
        <v>81.096136567834677</v>
      </c>
      <c r="E69" s="297">
        <v>2.5099375354653524</v>
      </c>
      <c r="F69" s="297">
        <v>80.263912794033274</v>
      </c>
      <c r="G69" s="297">
        <v>5.1658297500757744</v>
      </c>
      <c r="H69" s="297">
        <v>101.03685921214758</v>
      </c>
      <c r="I69" s="298">
        <v>-2.5254326627494836</v>
      </c>
      <c r="J69" s="299">
        <v>155.30186326732587</v>
      </c>
      <c r="K69" s="297">
        <v>30.360391949060872</v>
      </c>
      <c r="L69" s="300">
        <v>157.59349230537649</v>
      </c>
      <c r="M69" s="297">
        <v>40.264026322747185</v>
      </c>
      <c r="N69" s="297">
        <v>98.545860616101351</v>
      </c>
      <c r="O69" s="298">
        <v>-7.0607087458065916</v>
      </c>
      <c r="P69" s="299">
        <v>125.94381112766249</v>
      </c>
      <c r="Q69" s="297">
        <v>33.632356358009723</v>
      </c>
      <c r="R69" s="300">
        <v>126.49070323305892</v>
      </c>
      <c r="S69" s="297">
        <v>47.50982712325952</v>
      </c>
      <c r="T69" s="297">
        <v>99.567642450030746</v>
      </c>
      <c r="U69" s="298">
        <v>-9.407827963704813</v>
      </c>
    </row>
    <row r="70" spans="2:21" ht="5.0999999999999996" customHeight="1" x14ac:dyDescent="0.2">
      <c r="D70" s="292"/>
      <c r="E70" s="292"/>
      <c r="F70" s="292"/>
      <c r="G70" s="292"/>
      <c r="H70" s="292"/>
      <c r="I70" s="292"/>
      <c r="J70" s="295"/>
      <c r="K70" s="292"/>
      <c r="L70" s="295"/>
      <c r="M70" s="292"/>
      <c r="N70" s="292"/>
      <c r="O70" s="292"/>
      <c r="P70" s="295"/>
      <c r="Q70" s="292"/>
      <c r="R70" s="295"/>
      <c r="S70" s="292"/>
      <c r="T70" s="292"/>
      <c r="U70" s="292"/>
    </row>
    <row r="71" spans="2:21" ht="5.0999999999999996" customHeight="1" x14ac:dyDescent="0.2">
      <c r="D71" s="292"/>
      <c r="E71" s="292"/>
      <c r="F71" s="292"/>
      <c r="G71" s="292"/>
      <c r="H71" s="292"/>
      <c r="I71" s="292"/>
      <c r="J71" s="295"/>
      <c r="K71" s="292"/>
      <c r="L71" s="295"/>
      <c r="M71" s="292"/>
      <c r="N71" s="292"/>
      <c r="O71" s="292"/>
      <c r="P71" s="295"/>
      <c r="Q71" s="292"/>
      <c r="R71" s="295"/>
      <c r="S71" s="292"/>
      <c r="T71" s="292"/>
      <c r="U71" s="292"/>
    </row>
    <row r="72" spans="2:21" ht="15.95" customHeight="1" x14ac:dyDescent="0.2">
      <c r="B72" s="169" t="s">
        <v>152</v>
      </c>
      <c r="C72" s="182" t="s">
        <v>25</v>
      </c>
      <c r="D72" s="171">
        <v>84.662203286670717</v>
      </c>
      <c r="E72" s="184">
        <v>17.334458034562989</v>
      </c>
      <c r="F72" s="184">
        <v>83.287990672366888</v>
      </c>
      <c r="G72" s="184">
        <v>11.440457618295982</v>
      </c>
      <c r="H72" s="184">
        <v>101.6499528961816</v>
      </c>
      <c r="I72" s="172">
        <v>5.2889233786484295</v>
      </c>
      <c r="J72" s="284">
        <v>182.87383177570092</v>
      </c>
      <c r="K72" s="184">
        <v>45.691964362791531</v>
      </c>
      <c r="L72" s="285">
        <v>182.47992347176856</v>
      </c>
      <c r="M72" s="184">
        <v>61.563139441614524</v>
      </c>
      <c r="N72" s="184">
        <v>100.21586391335912</v>
      </c>
      <c r="O72" s="172">
        <v>-9.8235124259644238</v>
      </c>
      <c r="P72" s="284">
        <v>154.82501521606818</v>
      </c>
      <c r="Q72" s="184">
        <v>70.94687678502153</v>
      </c>
      <c r="R72" s="285">
        <v>151.98386164010881</v>
      </c>
      <c r="S72" s="184">
        <v>80.046701936230036</v>
      </c>
      <c r="T72" s="184">
        <v>101.86937846249496</v>
      </c>
      <c r="U72" s="172">
        <v>-5.054147092532979</v>
      </c>
    </row>
    <row r="73" spans="2:21" ht="15.95" customHeight="1" x14ac:dyDescent="0.2">
      <c r="B73" s="170"/>
      <c r="C73" s="263" t="s">
        <v>26</v>
      </c>
      <c r="D73" s="175">
        <v>80.069785474282767</v>
      </c>
      <c r="E73" s="39">
        <v>10.073194997146759</v>
      </c>
      <c r="F73" s="39">
        <v>76.269351378115203</v>
      </c>
      <c r="G73" s="39">
        <v>14.031762952349753</v>
      </c>
      <c r="H73" s="39">
        <v>104.98291125794734</v>
      </c>
      <c r="I73" s="176">
        <v>-3.4714608041278492</v>
      </c>
      <c r="J73" s="286">
        <v>159.48352109493527</v>
      </c>
      <c r="K73" s="39">
        <v>43.860654739149204</v>
      </c>
      <c r="L73" s="45">
        <v>154.40354144846748</v>
      </c>
      <c r="M73" s="39">
        <v>46.059434249291293</v>
      </c>
      <c r="N73" s="39">
        <v>103.29006679430968</v>
      </c>
      <c r="O73" s="176">
        <v>-1.5054005388531542</v>
      </c>
      <c r="P73" s="286">
        <v>127.69811320754717</v>
      </c>
      <c r="Q73" s="39">
        <v>58.352019015191857</v>
      </c>
      <c r="R73" s="45">
        <v>117.76257956758541</v>
      </c>
      <c r="S73" s="39">
        <v>66.554147832768038</v>
      </c>
      <c r="T73" s="39">
        <v>108.43691916093245</v>
      </c>
      <c r="U73" s="176">
        <v>-4.924601953386345</v>
      </c>
    </row>
    <row r="74" spans="2:21" ht="15.95" customHeight="1" x14ac:dyDescent="0.2">
      <c r="B74" s="170"/>
      <c r="C74" s="267" t="s">
        <v>27</v>
      </c>
      <c r="D74" s="177">
        <v>86.443806398687443</v>
      </c>
      <c r="E74" s="50">
        <v>18.05069318017409</v>
      </c>
      <c r="F74" s="50">
        <v>90.822420115243588</v>
      </c>
      <c r="G74" s="50">
        <v>41.644540664282516</v>
      </c>
      <c r="H74" s="50">
        <v>95.1789286048988</v>
      </c>
      <c r="I74" s="174">
        <v>-16.657082139074326</v>
      </c>
      <c r="J74" s="287">
        <v>191.06548042704625</v>
      </c>
      <c r="K74" s="50">
        <v>72.409694040614454</v>
      </c>
      <c r="L74" s="57">
        <v>181.77413311800669</v>
      </c>
      <c r="M74" s="50">
        <v>70.145517857495705</v>
      </c>
      <c r="N74" s="50">
        <v>105.11147936709715</v>
      </c>
      <c r="O74" s="174">
        <v>1.3307292555987933</v>
      </c>
      <c r="P74" s="287">
        <v>165.16427399507793</v>
      </c>
      <c r="Q74" s="50">
        <v>103.53083892483511</v>
      </c>
      <c r="R74" s="57">
        <v>165.09166684127817</v>
      </c>
      <c r="S74" s="50">
        <v>141.00183722980987</v>
      </c>
      <c r="T74" s="50">
        <v>100.04397990229739</v>
      </c>
      <c r="U74" s="174">
        <v>-15.548013548604054</v>
      </c>
    </row>
    <row r="75" spans="2:21" ht="15.95" customHeight="1" x14ac:dyDescent="0.2">
      <c r="B75" s="288"/>
      <c r="C75" s="188" t="s">
        <v>28</v>
      </c>
      <c r="D75" s="178">
        <v>80.069785474282767</v>
      </c>
      <c r="E75" s="180">
        <v>10.073194997146759</v>
      </c>
      <c r="F75" s="180">
        <v>76.269351378115203</v>
      </c>
      <c r="G75" s="180">
        <v>14.031762952349753</v>
      </c>
      <c r="H75" s="180">
        <v>104.98291125794734</v>
      </c>
      <c r="I75" s="179">
        <v>-3.4714608041278492</v>
      </c>
      <c r="J75" s="289">
        <v>159.48352109493527</v>
      </c>
      <c r="K75" s="180">
        <v>43.860654739149204</v>
      </c>
      <c r="L75" s="290">
        <v>154.40354144846748</v>
      </c>
      <c r="M75" s="180">
        <v>46.059434249291293</v>
      </c>
      <c r="N75" s="180">
        <v>103.29006679430968</v>
      </c>
      <c r="O75" s="179">
        <v>-1.5054005388531542</v>
      </c>
      <c r="P75" s="289">
        <v>127.69811320754717</v>
      </c>
      <c r="Q75" s="180">
        <v>58.352019015191857</v>
      </c>
      <c r="R75" s="290">
        <v>117.76257956758541</v>
      </c>
      <c r="S75" s="180">
        <v>66.554147832768038</v>
      </c>
      <c r="T75" s="180">
        <v>108.43691916093245</v>
      </c>
      <c r="U75" s="179">
        <v>-4.924601953386345</v>
      </c>
    </row>
    <row r="76" spans="2:21" ht="9.9499999999999993" customHeight="1" x14ac:dyDescent="0.2"/>
    <row r="77" spans="2:21" ht="24" customHeight="1" x14ac:dyDescent="0.2">
      <c r="B77" s="526" t="s">
        <v>11</v>
      </c>
      <c r="C77" s="526"/>
      <c r="D77" s="526"/>
      <c r="E77" s="526"/>
      <c r="F77" s="526"/>
      <c r="G77" s="526"/>
      <c r="H77" s="526"/>
      <c r="I77" s="526"/>
      <c r="J77" s="526"/>
      <c r="K77" s="526"/>
      <c r="L77" s="526"/>
      <c r="M77" s="526"/>
      <c r="N77" s="526"/>
      <c r="O77" s="526"/>
      <c r="P77" s="526"/>
      <c r="Q77" s="526"/>
      <c r="R77" s="526"/>
      <c r="S77" s="526"/>
      <c r="T77" s="526"/>
      <c r="U77" s="526"/>
    </row>
    <row r="78" spans="2:21" ht="9.9499999999999993" customHeight="1" x14ac:dyDescent="0.25">
      <c r="S78" s="301"/>
    </row>
    <row r="79" spans="2:21" s="61" customFormat="1" x14ac:dyDescent="0.2"/>
    <row r="80" spans="2:21" s="61" customFormat="1" x14ac:dyDescent="0.2"/>
    <row r="81" s="61" customFormat="1" x14ac:dyDescent="0.2"/>
    <row r="82" s="61" customFormat="1" x14ac:dyDescent="0.2"/>
    <row r="83" s="61" customFormat="1" x14ac:dyDescent="0.2"/>
    <row r="84" s="61" customFormat="1" x14ac:dyDescent="0.2"/>
    <row r="85" s="61" customFormat="1" x14ac:dyDescent="0.2"/>
    <row r="86" s="61" customFormat="1" x14ac:dyDescent="0.2"/>
    <row r="87" s="61" customFormat="1" x14ac:dyDescent="0.2"/>
    <row r="88" s="61" customFormat="1" x14ac:dyDescent="0.2"/>
    <row r="89" s="61" customFormat="1" x14ac:dyDescent="0.2"/>
    <row r="90" s="61" customFormat="1" x14ac:dyDescent="0.2"/>
    <row r="91" s="61" customFormat="1" x14ac:dyDescent="0.2"/>
    <row r="92" s="61" customFormat="1" x14ac:dyDescent="0.2"/>
    <row r="93" s="61" customFormat="1" x14ac:dyDescent="0.2"/>
    <row r="94" s="61" customFormat="1" x14ac:dyDescent="0.2"/>
    <row r="95" s="61" customFormat="1" x14ac:dyDescent="0.2"/>
    <row r="96" s="61" customFormat="1" x14ac:dyDescent="0.2"/>
    <row r="97" s="61" customFormat="1" x14ac:dyDescent="0.2"/>
    <row r="98" s="61" customFormat="1" x14ac:dyDescent="0.2"/>
    <row r="99" s="61" customFormat="1" x14ac:dyDescent="0.2"/>
    <row r="100" s="61" customFormat="1" x14ac:dyDescent="0.2"/>
    <row r="101" s="61" customFormat="1" x14ac:dyDescent="0.2"/>
    <row r="102" s="61" customFormat="1" x14ac:dyDescent="0.2"/>
    <row r="103" s="61" customFormat="1" x14ac:dyDescent="0.2"/>
    <row r="104" s="61" customFormat="1" x14ac:dyDescent="0.2"/>
    <row r="105" s="61" customFormat="1" x14ac:dyDescent="0.2"/>
    <row r="106" s="61" customFormat="1" x14ac:dyDescent="0.2"/>
    <row r="107" s="61" customFormat="1" x14ac:dyDescent="0.2"/>
    <row r="108" s="61" customFormat="1" x14ac:dyDescent="0.2"/>
    <row r="109" s="61" customFormat="1" x14ac:dyDescent="0.2"/>
  </sheetData>
  <mergeCells count="15">
    <mergeCell ref="O3:U3"/>
    <mergeCell ref="B59:C59"/>
    <mergeCell ref="P16:Q16"/>
    <mergeCell ref="R16:S16"/>
    <mergeCell ref="D15:I15"/>
    <mergeCell ref="J15:O15"/>
    <mergeCell ref="P15:U15"/>
    <mergeCell ref="D16:E16"/>
    <mergeCell ref="F16:G16"/>
    <mergeCell ref="H16:I16"/>
    <mergeCell ref="B77:U77"/>
    <mergeCell ref="J16:K16"/>
    <mergeCell ref="T16:U16"/>
    <mergeCell ref="L16:M16"/>
    <mergeCell ref="N16:O16"/>
  </mergeCells>
  <phoneticPr fontId="11" type="noConversion"/>
  <printOptions horizontalCentered="1" verticalCentered="1"/>
  <pageMargins left="0.25" right="0.25" top="0.25" bottom="0.25" header="0" footer="0"/>
  <pageSetup scale="53" orientation="landscape" r:id="rId1"/>
  <headerFooter alignWithMargins="0"/>
  <rowBreaks count="1" manualBreakCount="1">
    <brk id="79" max="16383" man="1"/>
  </rowBreaks>
  <colBreaks count="1" manualBreakCount="1">
    <brk id="2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W94"/>
  <sheetViews>
    <sheetView showGridLines="0" zoomScale="55" zoomScaleNormal="75" workbookViewId="0"/>
  </sheetViews>
  <sheetFormatPr defaultRowHeight="12.75" x14ac:dyDescent="0.2"/>
  <cols>
    <col min="1" max="1" width="2.140625" customWidth="1"/>
    <col min="2" max="2" width="23" customWidth="1"/>
    <col min="3" max="33" width="10.28515625" customWidth="1"/>
    <col min="34" max="34" width="2.7109375" customWidth="1"/>
    <col min="35" max="38" width="9.28515625" style="61" customWidth="1"/>
    <col min="39" max="49" width="9.140625" style="61" customWidth="1"/>
  </cols>
  <sheetData>
    <row r="1" spans="1:33" ht="39.950000000000003" customHeight="1" x14ac:dyDescent="0.2">
      <c r="A1" s="135"/>
      <c r="B1" s="197" t="s">
        <v>153</v>
      </c>
      <c r="AA1" s="535"/>
      <c r="AB1" s="535"/>
      <c r="AC1" s="535"/>
      <c r="AD1" s="535"/>
      <c r="AE1" s="535"/>
      <c r="AF1" s="535"/>
      <c r="AG1" s="535"/>
    </row>
    <row r="2" spans="1:33" ht="21.95" customHeight="1" x14ac:dyDescent="0.35">
      <c r="A2" s="198"/>
      <c r="B2" s="423" t="s">
        <v>13</v>
      </c>
      <c r="C2" s="423"/>
      <c r="D2" s="423"/>
      <c r="E2" s="423"/>
      <c r="F2" s="423"/>
      <c r="G2" s="423"/>
      <c r="H2" s="423"/>
      <c r="I2" s="423"/>
      <c r="J2" s="423"/>
      <c r="K2" s="423"/>
      <c r="L2" s="423"/>
      <c r="M2" s="423"/>
      <c r="N2" s="423"/>
      <c r="O2" s="423"/>
      <c r="P2" s="423"/>
      <c r="Q2" s="423"/>
      <c r="R2" s="423"/>
      <c r="S2" s="423"/>
      <c r="T2" s="423"/>
      <c r="U2" s="423"/>
      <c r="V2" s="423"/>
      <c r="W2" s="423"/>
      <c r="X2" s="423"/>
      <c r="Y2" s="423"/>
      <c r="Z2" s="423"/>
      <c r="AA2" s="423"/>
      <c r="AB2" s="423"/>
      <c r="AC2" s="423"/>
      <c r="AD2" s="423"/>
      <c r="AE2" s="423"/>
      <c r="AF2" s="423"/>
      <c r="AG2" s="423"/>
    </row>
    <row r="3" spans="1:33" ht="21.95" customHeight="1" x14ac:dyDescent="0.35">
      <c r="A3" s="198"/>
      <c r="B3" s="423" t="s">
        <v>14</v>
      </c>
      <c r="C3" s="423"/>
      <c r="D3" s="423"/>
      <c r="E3" s="423"/>
      <c r="F3" s="423"/>
      <c r="G3" s="423"/>
      <c r="H3" s="423"/>
      <c r="I3" s="423"/>
      <c r="J3" s="423"/>
      <c r="K3" s="423"/>
      <c r="L3" s="423"/>
      <c r="M3" s="423"/>
      <c r="N3" s="423"/>
      <c r="O3" s="423"/>
      <c r="P3" s="423"/>
      <c r="Q3" s="423"/>
      <c r="R3" s="423"/>
      <c r="S3" s="423"/>
      <c r="T3" s="423"/>
      <c r="U3" s="536"/>
      <c r="V3" s="536"/>
      <c r="W3" s="536"/>
      <c r="X3" s="536"/>
      <c r="Y3" s="536"/>
      <c r="Z3" s="536"/>
      <c r="AA3" s="536"/>
      <c r="AB3" s="536"/>
      <c r="AC3" s="536"/>
      <c r="AD3" s="536"/>
      <c r="AE3" s="536"/>
      <c r="AF3" s="536"/>
      <c r="AG3" s="536"/>
    </row>
    <row r="4" spans="1:33" ht="21.95" customHeight="1" x14ac:dyDescent="0.35">
      <c r="A4" s="198"/>
      <c r="B4" s="423" t="s">
        <v>154</v>
      </c>
      <c r="C4" s="423"/>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row>
    <row r="5" spans="1:33" ht="21.95" customHeight="1" x14ac:dyDescent="0.35">
      <c r="A5" s="198"/>
    </row>
    <row r="6" spans="1:33" ht="21.95" customHeight="1" x14ac:dyDescent="0.35">
      <c r="A6" s="198"/>
    </row>
    <row r="7" spans="1:33" ht="21.95" customHeight="1" x14ac:dyDescent="0.35">
      <c r="A7" s="198"/>
    </row>
    <row r="8" spans="1:33" ht="21.95" customHeight="1" x14ac:dyDescent="0.35">
      <c r="A8" s="198"/>
    </row>
    <row r="9" spans="1:33" ht="21.95" customHeight="1" x14ac:dyDescent="0.35">
      <c r="A9" s="198"/>
    </row>
    <row r="10" spans="1:33" ht="21.95" customHeight="1" x14ac:dyDescent="0.35">
      <c r="A10" s="198"/>
    </row>
    <row r="11" spans="1:33" ht="21.95" customHeight="1" x14ac:dyDescent="0.35">
      <c r="A11" s="198"/>
    </row>
    <row r="12" spans="1:33" ht="21.95" customHeight="1" x14ac:dyDescent="0.35">
      <c r="A12" s="198"/>
    </row>
    <row r="13" spans="1:33" ht="21.95" customHeight="1" x14ac:dyDescent="0.35">
      <c r="A13" s="198"/>
    </row>
    <row r="14" spans="1:33" ht="21.95" customHeight="1" x14ac:dyDescent="0.35">
      <c r="A14" s="198"/>
    </row>
    <row r="15" spans="1:33" ht="21.95" customHeight="1" x14ac:dyDescent="0.35">
      <c r="A15" s="198"/>
    </row>
    <row r="16" spans="1:33" ht="21.95" customHeight="1" x14ac:dyDescent="0.35">
      <c r="A16" s="198"/>
    </row>
    <row r="17" spans="1:49" ht="21.95" customHeight="1" x14ac:dyDescent="0.35">
      <c r="A17" s="198"/>
    </row>
    <row r="18" spans="1:49" ht="21.95" customHeight="1" x14ac:dyDescent="0.2"/>
    <row r="19" spans="1:49" ht="21.95" customHeight="1" x14ac:dyDescent="0.2"/>
    <row r="20" spans="1:49" ht="30" customHeight="1" x14ac:dyDescent="0.2"/>
    <row r="21" spans="1:49" ht="31.5" customHeight="1" x14ac:dyDescent="0.2"/>
    <row r="22" spans="1:49" ht="30" customHeight="1" x14ac:dyDescent="0.25">
      <c r="A22" s="199"/>
      <c r="B22" s="200"/>
      <c r="X22" s="537"/>
      <c r="Y22" s="537"/>
      <c r="Z22" s="537"/>
      <c r="AA22" s="537"/>
      <c r="AB22" s="537"/>
      <c r="AC22" s="537"/>
      <c r="AD22" s="537"/>
    </row>
    <row r="23" spans="1:49" s="28" customFormat="1" ht="21.95" customHeight="1" x14ac:dyDescent="0.25">
      <c r="A23" s="121"/>
      <c r="B23" s="200"/>
      <c r="C23" s="18" t="s">
        <v>155</v>
      </c>
      <c r="D23" s="18" t="s">
        <v>156</v>
      </c>
      <c r="E23" s="18" t="s">
        <v>157</v>
      </c>
      <c r="F23" s="18" t="s">
        <v>158</v>
      </c>
      <c r="G23" s="18" t="s">
        <v>159</v>
      </c>
      <c r="H23" s="18" t="s">
        <v>160</v>
      </c>
      <c r="I23" s="18" t="s">
        <v>161</v>
      </c>
      <c r="J23" s="18" t="s">
        <v>155</v>
      </c>
      <c r="K23" s="18" t="s">
        <v>156</v>
      </c>
      <c r="L23" s="18" t="s">
        <v>157</v>
      </c>
      <c r="M23" s="18" t="s">
        <v>158</v>
      </c>
      <c r="N23" s="18" t="s">
        <v>159</v>
      </c>
      <c r="O23" s="18" t="s">
        <v>160</v>
      </c>
      <c r="P23" s="18" t="s">
        <v>161</v>
      </c>
      <c r="Q23" s="18" t="s">
        <v>155</v>
      </c>
      <c r="R23" s="18" t="s">
        <v>156</v>
      </c>
      <c r="S23" s="18" t="s">
        <v>157</v>
      </c>
      <c r="T23" s="18" t="s">
        <v>158</v>
      </c>
      <c r="U23" s="18" t="s">
        <v>159</v>
      </c>
      <c r="V23" s="18" t="s">
        <v>160</v>
      </c>
      <c r="W23" s="18" t="s">
        <v>161</v>
      </c>
      <c r="X23" s="18" t="s">
        <v>155</v>
      </c>
      <c r="Y23" s="18" t="s">
        <v>156</v>
      </c>
      <c r="Z23" s="18" t="s">
        <v>157</v>
      </c>
      <c r="AA23" s="18" t="s">
        <v>158</v>
      </c>
      <c r="AB23" s="18" t="s">
        <v>159</v>
      </c>
      <c r="AC23" s="18" t="s">
        <v>160</v>
      </c>
      <c r="AD23" s="18" t="s">
        <v>161</v>
      </c>
      <c r="AE23" s="18" t="s">
        <v>155</v>
      </c>
      <c r="AF23" s="18" t="s">
        <v>156</v>
      </c>
      <c r="AG23" s="18" t="s">
        <v>157</v>
      </c>
      <c r="AH23" s="120"/>
      <c r="AI23" s="61"/>
      <c r="AJ23" s="61"/>
      <c r="AK23" s="61"/>
      <c r="AL23" s="61"/>
      <c r="AM23" s="61"/>
      <c r="AN23" s="61"/>
      <c r="AO23" s="61"/>
      <c r="AP23" s="61"/>
      <c r="AQ23" s="61"/>
      <c r="AR23" s="61"/>
      <c r="AS23" s="61"/>
      <c r="AT23" s="61"/>
      <c r="AU23" s="61"/>
      <c r="AV23" s="61"/>
      <c r="AW23" s="61"/>
    </row>
    <row r="24" spans="1:49" s="12" customFormat="1" ht="20.100000000000001" customHeight="1" x14ac:dyDescent="0.25">
      <c r="B24" s="534" t="s">
        <v>17</v>
      </c>
      <c r="C24" s="303" t="s">
        <v>162</v>
      </c>
      <c r="D24" s="304"/>
      <c r="E24" s="304"/>
      <c r="F24" s="304"/>
      <c r="G24" s="304"/>
      <c r="H24" s="304"/>
      <c r="I24" s="304"/>
      <c r="J24" s="304"/>
      <c r="K24" s="304"/>
      <c r="L24" s="304"/>
      <c r="M24" s="304"/>
      <c r="N24" s="304"/>
      <c r="O24" s="304"/>
      <c r="P24" s="304"/>
      <c r="Q24" s="304"/>
      <c r="R24" s="304"/>
      <c r="S24" s="305"/>
      <c r="T24" s="305"/>
      <c r="U24" s="305"/>
      <c r="V24" s="305"/>
      <c r="W24" s="305"/>
      <c r="X24" s="305"/>
      <c r="Y24" s="305"/>
      <c r="Z24" s="305"/>
      <c r="AA24" s="305"/>
      <c r="AB24" s="305"/>
      <c r="AC24" s="305"/>
      <c r="AD24" s="305"/>
      <c r="AE24" s="305"/>
      <c r="AF24" s="305"/>
      <c r="AG24" s="306"/>
      <c r="AH24" s="307"/>
      <c r="AI24" s="61"/>
      <c r="AJ24" s="61"/>
      <c r="AK24" s="61"/>
      <c r="AL24" s="61"/>
      <c r="AM24" s="61"/>
      <c r="AN24" s="61"/>
      <c r="AO24" s="61"/>
      <c r="AP24" s="61"/>
      <c r="AQ24" s="61"/>
      <c r="AR24" s="61"/>
      <c r="AS24" s="61"/>
      <c r="AT24" s="61"/>
      <c r="AU24" s="61"/>
      <c r="AV24" s="61"/>
      <c r="AW24" s="61"/>
    </row>
    <row r="25" spans="1:49" s="13" customFormat="1" ht="20.100000000000001" customHeight="1" x14ac:dyDescent="0.2">
      <c r="B25" s="498"/>
      <c r="C25" s="308">
        <v>1</v>
      </c>
      <c r="D25" s="309">
        <v>2</v>
      </c>
      <c r="E25" s="309">
        <v>3</v>
      </c>
      <c r="F25" s="309">
        <v>4</v>
      </c>
      <c r="G25" s="309">
        <v>5</v>
      </c>
      <c r="H25" s="309">
        <v>6</v>
      </c>
      <c r="I25" s="309">
        <v>7</v>
      </c>
      <c r="J25" s="309">
        <v>8</v>
      </c>
      <c r="K25" s="309">
        <v>9</v>
      </c>
      <c r="L25" s="309">
        <v>10</v>
      </c>
      <c r="M25" s="309">
        <v>11</v>
      </c>
      <c r="N25" s="309">
        <v>12</v>
      </c>
      <c r="O25" s="309">
        <v>13</v>
      </c>
      <c r="P25" s="309">
        <v>14</v>
      </c>
      <c r="Q25" s="309">
        <v>15</v>
      </c>
      <c r="R25" s="309">
        <v>16</v>
      </c>
      <c r="S25" s="309">
        <v>17</v>
      </c>
      <c r="T25" s="309">
        <v>18</v>
      </c>
      <c r="U25" s="309">
        <v>19</v>
      </c>
      <c r="V25" s="309">
        <v>20</v>
      </c>
      <c r="W25" s="309">
        <v>21</v>
      </c>
      <c r="X25" s="309">
        <v>22</v>
      </c>
      <c r="Y25" s="309">
        <v>23</v>
      </c>
      <c r="Z25" s="309">
        <v>24</v>
      </c>
      <c r="AA25" s="309">
        <v>25</v>
      </c>
      <c r="AB25" s="309">
        <v>26</v>
      </c>
      <c r="AC25" s="309">
        <v>27</v>
      </c>
      <c r="AD25" s="309">
        <v>28</v>
      </c>
      <c r="AE25" s="309">
        <v>29</v>
      </c>
      <c r="AF25" s="309">
        <v>30</v>
      </c>
      <c r="AG25" s="310">
        <v>31</v>
      </c>
      <c r="AH25" s="307"/>
      <c r="AI25" s="61"/>
      <c r="AJ25" s="61"/>
      <c r="AK25" s="61"/>
      <c r="AL25" s="61"/>
      <c r="AM25" s="61"/>
      <c r="AN25" s="61"/>
      <c r="AO25" s="61"/>
      <c r="AP25" s="61"/>
      <c r="AQ25" s="61"/>
      <c r="AR25" s="61"/>
      <c r="AS25" s="61"/>
      <c r="AT25" s="61"/>
      <c r="AU25" s="61"/>
      <c r="AV25" s="61"/>
      <c r="AW25" s="61"/>
    </row>
    <row r="26" spans="1:49" ht="24.95" customHeight="1" x14ac:dyDescent="0.2">
      <c r="B26" s="62" t="s">
        <v>68</v>
      </c>
      <c r="C26" s="204">
        <v>93.396226415094333</v>
      </c>
      <c r="D26" s="205">
        <v>89.622641509433961</v>
      </c>
      <c r="E26" s="205">
        <v>84.905660377358487</v>
      </c>
      <c r="F26" s="205">
        <v>75.471698113207552</v>
      </c>
      <c r="G26" s="205">
        <v>93.396226415094333</v>
      </c>
      <c r="H26" s="205">
        <v>96.226415094339629</v>
      </c>
      <c r="I26" s="205">
        <v>96.226415094339629</v>
      </c>
      <c r="J26" s="205">
        <v>95.283018867924525</v>
      </c>
      <c r="K26" s="205">
        <v>88.679245283018872</v>
      </c>
      <c r="L26" s="205">
        <v>88.679245283018872</v>
      </c>
      <c r="M26" s="205">
        <v>92.452830188679243</v>
      </c>
      <c r="N26" s="205">
        <v>94.339622641509436</v>
      </c>
      <c r="O26" s="205">
        <v>96.226415094339629</v>
      </c>
      <c r="P26" s="205">
        <v>96.226415094339629</v>
      </c>
      <c r="Q26" s="205">
        <v>96.226415094339629</v>
      </c>
      <c r="R26" s="205">
        <v>92.452830188679243</v>
      </c>
      <c r="S26" s="205">
        <v>96.226415094339629</v>
      </c>
      <c r="T26" s="205">
        <v>84.905660377358487</v>
      </c>
      <c r="U26" s="205">
        <v>96.226415094339629</v>
      </c>
      <c r="V26" s="205">
        <v>96.226415094339629</v>
      </c>
      <c r="W26" s="205">
        <v>81.132075471698116</v>
      </c>
      <c r="X26" s="205">
        <v>72.64150943396227</v>
      </c>
      <c r="Y26" s="205">
        <v>41.509433962264154</v>
      </c>
      <c r="Z26" s="205">
        <v>75.471698113207552</v>
      </c>
      <c r="AA26" s="205">
        <v>54.716981132075475</v>
      </c>
      <c r="AB26" s="205">
        <v>78.301886792452834</v>
      </c>
      <c r="AC26" s="205">
        <v>83.962264150943398</v>
      </c>
      <c r="AD26" s="205">
        <v>76.415094339622641</v>
      </c>
      <c r="AE26" s="205">
        <v>81.132075471698116</v>
      </c>
      <c r="AF26" s="205">
        <v>63.20754716981132</v>
      </c>
      <c r="AG26" s="207">
        <v>72.64150943396227</v>
      </c>
      <c r="AH26" s="291"/>
    </row>
    <row r="27" spans="1:49" ht="24.95" customHeight="1" x14ac:dyDescent="0.2">
      <c r="B27" s="15" t="s">
        <v>69</v>
      </c>
      <c r="C27" s="208">
        <v>98.795180722891573</v>
      </c>
      <c r="D27" s="209">
        <v>98.313253012048193</v>
      </c>
      <c r="E27" s="209">
        <v>97.349397590361448</v>
      </c>
      <c r="F27" s="209">
        <v>89.879518072289159</v>
      </c>
      <c r="G27" s="209">
        <v>97.349397590361448</v>
      </c>
      <c r="H27" s="209">
        <v>96.626506024096386</v>
      </c>
      <c r="I27" s="209">
        <v>98.554216867469876</v>
      </c>
      <c r="J27" s="209">
        <v>95.903614457831324</v>
      </c>
      <c r="K27" s="209">
        <v>93.253012048192772</v>
      </c>
      <c r="L27" s="209">
        <v>98.313253012048193</v>
      </c>
      <c r="M27" s="209">
        <v>90.602409638554221</v>
      </c>
      <c r="N27" s="209">
        <v>95.903614457831324</v>
      </c>
      <c r="O27" s="209">
        <v>94.939759036144579</v>
      </c>
      <c r="P27" s="209">
        <v>96.867469879518069</v>
      </c>
      <c r="Q27" s="209">
        <v>91.325301204819283</v>
      </c>
      <c r="R27" s="209">
        <v>90.361445783132524</v>
      </c>
      <c r="S27" s="209">
        <v>92.53012048192771</v>
      </c>
      <c r="T27" s="209">
        <v>73.01204819277109</v>
      </c>
      <c r="U27" s="209">
        <v>86.265060240963862</v>
      </c>
      <c r="V27" s="209">
        <v>85.5421686746988</v>
      </c>
      <c r="W27" s="209">
        <v>75.421686746987959</v>
      </c>
      <c r="X27" s="209">
        <v>60</v>
      </c>
      <c r="Y27" s="209">
        <v>55.662650602409641</v>
      </c>
      <c r="Z27" s="209">
        <v>53.012048192771083</v>
      </c>
      <c r="AA27" s="209">
        <v>50.361445783132531</v>
      </c>
      <c r="AB27" s="209">
        <v>61.686746987951807</v>
      </c>
      <c r="AC27" s="209">
        <v>73.975903614457835</v>
      </c>
      <c r="AD27" s="209">
        <v>80.481927710843379</v>
      </c>
      <c r="AE27" s="209">
        <v>76.144578313253007</v>
      </c>
      <c r="AF27" s="209">
        <v>60.481927710843372</v>
      </c>
      <c r="AG27" s="211">
        <v>68.915662650602414</v>
      </c>
      <c r="AH27" s="291"/>
    </row>
    <row r="28" spans="1:49" ht="24.95" customHeight="1" x14ac:dyDescent="0.2">
      <c r="A28" s="215"/>
      <c r="B28" s="17" t="s">
        <v>22</v>
      </c>
      <c r="C28" s="311">
        <v>94.535204786002055</v>
      </c>
      <c r="D28" s="312">
        <v>91.160284868709127</v>
      </c>
      <c r="E28" s="312">
        <v>87.217448159875786</v>
      </c>
      <c r="F28" s="312">
        <v>83.969851788143032</v>
      </c>
      <c r="G28" s="312">
        <v>95.939192975863364</v>
      </c>
      <c r="H28" s="312">
        <v>99.585940808352746</v>
      </c>
      <c r="I28" s="312">
        <v>97.638049545571491</v>
      </c>
      <c r="J28" s="312">
        <v>99.35289655829547</v>
      </c>
      <c r="K28" s="312">
        <v>95.095314709173067</v>
      </c>
      <c r="L28" s="312">
        <v>90.200702922722726</v>
      </c>
      <c r="M28" s="312">
        <v>102.04235246883643</v>
      </c>
      <c r="N28" s="312">
        <v>98.369204513163822</v>
      </c>
      <c r="O28" s="312">
        <v>101.35523417301953</v>
      </c>
      <c r="P28" s="312">
        <v>99.338214587458694</v>
      </c>
      <c r="Q28" s="312">
        <v>105.36665505055244</v>
      </c>
      <c r="R28" s="312">
        <v>102.31446540884187</v>
      </c>
      <c r="S28" s="312">
        <v>103.99469339625756</v>
      </c>
      <c r="T28" s="312">
        <v>116.28993087983439</v>
      </c>
      <c r="U28" s="312">
        <v>111.54738062607322</v>
      </c>
      <c r="V28" s="312">
        <v>112.49003454690248</v>
      </c>
      <c r="W28" s="312">
        <v>107.57128217491801</v>
      </c>
      <c r="X28" s="312">
        <v>121.06918238993711</v>
      </c>
      <c r="Y28" s="312">
        <v>74.57322551663465</v>
      </c>
      <c r="Z28" s="312">
        <v>142.36706689529112</v>
      </c>
      <c r="AA28" s="312">
        <v>108.64855105179899</v>
      </c>
      <c r="AB28" s="312">
        <v>126.93469929235366</v>
      </c>
      <c r="AC28" s="312">
        <v>113.49947759811612</v>
      </c>
      <c r="AD28" s="312">
        <v>94.946898655570322</v>
      </c>
      <c r="AE28" s="312">
        <v>106.5500358251074</v>
      </c>
      <c r="AF28" s="312">
        <v>104.50650229279087</v>
      </c>
      <c r="AG28" s="313">
        <v>105.40638606676711</v>
      </c>
      <c r="AH28" s="291"/>
    </row>
    <row r="29" spans="1:49" ht="24.95" customHeight="1" x14ac:dyDescent="0.25">
      <c r="B29" s="200" t="s">
        <v>76</v>
      </c>
    </row>
    <row r="30" spans="1:49" ht="24.95" customHeight="1" x14ac:dyDescent="0.2">
      <c r="B30" s="14" t="s">
        <v>68</v>
      </c>
      <c r="C30" s="204">
        <v>11.235955056237268</v>
      </c>
      <c r="D30" s="205">
        <v>5.5555555555039504</v>
      </c>
      <c r="E30" s="205">
        <v>-3.225806451608741</v>
      </c>
      <c r="F30" s="205">
        <v>35.593220338960066</v>
      </c>
      <c r="G30" s="205">
        <v>41.428571428478492</v>
      </c>
      <c r="H30" s="205">
        <v>29.113924050619836</v>
      </c>
      <c r="I30" s="205">
        <v>27.500000000012751</v>
      </c>
      <c r="J30" s="205">
        <v>60.317460317327992</v>
      </c>
      <c r="K30" s="205">
        <v>4.4444444443933824</v>
      </c>
      <c r="L30" s="205">
        <v>6.8181818182182337</v>
      </c>
      <c r="M30" s="205">
        <v>113.04347826084178</v>
      </c>
      <c r="N30" s="205">
        <v>51.515151515142335</v>
      </c>
      <c r="O30" s="205">
        <v>67.213114754158667</v>
      </c>
      <c r="P30" s="205">
        <v>41.666666666639124</v>
      </c>
      <c r="Q30" s="205">
        <v>82.142857143013259</v>
      </c>
      <c r="R30" s="205">
        <v>15.294117647034408</v>
      </c>
      <c r="S30" s="205">
        <v>5.1546391752165377</v>
      </c>
      <c r="T30" s="205">
        <v>42.857142857024947</v>
      </c>
      <c r="U30" s="205">
        <v>39.726027397264104</v>
      </c>
      <c r="V30" s="205">
        <v>37.837837837871369</v>
      </c>
      <c r="W30" s="205">
        <v>17.80821917808542</v>
      </c>
      <c r="X30" s="205">
        <v>148.38709677392112</v>
      </c>
      <c r="Y30" s="205">
        <v>-27.868852458990379</v>
      </c>
      <c r="Z30" s="205">
        <v>14.285714285639184</v>
      </c>
      <c r="AA30" s="205">
        <v>9.433962264150944</v>
      </c>
      <c r="AB30" s="205">
        <v>-15.306122448998606</v>
      </c>
      <c r="AC30" s="205">
        <v>-11.881188118789197</v>
      </c>
      <c r="AD30" s="205">
        <v>-17.346938775528759</v>
      </c>
      <c r="AE30" s="205">
        <v>-17.307692307717751</v>
      </c>
      <c r="AF30" s="205">
        <v>-26.373626373649028</v>
      </c>
      <c r="AG30" s="207">
        <v>8.4507042253062892</v>
      </c>
      <c r="AH30" s="291"/>
    </row>
    <row r="31" spans="1:49" ht="24.95" customHeight="1" x14ac:dyDescent="0.2">
      <c r="B31" s="15" t="s">
        <v>69</v>
      </c>
      <c r="C31" s="208">
        <v>34.868421052618267</v>
      </c>
      <c r="D31" s="209">
        <v>31.612903225846786</v>
      </c>
      <c r="E31" s="209">
        <v>34.666666666677891</v>
      </c>
      <c r="F31" s="209">
        <v>79.326923076961876</v>
      </c>
      <c r="G31" s="209">
        <v>43.262411347550753</v>
      </c>
      <c r="H31" s="209">
        <v>28.938906752488275</v>
      </c>
      <c r="I31" s="209">
        <v>34.983498349781527</v>
      </c>
      <c r="J31" s="209">
        <v>31.788079470288135</v>
      </c>
      <c r="K31" s="209">
        <v>48.275862068871781</v>
      </c>
      <c r="L31" s="209">
        <v>29.52380952386298</v>
      </c>
      <c r="M31" s="209">
        <v>61.373390557804861</v>
      </c>
      <c r="N31" s="209">
        <v>41.134751773082179</v>
      </c>
      <c r="O31" s="209">
        <v>30.897009966827419</v>
      </c>
      <c r="P31" s="209">
        <v>42.553191489394557</v>
      </c>
      <c r="Q31" s="209">
        <v>15.197568389108522</v>
      </c>
      <c r="R31" s="209">
        <v>3.3057851239342146</v>
      </c>
      <c r="S31" s="209">
        <v>1.0526315789925762</v>
      </c>
      <c r="T31" s="209">
        <v>-2.5723472668230736</v>
      </c>
      <c r="U31" s="209">
        <v>11.875000000057685</v>
      </c>
      <c r="V31" s="209">
        <v>11.285266457706415</v>
      </c>
      <c r="W31" s="209">
        <v>18.560606060653214</v>
      </c>
      <c r="X31" s="209">
        <v>18.571428571321292</v>
      </c>
      <c r="Y31" s="209">
        <v>-8.695652173932892</v>
      </c>
      <c r="Z31" s="209">
        <v>-20.000000000043638</v>
      </c>
      <c r="AA31" s="209">
        <v>-39.067055393557581</v>
      </c>
      <c r="AB31" s="209">
        <v>-35.839598997525094</v>
      </c>
      <c r="AC31" s="209">
        <v>-24.009900990129104</v>
      </c>
      <c r="AD31" s="209">
        <v>-17.121588089296093</v>
      </c>
      <c r="AE31" s="209">
        <v>-12.222222222214908</v>
      </c>
      <c r="AF31" s="209">
        <v>-32.345013477054302</v>
      </c>
      <c r="AG31" s="211">
        <v>-8.0385852089485113</v>
      </c>
      <c r="AH31" s="291"/>
    </row>
    <row r="32" spans="1:49" ht="24.95" customHeight="1" x14ac:dyDescent="0.2">
      <c r="A32" s="215"/>
      <c r="B32" s="17" t="s">
        <v>22</v>
      </c>
      <c r="C32" s="311">
        <v>-17.522608933980699</v>
      </c>
      <c r="D32" s="312">
        <v>-19.798474945529112</v>
      </c>
      <c r="E32" s="312">
        <v>-28.137975087858706</v>
      </c>
      <c r="F32" s="312">
        <v>-24.387694824375377</v>
      </c>
      <c r="G32" s="312">
        <v>-1.2800565771128034</v>
      </c>
      <c r="H32" s="312">
        <v>0.13573660782678498</v>
      </c>
      <c r="I32" s="312">
        <v>-5.544009779904477</v>
      </c>
      <c r="J32" s="312">
        <v>21.647922150355299</v>
      </c>
      <c r="K32" s="312">
        <v>-29.560723514198607</v>
      </c>
      <c r="L32" s="312">
        <v>-17.530080213904618</v>
      </c>
      <c r="M32" s="312">
        <v>32.018963922312871</v>
      </c>
      <c r="N32" s="312">
        <v>7.3549566012030212</v>
      </c>
      <c r="O32" s="312">
        <v>27.744029291845802</v>
      </c>
      <c r="P32" s="312">
        <v>-0.62189054731769888</v>
      </c>
      <c r="Q32" s="312">
        <v>58.113456464297883</v>
      </c>
      <c r="R32" s="312">
        <v>11.604705882433205</v>
      </c>
      <c r="S32" s="312">
        <v>4.0592783505346333</v>
      </c>
      <c r="T32" s="312">
        <v>46.628948609021627</v>
      </c>
      <c r="U32" s="312">
        <v>24.894773092389027</v>
      </c>
      <c r="V32" s="312">
        <v>23.859916254197113</v>
      </c>
      <c r="W32" s="312">
        <v>-0.63460107666165133</v>
      </c>
      <c r="X32" s="312">
        <v>109.48309366527918</v>
      </c>
      <c r="Y32" s="312">
        <v>-20.999219359858728</v>
      </c>
      <c r="Z32" s="312">
        <v>42.85714285714829</v>
      </c>
      <c r="AA32" s="312">
        <v>79.597363907184729</v>
      </c>
      <c r="AB32" s="312">
        <v>32.003348214293325</v>
      </c>
      <c r="AC32" s="312">
        <v>15.960912052129402</v>
      </c>
      <c r="AD32" s="312">
        <v>-0.27190516919701946</v>
      </c>
      <c r="AE32" s="312">
        <v>-5.793573515170368</v>
      </c>
      <c r="AF32" s="312">
        <v>8.826233527434816</v>
      </c>
      <c r="AG32" s="313">
        <v>17.930660888376512</v>
      </c>
      <c r="AH32" s="291"/>
    </row>
    <row r="33" spans="1:49" ht="30" customHeight="1" x14ac:dyDescent="0.25">
      <c r="A33" s="199"/>
      <c r="B33" s="200"/>
      <c r="X33" s="537"/>
      <c r="Y33" s="537"/>
      <c r="Z33" s="537"/>
      <c r="AA33" s="537"/>
      <c r="AB33" s="537"/>
      <c r="AC33" s="537"/>
      <c r="AD33" s="537"/>
    </row>
    <row r="34" spans="1:49" s="12" customFormat="1" ht="20.100000000000001" customHeight="1" x14ac:dyDescent="0.25">
      <c r="B34" s="534" t="s">
        <v>18</v>
      </c>
      <c r="C34" s="303" t="s">
        <v>162</v>
      </c>
      <c r="D34" s="304"/>
      <c r="E34" s="304"/>
      <c r="F34" s="304"/>
      <c r="G34" s="304"/>
      <c r="H34" s="304"/>
      <c r="I34" s="304"/>
      <c r="J34" s="304"/>
      <c r="K34" s="304"/>
      <c r="L34" s="304"/>
      <c r="M34" s="304"/>
      <c r="N34" s="304"/>
      <c r="O34" s="304"/>
      <c r="P34" s="304"/>
      <c r="Q34" s="304"/>
      <c r="R34" s="304"/>
      <c r="S34" s="305"/>
      <c r="T34" s="305"/>
      <c r="U34" s="305"/>
      <c r="V34" s="305"/>
      <c r="W34" s="305"/>
      <c r="X34" s="305"/>
      <c r="Y34" s="305"/>
      <c r="Z34" s="305"/>
      <c r="AA34" s="305"/>
      <c r="AB34" s="305"/>
      <c r="AC34" s="305"/>
      <c r="AD34" s="305"/>
      <c r="AE34" s="305"/>
      <c r="AF34" s="305"/>
      <c r="AG34" s="306"/>
      <c r="AH34" s="307"/>
      <c r="AI34" s="61"/>
      <c r="AJ34" s="61"/>
      <c r="AK34" s="61"/>
      <c r="AL34" s="61"/>
      <c r="AM34" s="61"/>
      <c r="AN34" s="61"/>
      <c r="AO34" s="61"/>
      <c r="AP34" s="61"/>
      <c r="AQ34" s="61"/>
      <c r="AR34" s="61"/>
      <c r="AS34" s="61"/>
      <c r="AT34" s="61"/>
      <c r="AU34" s="61"/>
      <c r="AV34" s="61"/>
      <c r="AW34" s="61"/>
    </row>
    <row r="35" spans="1:49" s="13" customFormat="1" ht="20.100000000000001" customHeight="1" x14ac:dyDescent="0.2">
      <c r="B35" s="498"/>
      <c r="C35" s="308">
        <v>1</v>
      </c>
      <c r="D35" s="309">
        <v>2</v>
      </c>
      <c r="E35" s="309">
        <v>3</v>
      </c>
      <c r="F35" s="309">
        <v>4</v>
      </c>
      <c r="G35" s="309">
        <v>5</v>
      </c>
      <c r="H35" s="309">
        <v>6</v>
      </c>
      <c r="I35" s="309">
        <v>7</v>
      </c>
      <c r="J35" s="309">
        <v>8</v>
      </c>
      <c r="K35" s="309">
        <v>9</v>
      </c>
      <c r="L35" s="309">
        <v>10</v>
      </c>
      <c r="M35" s="309">
        <v>11</v>
      </c>
      <c r="N35" s="309">
        <v>12</v>
      </c>
      <c r="O35" s="309">
        <v>13</v>
      </c>
      <c r="P35" s="309">
        <v>14</v>
      </c>
      <c r="Q35" s="309">
        <v>15</v>
      </c>
      <c r="R35" s="309">
        <v>16</v>
      </c>
      <c r="S35" s="309">
        <v>17</v>
      </c>
      <c r="T35" s="309">
        <v>18</v>
      </c>
      <c r="U35" s="309">
        <v>19</v>
      </c>
      <c r="V35" s="309">
        <v>20</v>
      </c>
      <c r="W35" s="309">
        <v>21</v>
      </c>
      <c r="X35" s="309">
        <v>22</v>
      </c>
      <c r="Y35" s="309">
        <v>23</v>
      </c>
      <c r="Z35" s="309">
        <v>24</v>
      </c>
      <c r="AA35" s="309">
        <v>25</v>
      </c>
      <c r="AB35" s="309">
        <v>26</v>
      </c>
      <c r="AC35" s="309">
        <v>27</v>
      </c>
      <c r="AD35" s="309">
        <v>28</v>
      </c>
      <c r="AE35" s="309">
        <v>29</v>
      </c>
      <c r="AF35" s="309">
        <v>30</v>
      </c>
      <c r="AG35" s="310">
        <v>31</v>
      </c>
      <c r="AH35" s="307"/>
      <c r="AI35" s="61"/>
      <c r="AJ35" s="61"/>
      <c r="AK35" s="61"/>
      <c r="AL35" s="61"/>
      <c r="AM35" s="61"/>
      <c r="AN35" s="61"/>
      <c r="AO35" s="61"/>
      <c r="AP35" s="61"/>
      <c r="AQ35" s="61"/>
      <c r="AR35" s="61"/>
      <c r="AS35" s="61"/>
      <c r="AT35" s="61"/>
      <c r="AU35" s="61"/>
      <c r="AV35" s="61"/>
      <c r="AW35" s="61"/>
    </row>
    <row r="36" spans="1:49" ht="24.95" customHeight="1" x14ac:dyDescent="0.2">
      <c r="B36" s="62" t="s">
        <v>68</v>
      </c>
      <c r="C36" s="222">
        <v>187.92929292929293</v>
      </c>
      <c r="D36" s="223">
        <v>157.09473684210528</v>
      </c>
      <c r="E36" s="223">
        <v>157.55555555555554</v>
      </c>
      <c r="F36" s="223">
        <v>197.58750000000001</v>
      </c>
      <c r="G36" s="223">
        <v>233.38383838383839</v>
      </c>
      <c r="H36" s="223">
        <v>223.65686274509804</v>
      </c>
      <c r="I36" s="223">
        <v>214.88235294117646</v>
      </c>
      <c r="J36" s="223">
        <v>212.20792079207922</v>
      </c>
      <c r="K36" s="223">
        <v>188.04255319148936</v>
      </c>
      <c r="L36" s="223">
        <v>196.97872340425531</v>
      </c>
      <c r="M36" s="223">
        <v>212.9795918367347</v>
      </c>
      <c r="N36" s="223">
        <v>202.42</v>
      </c>
      <c r="O36" s="223">
        <v>205.85294117647058</v>
      </c>
      <c r="P36" s="223">
        <v>199.08823529411765</v>
      </c>
      <c r="Q36" s="223">
        <v>178.5</v>
      </c>
      <c r="R36" s="223">
        <v>162.48979591836735</v>
      </c>
      <c r="S36" s="223">
        <v>175.47058823529412</v>
      </c>
      <c r="T36" s="223">
        <v>153.83333333333334</v>
      </c>
      <c r="U36" s="223">
        <v>164.80392156862746</v>
      </c>
      <c r="V36" s="223">
        <v>166.40196078431373</v>
      </c>
      <c r="W36" s="223">
        <v>158.91860465116278</v>
      </c>
      <c r="X36" s="223">
        <v>157.03896103896105</v>
      </c>
      <c r="Y36" s="223">
        <v>89.340909090909093</v>
      </c>
      <c r="Z36" s="223">
        <v>140.07499999999999</v>
      </c>
      <c r="AA36" s="223">
        <v>137.20689655172413</v>
      </c>
      <c r="AB36" s="223">
        <v>187.34939759036143</v>
      </c>
      <c r="AC36" s="223">
        <v>186.15730337078651</v>
      </c>
      <c r="AD36" s="223">
        <v>187.02469135802468</v>
      </c>
      <c r="AE36" s="223">
        <v>183.98837209302326</v>
      </c>
      <c r="AF36" s="223">
        <v>186.79104477611941</v>
      </c>
      <c r="AG36" s="225">
        <v>172</v>
      </c>
      <c r="AH36" s="291"/>
    </row>
    <row r="37" spans="1:49" ht="24.95" customHeight="1" x14ac:dyDescent="0.2">
      <c r="B37" s="15" t="s">
        <v>69</v>
      </c>
      <c r="C37" s="226">
        <v>204.86187804878048</v>
      </c>
      <c r="D37" s="227">
        <v>194.3538725490196</v>
      </c>
      <c r="E37" s="227">
        <v>191.1015099009901</v>
      </c>
      <c r="F37" s="227">
        <v>196.10461126005362</v>
      </c>
      <c r="G37" s="227">
        <v>206.07344059405941</v>
      </c>
      <c r="H37" s="227">
        <v>212.28281795511222</v>
      </c>
      <c r="I37" s="227">
        <v>208.16300733496334</v>
      </c>
      <c r="J37" s="227">
        <v>208.27173366834171</v>
      </c>
      <c r="K37" s="227">
        <v>202.41715762273901</v>
      </c>
      <c r="L37" s="227">
        <v>200.98767156862746</v>
      </c>
      <c r="M37" s="227">
        <v>198.22545212765957</v>
      </c>
      <c r="N37" s="227">
        <v>197.24479899497487</v>
      </c>
      <c r="O37" s="227">
        <v>190.37718274111674</v>
      </c>
      <c r="P37" s="227">
        <v>190.82114427860697</v>
      </c>
      <c r="Q37" s="227">
        <v>177.86857519788919</v>
      </c>
      <c r="R37" s="227">
        <v>171.55226666666667</v>
      </c>
      <c r="S37" s="227">
        <v>173.05302083333333</v>
      </c>
      <c r="T37" s="227">
        <v>161.1806600660066</v>
      </c>
      <c r="U37" s="227">
        <v>163.97357541899441</v>
      </c>
      <c r="V37" s="227">
        <v>165.38253521126759</v>
      </c>
      <c r="W37" s="227">
        <v>145.36546325878595</v>
      </c>
      <c r="X37" s="227">
        <v>170.97188755020079</v>
      </c>
      <c r="Y37" s="227">
        <v>172.2874025974026</v>
      </c>
      <c r="Z37" s="227">
        <v>165.88027272727274</v>
      </c>
      <c r="AA37" s="227">
        <v>164.35019138755982</v>
      </c>
      <c r="AB37" s="227">
        <v>156.3537890625</v>
      </c>
      <c r="AC37" s="227">
        <v>168.16449511400651</v>
      </c>
      <c r="AD37" s="227">
        <v>161.53026946107784</v>
      </c>
      <c r="AE37" s="227">
        <v>154.69848101265822</v>
      </c>
      <c r="AF37" s="227">
        <v>145.58362549800796</v>
      </c>
      <c r="AG37" s="229">
        <v>161.04237762237761</v>
      </c>
      <c r="AH37" s="291"/>
    </row>
    <row r="38" spans="1:49" ht="24.95" customHeight="1" x14ac:dyDescent="0.2">
      <c r="A38" s="215"/>
      <c r="B38" s="17" t="s">
        <v>23</v>
      </c>
      <c r="C38" s="311">
        <v>91.734633460953845</v>
      </c>
      <c r="D38" s="312">
        <v>80.829229066428269</v>
      </c>
      <c r="E38" s="312">
        <v>82.446002460774437</v>
      </c>
      <c r="F38" s="312">
        <v>100.75617229517015</v>
      </c>
      <c r="G38" s="312">
        <v>113.25274994730218</v>
      </c>
      <c r="H38" s="312">
        <v>105.35796768648689</v>
      </c>
      <c r="I38" s="312">
        <v>103.22792492873766</v>
      </c>
      <c r="J38" s="312">
        <v>101.88992863047278</v>
      </c>
      <c r="K38" s="312">
        <v>92.898524710042366</v>
      </c>
      <c r="L38" s="312">
        <v>98.005376084484681</v>
      </c>
      <c r="M38" s="312">
        <v>107.44311063522248</v>
      </c>
      <c r="N38" s="312">
        <v>102.62374522997241</v>
      </c>
      <c r="O38" s="312">
        <v>108.12899855568121</v>
      </c>
      <c r="P38" s="312">
        <v>104.33237681640125</v>
      </c>
      <c r="Q38" s="312">
        <v>100.35499514256381</v>
      </c>
      <c r="R38" s="312">
        <v>94.717370440846665</v>
      </c>
      <c r="S38" s="312">
        <v>101.39700965077225</v>
      </c>
      <c r="T38" s="312">
        <v>95.441558106501063</v>
      </c>
      <c r="U38" s="312">
        <v>100.50639022019595</v>
      </c>
      <c r="V38" s="312">
        <v>100.6164046111104</v>
      </c>
      <c r="W38" s="312">
        <v>109.32349478929089</v>
      </c>
      <c r="X38" s="312">
        <v>91.850750020439449</v>
      </c>
      <c r="Y38" s="312">
        <v>51.855740898062237</v>
      </c>
      <c r="Z38" s="312">
        <v>84.443434832228206</v>
      </c>
      <c r="AA38" s="312">
        <v>83.484476284021056</v>
      </c>
      <c r="AB38" s="312">
        <v>119.8240213516485</v>
      </c>
      <c r="AC38" s="312">
        <v>110.69952860417358</v>
      </c>
      <c r="AD38" s="312">
        <v>115.78306157847666</v>
      </c>
      <c r="AE38" s="312">
        <v>118.93353502153566</v>
      </c>
      <c r="AF38" s="312">
        <v>128.3049821964253</v>
      </c>
      <c r="AG38" s="313">
        <v>106.80418566800634</v>
      </c>
      <c r="AH38" s="291"/>
    </row>
    <row r="39" spans="1:49" ht="24.95" customHeight="1" x14ac:dyDescent="0.25">
      <c r="B39" s="200" t="s">
        <v>76</v>
      </c>
    </row>
    <row r="40" spans="1:49" ht="24.95" customHeight="1" x14ac:dyDescent="0.2">
      <c r="B40" s="14" t="s">
        <v>68</v>
      </c>
      <c r="C40" s="204">
        <v>73.990503180071627</v>
      </c>
      <c r="D40" s="205">
        <v>35.595342052211087</v>
      </c>
      <c r="E40" s="205">
        <v>35.748255203545853</v>
      </c>
      <c r="F40" s="205">
        <v>86.313928400239433</v>
      </c>
      <c r="G40" s="205">
        <v>123.39489521226794</v>
      </c>
      <c r="H40" s="205">
        <v>99.310684228601644</v>
      </c>
      <c r="I40" s="205">
        <v>92.52534701863722</v>
      </c>
      <c r="J40" s="205">
        <v>85.501581932897992</v>
      </c>
      <c r="K40" s="205">
        <v>67.579263167003845</v>
      </c>
      <c r="L40" s="205">
        <v>65.829213236134521</v>
      </c>
      <c r="M40" s="205">
        <v>103.04790102574574</v>
      </c>
      <c r="N40" s="205">
        <v>75.994203662157403</v>
      </c>
      <c r="O40" s="205">
        <v>72.605215281941639</v>
      </c>
      <c r="P40" s="205">
        <v>71.87473550576253</v>
      </c>
      <c r="Q40" s="205">
        <v>47.979274611398964</v>
      </c>
      <c r="R40" s="205">
        <v>29.165179585347651</v>
      </c>
      <c r="S40" s="205">
        <v>28.671356658798349</v>
      </c>
      <c r="T40" s="205">
        <v>51.33510306057768</v>
      </c>
      <c r="U40" s="205">
        <v>73.577929223831035</v>
      </c>
      <c r="V40" s="205">
        <v>56.583737258847542</v>
      </c>
      <c r="W40" s="205">
        <v>51.291838022119116</v>
      </c>
      <c r="X40" s="205">
        <v>24.44293947361114</v>
      </c>
      <c r="Y40" s="205">
        <v>-36.080278506396624</v>
      </c>
      <c r="Z40" s="205">
        <v>-1.2364020951045052</v>
      </c>
      <c r="AA40" s="205">
        <v>-9.4851192775666782</v>
      </c>
      <c r="AB40" s="205">
        <v>17.070974710547649</v>
      </c>
      <c r="AC40" s="205">
        <v>17.614710624584919</v>
      </c>
      <c r="AD40" s="205">
        <v>8.8838576195071948</v>
      </c>
      <c r="AE40" s="205">
        <v>18.975257711112516</v>
      </c>
      <c r="AF40" s="205">
        <v>19.008507138777748</v>
      </c>
      <c r="AG40" s="207">
        <v>34.43416996920913</v>
      </c>
      <c r="AH40" s="291"/>
    </row>
    <row r="41" spans="1:49" ht="24.95" customHeight="1" x14ac:dyDescent="0.2">
      <c r="B41" s="15" t="s">
        <v>69</v>
      </c>
      <c r="C41" s="208">
        <v>110.78807380260487</v>
      </c>
      <c r="D41" s="209">
        <v>72.970430924392403</v>
      </c>
      <c r="E41" s="209">
        <v>79.057449315958237</v>
      </c>
      <c r="F41" s="209">
        <v>104.10034021301495</v>
      </c>
      <c r="G41" s="209">
        <v>104.72580755668338</v>
      </c>
      <c r="H41" s="209">
        <v>101.19092301048971</v>
      </c>
      <c r="I41" s="209">
        <v>105.68642064058136</v>
      </c>
      <c r="J41" s="209">
        <v>109.53867945873361</v>
      </c>
      <c r="K41" s="209">
        <v>84.316371855607784</v>
      </c>
      <c r="L41" s="209">
        <v>82.41010041489487</v>
      </c>
      <c r="M41" s="209">
        <v>119.15015331107399</v>
      </c>
      <c r="N41" s="209">
        <v>100.10682328714529</v>
      </c>
      <c r="O41" s="209">
        <v>84.220544388197268</v>
      </c>
      <c r="P41" s="209">
        <v>90.812415625523343</v>
      </c>
      <c r="Q41" s="209">
        <v>76.213878672787914</v>
      </c>
      <c r="R41" s="209">
        <v>41.219936140476833</v>
      </c>
      <c r="S41" s="209">
        <v>43.907382844981186</v>
      </c>
      <c r="T41" s="209">
        <v>75.975441676626517</v>
      </c>
      <c r="U41" s="209">
        <v>76.069790085076789</v>
      </c>
      <c r="V41" s="209">
        <v>74.901856604866182</v>
      </c>
      <c r="W41" s="209">
        <v>51.53123476230585</v>
      </c>
      <c r="X41" s="209">
        <v>67.979060620096746</v>
      </c>
      <c r="Y41" s="209">
        <v>38.278798011654608</v>
      </c>
      <c r="Z41" s="209">
        <v>28.180878131835815</v>
      </c>
      <c r="AA41" s="209">
        <v>30.273584240059495</v>
      </c>
      <c r="AB41" s="209">
        <v>11.309429483661193</v>
      </c>
      <c r="AC41" s="209">
        <v>20.145536132983043</v>
      </c>
      <c r="AD41" s="209">
        <v>10.585898160700065</v>
      </c>
      <c r="AE41" s="209">
        <v>4.629176677865563</v>
      </c>
      <c r="AF41" s="209">
        <v>2.2119917524390948</v>
      </c>
      <c r="AG41" s="211">
        <v>9.4643327310394998</v>
      </c>
      <c r="AH41" s="291"/>
    </row>
    <row r="42" spans="1:49" ht="24.95" customHeight="1" x14ac:dyDescent="0.2">
      <c r="A42" s="215"/>
      <c r="B42" s="17" t="s">
        <v>23</v>
      </c>
      <c r="C42" s="311">
        <v>-17.457140699995399</v>
      </c>
      <c r="D42" s="312">
        <v>-21.607790807039354</v>
      </c>
      <c r="E42" s="312">
        <v>-24.187317689347775</v>
      </c>
      <c r="F42" s="312">
        <v>-8.7145429518744493</v>
      </c>
      <c r="G42" s="312">
        <v>9.1190690017155642</v>
      </c>
      <c r="H42" s="312">
        <v>-0.93455447877726983</v>
      </c>
      <c r="I42" s="312">
        <v>-6.3986108469914944</v>
      </c>
      <c r="J42" s="312">
        <v>-11.471436962382709</v>
      </c>
      <c r="K42" s="312">
        <v>-9.0806413559730537</v>
      </c>
      <c r="L42" s="312">
        <v>-9.0898953188625526</v>
      </c>
      <c r="M42" s="312">
        <v>-7.3475888755088237</v>
      </c>
      <c r="N42" s="312">
        <v>-12.049873776809038</v>
      </c>
      <c r="O42" s="312">
        <v>-6.3051214752973932</v>
      </c>
      <c r="P42" s="312">
        <v>-9.9247630494473249</v>
      </c>
      <c r="Q42" s="312">
        <v>-16.022917305960021</v>
      </c>
      <c r="R42" s="312">
        <v>-8.5361577724740574</v>
      </c>
      <c r="S42" s="312">
        <v>-10.587383277310035</v>
      </c>
      <c r="T42" s="312">
        <v>-14.002146197903864</v>
      </c>
      <c r="U42" s="312">
        <v>-1.4152688317457409</v>
      </c>
      <c r="V42" s="312">
        <v>-10.473370438468852</v>
      </c>
      <c r="W42" s="312">
        <v>-0.15798507854985955</v>
      </c>
      <c r="X42" s="312">
        <v>-25.917588171883203</v>
      </c>
      <c r="Y42" s="312">
        <v>-53.774748976168588</v>
      </c>
      <c r="Z42" s="312">
        <v>-22.94981954846353</v>
      </c>
      <c r="AA42" s="312">
        <v>-30.519390212169043</v>
      </c>
      <c r="AB42" s="312">
        <v>5.1761519699008121</v>
      </c>
      <c r="AC42" s="312">
        <v>-2.1064665320483567</v>
      </c>
      <c r="AD42" s="312">
        <v>-1.5391117398851228</v>
      </c>
      <c r="AE42" s="312">
        <v>13.71135804442307</v>
      </c>
      <c r="AF42" s="312">
        <v>16.433018375203542</v>
      </c>
      <c r="AG42" s="313">
        <v>22.810934498087661</v>
      </c>
      <c r="AH42" s="291"/>
    </row>
    <row r="43" spans="1:49" ht="30" customHeight="1" x14ac:dyDescent="0.25">
      <c r="A43" s="199"/>
      <c r="B43" s="200"/>
      <c r="X43" s="537"/>
      <c r="Y43" s="537"/>
      <c r="Z43" s="537"/>
      <c r="AA43" s="537"/>
      <c r="AB43" s="537"/>
      <c r="AC43" s="537"/>
      <c r="AD43" s="537"/>
    </row>
    <row r="44" spans="1:49" s="12" customFormat="1" ht="20.100000000000001" customHeight="1" x14ac:dyDescent="0.25">
      <c r="B44" s="534" t="s">
        <v>19</v>
      </c>
      <c r="C44" s="303" t="s">
        <v>162</v>
      </c>
      <c r="D44" s="304"/>
      <c r="E44" s="304"/>
      <c r="F44" s="304"/>
      <c r="G44" s="304"/>
      <c r="H44" s="304"/>
      <c r="I44" s="304"/>
      <c r="J44" s="304"/>
      <c r="K44" s="304"/>
      <c r="L44" s="304"/>
      <c r="M44" s="304"/>
      <c r="N44" s="304"/>
      <c r="O44" s="304"/>
      <c r="P44" s="304"/>
      <c r="Q44" s="304"/>
      <c r="R44" s="304"/>
      <c r="S44" s="305"/>
      <c r="T44" s="305"/>
      <c r="U44" s="305"/>
      <c r="V44" s="305"/>
      <c r="W44" s="305"/>
      <c r="X44" s="305"/>
      <c r="Y44" s="305"/>
      <c r="Z44" s="305"/>
      <c r="AA44" s="305"/>
      <c r="AB44" s="305"/>
      <c r="AC44" s="305"/>
      <c r="AD44" s="305"/>
      <c r="AE44" s="305"/>
      <c r="AF44" s="305"/>
      <c r="AG44" s="306"/>
      <c r="AH44" s="307"/>
      <c r="AI44" s="61"/>
      <c r="AJ44" s="61"/>
      <c r="AK44" s="61"/>
      <c r="AL44" s="61"/>
      <c r="AM44" s="61"/>
      <c r="AN44" s="61"/>
      <c r="AO44" s="61"/>
      <c r="AP44" s="61"/>
      <c r="AQ44" s="61"/>
      <c r="AR44" s="61"/>
      <c r="AS44" s="61"/>
      <c r="AT44" s="61"/>
      <c r="AU44" s="61"/>
      <c r="AV44" s="61"/>
      <c r="AW44" s="61"/>
    </row>
    <row r="45" spans="1:49" s="13" customFormat="1" ht="20.100000000000001" customHeight="1" x14ac:dyDescent="0.2">
      <c r="B45" s="498"/>
      <c r="C45" s="308">
        <v>1</v>
      </c>
      <c r="D45" s="309">
        <v>2</v>
      </c>
      <c r="E45" s="309">
        <v>3</v>
      </c>
      <c r="F45" s="309">
        <v>4</v>
      </c>
      <c r="G45" s="309">
        <v>5</v>
      </c>
      <c r="H45" s="309">
        <v>6</v>
      </c>
      <c r="I45" s="309">
        <v>7</v>
      </c>
      <c r="J45" s="309">
        <v>8</v>
      </c>
      <c r="K45" s="309">
        <v>9</v>
      </c>
      <c r="L45" s="309">
        <v>10</v>
      </c>
      <c r="M45" s="309">
        <v>11</v>
      </c>
      <c r="N45" s="309">
        <v>12</v>
      </c>
      <c r="O45" s="309">
        <v>13</v>
      </c>
      <c r="P45" s="309">
        <v>14</v>
      </c>
      <c r="Q45" s="309">
        <v>15</v>
      </c>
      <c r="R45" s="309">
        <v>16</v>
      </c>
      <c r="S45" s="309">
        <v>17</v>
      </c>
      <c r="T45" s="309">
        <v>18</v>
      </c>
      <c r="U45" s="309">
        <v>19</v>
      </c>
      <c r="V45" s="309">
        <v>20</v>
      </c>
      <c r="W45" s="309">
        <v>21</v>
      </c>
      <c r="X45" s="309">
        <v>22</v>
      </c>
      <c r="Y45" s="309">
        <v>23</v>
      </c>
      <c r="Z45" s="309">
        <v>24</v>
      </c>
      <c r="AA45" s="309">
        <v>25</v>
      </c>
      <c r="AB45" s="309">
        <v>26</v>
      </c>
      <c r="AC45" s="309">
        <v>27</v>
      </c>
      <c r="AD45" s="309">
        <v>28</v>
      </c>
      <c r="AE45" s="309">
        <v>29</v>
      </c>
      <c r="AF45" s="309">
        <v>30</v>
      </c>
      <c r="AG45" s="310">
        <v>31</v>
      </c>
      <c r="AH45" s="307"/>
      <c r="AI45" s="61"/>
      <c r="AJ45" s="61"/>
      <c r="AK45" s="61"/>
      <c r="AL45" s="61"/>
      <c r="AM45" s="61"/>
      <c r="AN45" s="61"/>
      <c r="AO45" s="61"/>
      <c r="AP45" s="61"/>
      <c r="AQ45" s="61"/>
      <c r="AR45" s="61"/>
      <c r="AS45" s="61"/>
      <c r="AT45" s="61"/>
      <c r="AU45" s="61"/>
      <c r="AV45" s="61"/>
      <c r="AW45" s="61"/>
    </row>
    <row r="46" spans="1:49" ht="24.95" customHeight="1" x14ac:dyDescent="0.2">
      <c r="B46" s="62" t="s">
        <v>68</v>
      </c>
      <c r="C46" s="222">
        <v>175.51886792452831</v>
      </c>
      <c r="D46" s="223">
        <v>140.79245283018867</v>
      </c>
      <c r="E46" s="223">
        <v>133.77358490566039</v>
      </c>
      <c r="F46" s="223">
        <v>149.12264150943398</v>
      </c>
      <c r="G46" s="223">
        <v>217.97169811320754</v>
      </c>
      <c r="H46" s="223">
        <v>215.21698113207546</v>
      </c>
      <c r="I46" s="223">
        <v>206.77358490566039</v>
      </c>
      <c r="J46" s="223">
        <v>202.19811320754718</v>
      </c>
      <c r="K46" s="223">
        <v>166.75471698113208</v>
      </c>
      <c r="L46" s="223">
        <v>174.67924528301887</v>
      </c>
      <c r="M46" s="223">
        <v>196.90566037735849</v>
      </c>
      <c r="N46" s="223">
        <v>190.96226415094338</v>
      </c>
      <c r="O46" s="223">
        <v>198.08490566037736</v>
      </c>
      <c r="P46" s="223">
        <v>191.5754716981132</v>
      </c>
      <c r="Q46" s="223">
        <v>171.76415094339623</v>
      </c>
      <c r="R46" s="223">
        <v>150.22641509433961</v>
      </c>
      <c r="S46" s="223">
        <v>168.84905660377359</v>
      </c>
      <c r="T46" s="223">
        <v>130.61320754716982</v>
      </c>
      <c r="U46" s="223">
        <v>158.58490566037736</v>
      </c>
      <c r="V46" s="223">
        <v>160.12264150943398</v>
      </c>
      <c r="W46" s="223">
        <v>128.93396226415095</v>
      </c>
      <c r="X46" s="223">
        <v>114.0754716981132</v>
      </c>
      <c r="Y46" s="223">
        <v>37.084905660377359</v>
      </c>
      <c r="Z46" s="223">
        <v>105.71698113207547</v>
      </c>
      <c r="AA46" s="223">
        <v>75.075471698113205</v>
      </c>
      <c r="AB46" s="223">
        <v>146.69811320754718</v>
      </c>
      <c r="AC46" s="223">
        <v>156.30188679245282</v>
      </c>
      <c r="AD46" s="223">
        <v>142.91509433962264</v>
      </c>
      <c r="AE46" s="223">
        <v>149.27358490566039</v>
      </c>
      <c r="AF46" s="223">
        <v>118.06603773584905</v>
      </c>
      <c r="AG46" s="225">
        <v>124.94339622641509</v>
      </c>
      <c r="AH46" s="291"/>
    </row>
    <row r="47" spans="1:49" ht="24.95" customHeight="1" x14ac:dyDescent="0.2">
      <c r="B47" s="15" t="s">
        <v>69</v>
      </c>
      <c r="C47" s="226">
        <v>202.39366265060241</v>
      </c>
      <c r="D47" s="227">
        <v>191.07561445783134</v>
      </c>
      <c r="E47" s="227">
        <v>186.03616867469879</v>
      </c>
      <c r="F47" s="227">
        <v>176.25787951807229</v>
      </c>
      <c r="G47" s="227">
        <v>200.61125301204819</v>
      </c>
      <c r="H47" s="227">
        <v>205.12146987951806</v>
      </c>
      <c r="I47" s="227">
        <v>205.15342168674698</v>
      </c>
      <c r="J47" s="227">
        <v>199.7401204819277</v>
      </c>
      <c r="K47" s="227">
        <v>188.76009638554217</v>
      </c>
      <c r="L47" s="227">
        <v>197.59751807228915</v>
      </c>
      <c r="M47" s="227">
        <v>179.59703614457831</v>
      </c>
      <c r="N47" s="227">
        <v>189.16489156626506</v>
      </c>
      <c r="O47" s="227">
        <v>180.74363855421686</v>
      </c>
      <c r="P47" s="227">
        <v>184.84361445783134</v>
      </c>
      <c r="Q47" s="227">
        <v>162.43901204819278</v>
      </c>
      <c r="R47" s="227">
        <v>155.01710843373493</v>
      </c>
      <c r="S47" s="227">
        <v>160.12616867469879</v>
      </c>
      <c r="T47" s="227">
        <v>117.68130120481928</v>
      </c>
      <c r="U47" s="227">
        <v>141.45190361445782</v>
      </c>
      <c r="V47" s="227">
        <v>141.47180722891565</v>
      </c>
      <c r="W47" s="227">
        <v>109.63708433734939</v>
      </c>
      <c r="X47" s="227">
        <v>102.58313253012048</v>
      </c>
      <c r="Y47" s="227">
        <v>95.899734939759043</v>
      </c>
      <c r="Z47" s="227">
        <v>87.936530120481933</v>
      </c>
      <c r="AA47" s="227">
        <v>82.769132530120487</v>
      </c>
      <c r="AB47" s="227">
        <v>96.449566265060241</v>
      </c>
      <c r="AC47" s="227">
        <v>124.40120481927711</v>
      </c>
      <c r="AD47" s="227">
        <v>130.00267469879518</v>
      </c>
      <c r="AE47" s="227">
        <v>117.79450602409639</v>
      </c>
      <c r="AF47" s="227">
        <v>88.051783132530119</v>
      </c>
      <c r="AG47" s="229">
        <v>110.98342168674699</v>
      </c>
      <c r="AH47" s="291"/>
    </row>
    <row r="48" spans="1:49" ht="24.95" customHeight="1" x14ac:dyDescent="0.2">
      <c r="A48" s="215"/>
      <c r="B48" s="17" t="s">
        <v>24</v>
      </c>
      <c r="C48" s="311">
        <v>86.721523602017768</v>
      </c>
      <c r="D48" s="312">
        <v>73.684155474105978</v>
      </c>
      <c r="E48" s="312">
        <v>71.907299456147598</v>
      </c>
      <c r="F48" s="312">
        <v>84.604808543677336</v>
      </c>
      <c r="G48" s="312">
        <v>108.65377432250477</v>
      </c>
      <c r="H48" s="312">
        <v>104.92172333715537</v>
      </c>
      <c r="I48" s="312">
        <v>100.78973248685786</v>
      </c>
      <c r="J48" s="312">
        <v>101.23059539551539</v>
      </c>
      <c r="K48" s="312">
        <v>88.342144433203245</v>
      </c>
      <c r="L48" s="312">
        <v>88.401538130202908</v>
      </c>
      <c r="M48" s="312">
        <v>109.63747765794014</v>
      </c>
      <c r="N48" s="312">
        <v>100.95016182430102</v>
      </c>
      <c r="O48" s="312">
        <v>109.59439969500072</v>
      </c>
      <c r="P48" s="312">
        <v>103.64192036606713</v>
      </c>
      <c r="Q48" s="312">
        <v>105.74070155784327</v>
      </c>
      <c r="R48" s="312">
        <v>96.909571215870457</v>
      </c>
      <c r="S48" s="312">
        <v>105.4475092992416</v>
      </c>
      <c r="T48" s="312">
        <v>110.98892195274465</v>
      </c>
      <c r="U48" s="312">
        <v>112.11224565246577</v>
      </c>
      <c r="V48" s="312">
        <v>113.18342830692556</v>
      </c>
      <c r="W48" s="312">
        <v>117.60068506335304</v>
      </c>
      <c r="X48" s="312">
        <v>111.20295206879271</v>
      </c>
      <c r="Y48" s="312">
        <v>38.6704986032099</v>
      </c>
      <c r="Z48" s="312">
        <v>120.21964135634053</v>
      </c>
      <c r="AA48" s="312">
        <v>90.704673835757674</v>
      </c>
      <c r="AB48" s="312">
        <v>152.09826118277678</v>
      </c>
      <c r="AC48" s="312">
        <v>125.64338666935777</v>
      </c>
      <c r="AD48" s="312">
        <v>109.93242613718456</v>
      </c>
      <c r="AE48" s="312">
        <v>126.72372417362145</v>
      </c>
      <c r="AF48" s="312">
        <v>134.0870491608145</v>
      </c>
      <c r="AG48" s="313">
        <v>112.57843228074489</v>
      </c>
      <c r="AH48" s="291"/>
    </row>
    <row r="49" spans="1:34" ht="24.95" customHeight="1" x14ac:dyDescent="0.25">
      <c r="B49" s="200" t="s">
        <v>76</v>
      </c>
    </row>
    <row r="50" spans="1:34" ht="24.95" customHeight="1" x14ac:dyDescent="0.2">
      <c r="B50" s="14" t="s">
        <v>68</v>
      </c>
      <c r="C50" s="204">
        <v>93.539997919447799</v>
      </c>
      <c r="D50" s="205">
        <v>43.128416610724912</v>
      </c>
      <c r="E50" s="205">
        <v>31.369279229259828</v>
      </c>
      <c r="F50" s="205">
        <v>152.62905545785486</v>
      </c>
      <c r="G50" s="205">
        <v>215.94420894314243</v>
      </c>
      <c r="H50" s="205">
        <v>157.33784545966708</v>
      </c>
      <c r="I50" s="205">
        <v>145.46981744877345</v>
      </c>
      <c r="J50" s="205">
        <v>197.39142500362564</v>
      </c>
      <c r="K50" s="205">
        <v>75.027230418780562</v>
      </c>
      <c r="L50" s="205">
        <v>77.135750502193929</v>
      </c>
      <c r="M50" s="205">
        <v>332.580310881098</v>
      </c>
      <c r="N50" s="205">
        <v>166.65788433660211</v>
      </c>
      <c r="O50" s="205">
        <v>188.61855670102298</v>
      </c>
      <c r="P50" s="205">
        <v>143.48920863315192</v>
      </c>
      <c r="Q50" s="205">
        <v>169.53367875664426</v>
      </c>
      <c r="R50" s="205">
        <v>48.919854110115395</v>
      </c>
      <c r="S50" s="205">
        <v>35.303900816437682</v>
      </c>
      <c r="T50" s="205">
        <v>116.19300437234835</v>
      </c>
      <c r="U50" s="205">
        <v>142.53354494312165</v>
      </c>
      <c r="V50" s="205">
        <v>115.83163784328733</v>
      </c>
      <c r="W50" s="205">
        <v>78.234220135651825</v>
      </c>
      <c r="X50" s="205">
        <v>209.10020449862984</v>
      </c>
      <c r="Y50" s="205">
        <v>-53.893971381684231</v>
      </c>
      <c r="Z50" s="205">
        <v>12.872683319891935</v>
      </c>
      <c r="AA50" s="205">
        <v>-0.94597958677108096</v>
      </c>
      <c r="AB50" s="205">
        <v>-0.8480520308753513</v>
      </c>
      <c r="AC50" s="205">
        <v>3.6406855999115821</v>
      </c>
      <c r="AD50" s="205">
        <v>-10.004158498214816</v>
      </c>
      <c r="AE50" s="205">
        <v>-1.6166138158046874</v>
      </c>
      <c r="AF50" s="205">
        <v>-12.378351886879361</v>
      </c>
      <c r="AG50" s="207">
        <v>45.794804051159069</v>
      </c>
      <c r="AH50" s="291"/>
    </row>
    <row r="51" spans="1:34" ht="24.95" customHeight="1" x14ac:dyDescent="0.2">
      <c r="B51" s="15" t="s">
        <v>69</v>
      </c>
      <c r="C51" s="208">
        <v>184.2865469047895</v>
      </c>
      <c r="D51" s="209">
        <v>127.65140586197377</v>
      </c>
      <c r="E51" s="209">
        <v>141.13069841237549</v>
      </c>
      <c r="F51" s="209">
        <v>266.00686009367445</v>
      </c>
      <c r="G51" s="209">
        <v>193.29512855639464</v>
      </c>
      <c r="H51" s="209">
        <v>159.41337661501782</v>
      </c>
      <c r="I51" s="209">
        <v>177.64272621112505</v>
      </c>
      <c r="J51" s="209">
        <v>176.14700140603986</v>
      </c>
      <c r="K51" s="209">
        <v>173.29668930316927</v>
      </c>
      <c r="L51" s="209">
        <v>136.26451101352026</v>
      </c>
      <c r="M51" s="209">
        <v>253.65003281094479</v>
      </c>
      <c r="N51" s="209">
        <v>182.42026832728826</v>
      </c>
      <c r="O51" s="209">
        <v>141.13918434857328</v>
      </c>
      <c r="P51" s="209">
        <v>172.00918823197179</v>
      </c>
      <c r="Q51" s="209">
        <v>102.99410339498546</v>
      </c>
      <c r="R51" s="209">
        <v>45.888363781485651</v>
      </c>
      <c r="S51" s="209">
        <v>45.422197401220274</v>
      </c>
      <c r="T51" s="209">
        <v>71.448742212195341</v>
      </c>
      <c r="U51" s="209">
        <v>96.978077657699501</v>
      </c>
      <c r="V51" s="209">
        <v>94.639997162163553</v>
      </c>
      <c r="W51" s="209">
        <v>79.656350305360661</v>
      </c>
      <c r="X51" s="209">
        <v>99.175171878235858</v>
      </c>
      <c r="Y51" s="209">
        <v>26.254554706335394</v>
      </c>
      <c r="Z51" s="209">
        <v>2.5447025054729737</v>
      </c>
      <c r="AA51" s="209">
        <v>-20.62046907820714</v>
      </c>
      <c r="AB51" s="209">
        <v>-28.583423689698368</v>
      </c>
      <c r="AC51" s="209">
        <v>-8.7012881365588353</v>
      </c>
      <c r="AD51" s="209">
        <v>-8.3481638072748456</v>
      </c>
      <c r="AE51" s="209">
        <v>-8.1588338049311844</v>
      </c>
      <c r="AF51" s="209">
        <v>-30.848490755106827</v>
      </c>
      <c r="AG51" s="211">
        <v>0.66494907099689304</v>
      </c>
      <c r="AH51" s="291"/>
    </row>
    <row r="52" spans="1:34" ht="24.95" customHeight="1" x14ac:dyDescent="0.2">
      <c r="A52" s="215"/>
      <c r="B52" s="17" t="s">
        <v>24</v>
      </c>
      <c r="C52" s="311">
        <v>-31.920803138027477</v>
      </c>
      <c r="D52" s="312">
        <v>-37.128252703403881</v>
      </c>
      <c r="E52" s="312">
        <v>-45.519471351365624</v>
      </c>
      <c r="F52" s="312">
        <v>-30.976961635860985</v>
      </c>
      <c r="G52" s="312">
        <v>7.7222831821596616</v>
      </c>
      <c r="H52" s="312">
        <v>-0.80008640358878158</v>
      </c>
      <c r="I52" s="312">
        <v>-11.587881015796269</v>
      </c>
      <c r="J52" s="312">
        <v>7.6931574448499438</v>
      </c>
      <c r="K52" s="312">
        <v>-35.9570615856424</v>
      </c>
      <c r="L52" s="312">
        <v>-25.026509591981601</v>
      </c>
      <c r="M52" s="312">
        <v>22.318753215513446</v>
      </c>
      <c r="N52" s="312">
        <v>-5.581180162471032</v>
      </c>
      <c r="O52" s="312">
        <v>19.689613067608867</v>
      </c>
      <c r="P52" s="312">
        <v>-10.484932433393515</v>
      </c>
      <c r="Q52" s="312">
        <v>32.779068085502495</v>
      </c>
      <c r="R52" s="312">
        <v>2.0779521067468005</v>
      </c>
      <c r="S52" s="312">
        <v>-6.9578762840576376</v>
      </c>
      <c r="T52" s="312">
        <v>26.097748856413098</v>
      </c>
      <c r="U52" s="312">
        <v>23.127176296500206</v>
      </c>
      <c r="V52" s="312">
        <v>10.887608400264645</v>
      </c>
      <c r="W52" s="312">
        <v>-0.79158358007668306</v>
      </c>
      <c r="X52" s="312">
        <v>55.190128159213529</v>
      </c>
      <c r="Y52" s="312">
        <v>-63.481690838366603</v>
      </c>
      <c r="Z52" s="312">
        <v>10.071686359272098</v>
      </c>
      <c r="AA52" s="312">
        <v>24.785343605596815</v>
      </c>
      <c r="AB52" s="312">
        <v>38.836042123226896</v>
      </c>
      <c r="AC52" s="312">
        <v>13.51823424949456</v>
      </c>
      <c r="AD52" s="312">
        <v>-1.806831984734119</v>
      </c>
      <c r="AE52" s="312">
        <v>7.1234069210617275</v>
      </c>
      <c r="AF52" s="312">
        <v>26.709668480074384</v>
      </c>
      <c r="AG52" s="313">
        <v>44.831746696889894</v>
      </c>
      <c r="AH52" s="291"/>
    </row>
    <row r="53" spans="1:34" ht="16.5" customHeight="1" x14ac:dyDescent="0.2">
      <c r="B53" s="314"/>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row>
    <row r="54" spans="1:34" ht="0" hidden="1" customHeight="1" x14ac:dyDescent="0.2">
      <c r="B54" s="315" t="s">
        <v>163</v>
      </c>
      <c r="C54" s="316"/>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8"/>
      <c r="AH54" s="186"/>
    </row>
    <row r="55" spans="1:34" ht="0" hidden="1" customHeight="1" x14ac:dyDescent="0.2">
      <c r="B55" s="314"/>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row>
    <row r="56" spans="1:34" ht="24" customHeight="1" x14ac:dyDescent="0.2">
      <c r="B56" s="526" t="s">
        <v>11</v>
      </c>
      <c r="C56" s="526"/>
      <c r="D56" s="526"/>
      <c r="E56" s="526"/>
      <c r="F56" s="526"/>
      <c r="G56" s="526"/>
      <c r="H56" s="526"/>
      <c r="I56" s="526"/>
      <c r="J56" s="526"/>
      <c r="K56" s="526"/>
      <c r="L56" s="526"/>
      <c r="M56" s="526"/>
      <c r="N56" s="526"/>
      <c r="O56" s="526"/>
      <c r="P56" s="526"/>
      <c r="Q56" s="526"/>
      <c r="R56" s="526"/>
      <c r="S56" s="526"/>
      <c r="T56" s="526"/>
      <c r="U56" s="526"/>
      <c r="V56" s="526"/>
      <c r="W56" s="526"/>
      <c r="X56" s="526"/>
      <c r="Y56" s="526"/>
      <c r="Z56" s="526"/>
      <c r="AA56" s="526"/>
      <c r="AB56" s="526"/>
      <c r="AC56" s="526"/>
      <c r="AD56" s="526"/>
      <c r="AE56" s="526"/>
      <c r="AF56" s="526"/>
      <c r="AG56" s="526"/>
    </row>
    <row r="57" spans="1:34" ht="15" customHeight="1" x14ac:dyDescent="0.2"/>
    <row r="58" spans="1:34" s="64" customFormat="1" x14ac:dyDescent="0.2"/>
    <row r="59" spans="1:34" s="64" customFormat="1" x14ac:dyDescent="0.2"/>
    <row r="60" spans="1:34" s="64" customFormat="1" x14ac:dyDescent="0.2">
      <c r="C60" s="64">
        <v>100</v>
      </c>
      <c r="D60" s="64">
        <v>100</v>
      </c>
      <c r="E60" s="64">
        <v>100</v>
      </c>
      <c r="F60" s="64">
        <v>100</v>
      </c>
      <c r="G60" s="64">
        <v>100</v>
      </c>
      <c r="H60" s="64">
        <v>100</v>
      </c>
      <c r="I60" s="64">
        <v>100</v>
      </c>
      <c r="J60" s="64">
        <v>100</v>
      </c>
      <c r="K60" s="64">
        <v>100</v>
      </c>
      <c r="L60" s="64">
        <v>100</v>
      </c>
      <c r="M60" s="64">
        <v>100</v>
      </c>
      <c r="N60" s="64">
        <v>100</v>
      </c>
      <c r="O60" s="64">
        <v>100</v>
      </c>
      <c r="P60" s="64">
        <v>100</v>
      </c>
      <c r="Q60" s="64">
        <v>100</v>
      </c>
      <c r="R60" s="64">
        <v>100</v>
      </c>
      <c r="S60" s="64">
        <v>100</v>
      </c>
      <c r="T60" s="64">
        <v>100</v>
      </c>
      <c r="U60" s="64">
        <v>100</v>
      </c>
      <c r="V60" s="64">
        <v>100</v>
      </c>
      <c r="W60" s="64">
        <v>100</v>
      </c>
      <c r="X60" s="64">
        <v>100</v>
      </c>
      <c r="Y60" s="64">
        <v>100</v>
      </c>
      <c r="Z60" s="64">
        <v>100</v>
      </c>
      <c r="AA60" s="64">
        <v>100</v>
      </c>
      <c r="AB60" s="64">
        <v>100</v>
      </c>
      <c r="AC60" s="64">
        <v>100</v>
      </c>
      <c r="AD60" s="64">
        <v>100</v>
      </c>
      <c r="AE60" s="64">
        <v>100</v>
      </c>
      <c r="AF60" s="64">
        <v>100</v>
      </c>
      <c r="AG60" s="64">
        <v>100</v>
      </c>
    </row>
    <row r="61" spans="1:34" s="64" customFormat="1" x14ac:dyDescent="0.2"/>
    <row r="62" spans="1:34" s="64" customFormat="1" x14ac:dyDescent="0.2"/>
    <row r="63" spans="1:34" s="64" customFormat="1" x14ac:dyDescent="0.2"/>
    <row r="64" spans="1:34" s="64" customFormat="1" x14ac:dyDescent="0.2"/>
    <row r="65" spans="2:35" s="64" customFormat="1" ht="10.5" customHeight="1" x14ac:dyDescent="0.2">
      <c r="B65" s="100"/>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row>
    <row r="66" spans="2:35" s="64" customFormat="1" x14ac:dyDescent="0.2">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row>
    <row r="67" spans="2:35" s="64" customFormat="1" x14ac:dyDescent="0.2">
      <c r="B67" s="100"/>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row>
    <row r="68" spans="2:35" s="64" customFormat="1" x14ac:dyDescent="0.2">
      <c r="B68" s="100"/>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row>
    <row r="69" spans="2:35" s="64" customFormat="1" x14ac:dyDescent="0.2">
      <c r="B69" s="100"/>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row>
    <row r="70" spans="2:35" s="64" customFormat="1" x14ac:dyDescent="0.2">
      <c r="B70" s="100"/>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row>
    <row r="71" spans="2:35" s="64" customFormat="1" x14ac:dyDescent="0.2"/>
    <row r="72" spans="2:35" s="64" customFormat="1" x14ac:dyDescent="0.2"/>
    <row r="73" spans="2:35" s="64" customFormat="1" x14ac:dyDescent="0.2"/>
    <row r="74" spans="2:35" s="64" customFormat="1" x14ac:dyDescent="0.2"/>
    <row r="75" spans="2:35" s="64" customFormat="1" x14ac:dyDescent="0.2"/>
    <row r="76" spans="2:35" s="64" customFormat="1" x14ac:dyDescent="0.2"/>
    <row r="77" spans="2:35" s="64" customFormat="1" x14ac:dyDescent="0.2"/>
    <row r="78" spans="2:35" s="64" customFormat="1" x14ac:dyDescent="0.2"/>
    <row r="79" spans="2:35" s="64" customFormat="1" x14ac:dyDescent="0.2"/>
    <row r="80" spans="2:35" s="64" customFormat="1" x14ac:dyDescent="0.2"/>
    <row r="81" s="64" customFormat="1" x14ac:dyDescent="0.2"/>
    <row r="82" s="64" customFormat="1" x14ac:dyDescent="0.2"/>
    <row r="83" s="64" customFormat="1" x14ac:dyDescent="0.2"/>
    <row r="84" s="64" customFormat="1" x14ac:dyDescent="0.2"/>
    <row r="85" s="64" customFormat="1" x14ac:dyDescent="0.2"/>
    <row r="86" s="64" customFormat="1" x14ac:dyDescent="0.2"/>
    <row r="87" s="64" customFormat="1" x14ac:dyDescent="0.2"/>
    <row r="88" s="64" customFormat="1" x14ac:dyDescent="0.2"/>
    <row r="89" s="64" customFormat="1" x14ac:dyDescent="0.2"/>
    <row r="90" s="64" customFormat="1" x14ac:dyDescent="0.2"/>
    <row r="91" s="64" customFormat="1" x14ac:dyDescent="0.2"/>
    <row r="92" s="64" customFormat="1" x14ac:dyDescent="0.2"/>
    <row r="93" s="64" customFormat="1" x14ac:dyDescent="0.2"/>
    <row r="94" s="64" customFormat="1" x14ac:dyDescent="0.2"/>
  </sheetData>
  <mergeCells count="12">
    <mergeCell ref="B56:AG56"/>
    <mergeCell ref="B34:B35"/>
    <mergeCell ref="B3:T3"/>
    <mergeCell ref="AA1:AG1"/>
    <mergeCell ref="U3:AG3"/>
    <mergeCell ref="B44:B45"/>
    <mergeCell ref="B4:AG4"/>
    <mergeCell ref="B2:AG2"/>
    <mergeCell ref="X22:AD22"/>
    <mergeCell ref="X33:AD33"/>
    <mergeCell ref="X43:AD43"/>
    <mergeCell ref="B24:B25"/>
  </mergeCells>
  <phoneticPr fontId="0" type="noConversion"/>
  <printOptions horizontalCentered="1" verticalCentered="1"/>
  <pageMargins left="0.25" right="0.25" top="0.25" bottom="0.25" header="0" footer="0"/>
  <pageSetup scale="41" orientation="landscape" r:id="rId1"/>
  <headerFooter alignWithMargins="0"/>
  <rowBreaks count="1" manualBreakCount="1">
    <brk id="57" max="16383" man="1"/>
  </rowBreaks>
  <colBreaks count="1" manualBreakCount="1">
    <brk id="3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pageSetUpPr fitToPage="1"/>
  </sheetPr>
  <dimension ref="A1:AO79"/>
  <sheetViews>
    <sheetView showGridLines="0" workbookViewId="0"/>
  </sheetViews>
  <sheetFormatPr defaultRowHeight="12.75" x14ac:dyDescent="0.2"/>
  <cols>
    <col min="1" max="1" width="2.7109375" customWidth="1"/>
    <col min="2" max="2" width="19.5703125" customWidth="1"/>
    <col min="3" max="3" width="4.42578125" customWidth="1"/>
    <col min="4" max="4" width="12.28515625" customWidth="1"/>
    <col min="5" max="5" width="9.42578125" customWidth="1"/>
    <col min="6" max="6" width="7.7109375" customWidth="1"/>
    <col min="7" max="7" width="2.7109375" customWidth="1"/>
    <col min="8" max="8" width="12.28515625" customWidth="1"/>
    <col min="9" max="9" width="9.42578125" customWidth="1"/>
    <col min="10" max="10" width="7.7109375" customWidth="1"/>
    <col min="11" max="11" width="2.7109375" customWidth="1"/>
    <col min="12" max="12" width="12.28515625" customWidth="1"/>
    <col min="13" max="13" width="8.7109375" customWidth="1"/>
    <col min="14" max="14" width="7.7109375" customWidth="1"/>
    <col min="15" max="15" width="2.7109375" customWidth="1"/>
    <col min="16" max="16" width="12.28515625" customWidth="1"/>
    <col min="17" max="17" width="9.42578125" customWidth="1"/>
    <col min="18" max="18" width="7.7109375" customWidth="1"/>
    <col min="19" max="20" width="2.7109375" customWidth="1"/>
    <col min="21" max="41" width="9.140625" style="61" customWidth="1"/>
  </cols>
  <sheetData>
    <row r="1" spans="1:20" ht="26.25" customHeight="1" x14ac:dyDescent="0.35">
      <c r="B1" s="122" t="s">
        <v>164</v>
      </c>
      <c r="C1" s="123"/>
      <c r="D1" s="123"/>
      <c r="E1" s="123"/>
      <c r="F1" s="123"/>
      <c r="G1" s="123"/>
      <c r="H1" s="1"/>
      <c r="I1" s="1"/>
      <c r="J1" s="1"/>
      <c r="K1" s="1"/>
      <c r="L1" s="1"/>
      <c r="M1" s="1"/>
      <c r="N1" s="1"/>
      <c r="O1" s="1"/>
      <c r="P1" s="126"/>
      <c r="Q1" s="1"/>
      <c r="R1" s="1"/>
      <c r="S1" s="129"/>
      <c r="T1" s="1"/>
    </row>
    <row r="2" spans="1:20" ht="14.25" customHeight="1" x14ac:dyDescent="0.2">
      <c r="B2" s="496" t="s">
        <v>13</v>
      </c>
      <c r="C2" s="496"/>
      <c r="D2" s="496"/>
      <c r="E2" s="496"/>
      <c r="F2" s="496"/>
      <c r="G2" s="496"/>
      <c r="H2" s="496"/>
      <c r="I2" s="496"/>
      <c r="J2" s="496"/>
      <c r="K2" s="496"/>
      <c r="L2" s="496"/>
      <c r="M2" s="496"/>
      <c r="N2" s="496"/>
      <c r="O2" s="496"/>
      <c r="P2" s="496"/>
      <c r="Q2" s="496"/>
      <c r="R2" s="496"/>
      <c r="S2" s="496"/>
      <c r="T2" s="1"/>
    </row>
    <row r="3" spans="1:20" ht="14.25" customHeight="1" x14ac:dyDescent="0.2">
      <c r="B3" s="542" t="s">
        <v>14</v>
      </c>
      <c r="C3" s="542"/>
      <c r="D3" s="542"/>
      <c r="E3" s="542"/>
      <c r="F3" s="542"/>
      <c r="G3" s="542"/>
      <c r="H3" s="542"/>
      <c r="I3" s="542"/>
      <c r="J3" s="542"/>
      <c r="K3" s="542"/>
      <c r="L3" s="542"/>
      <c r="M3" s="542"/>
      <c r="N3" s="542"/>
      <c r="O3" s="542"/>
      <c r="P3" s="542"/>
      <c r="Q3" s="542"/>
      <c r="R3" s="542"/>
      <c r="S3" s="542"/>
      <c r="T3" s="1"/>
    </row>
    <row r="4" spans="1:20" ht="14.25" customHeight="1" x14ac:dyDescent="0.2">
      <c r="B4" s="542" t="s">
        <v>15</v>
      </c>
      <c r="C4" s="542"/>
      <c r="D4" s="542"/>
      <c r="E4" s="542"/>
      <c r="F4" s="542"/>
      <c r="G4" s="542"/>
      <c r="H4" s="542"/>
      <c r="I4" s="542"/>
      <c r="J4" s="542"/>
      <c r="K4" s="542"/>
      <c r="L4" s="542"/>
      <c r="M4" s="542"/>
      <c r="N4" s="542"/>
      <c r="O4" s="542"/>
      <c r="P4" s="542"/>
      <c r="Q4" s="542"/>
      <c r="R4" s="542"/>
      <c r="S4" s="542"/>
      <c r="T4" s="1"/>
    </row>
    <row r="5" spans="1:20" ht="15" customHeight="1" x14ac:dyDescent="0.2">
      <c r="A5" s="5"/>
      <c r="B5" s="4"/>
      <c r="C5" s="1"/>
      <c r="D5" s="1"/>
      <c r="E5" s="1"/>
      <c r="F5" s="1"/>
      <c r="G5" s="1"/>
      <c r="H5" s="1"/>
      <c r="I5" s="1"/>
      <c r="J5" s="1"/>
      <c r="K5" s="1"/>
      <c r="L5" s="1"/>
      <c r="M5" s="1"/>
      <c r="N5" s="1"/>
      <c r="O5" s="1"/>
      <c r="P5" s="1"/>
      <c r="Q5" s="1"/>
      <c r="R5" s="1"/>
      <c r="S5" s="1"/>
      <c r="T5" s="1"/>
    </row>
    <row r="6" spans="1:20" ht="18" customHeight="1" x14ac:dyDescent="0.2">
      <c r="A6" s="5"/>
      <c r="B6" s="540" t="s">
        <v>16</v>
      </c>
      <c r="C6" s="540"/>
      <c r="D6" s="540"/>
      <c r="E6" s="540"/>
      <c r="F6" s="540"/>
      <c r="G6" s="540"/>
      <c r="H6" s="540"/>
      <c r="I6" s="540"/>
      <c r="J6" s="540"/>
      <c r="K6" s="540"/>
      <c r="L6" s="540"/>
      <c r="M6" s="540"/>
      <c r="N6" s="540"/>
      <c r="O6" s="540"/>
      <c r="P6" s="540"/>
      <c r="Q6" s="540"/>
      <c r="R6" s="540"/>
      <c r="S6" s="540"/>
      <c r="T6" s="1"/>
    </row>
    <row r="7" spans="1:20" ht="15" customHeight="1" x14ac:dyDescent="0.2">
      <c r="A7" s="5"/>
      <c r="B7" s="4"/>
      <c r="C7" s="1"/>
      <c r="D7" s="1"/>
      <c r="E7" s="1"/>
      <c r="F7" s="1"/>
      <c r="G7" s="1"/>
      <c r="H7" s="1"/>
      <c r="I7" s="1"/>
      <c r="J7" s="1"/>
      <c r="K7" s="1"/>
      <c r="L7" s="1"/>
      <c r="M7" s="1"/>
      <c r="N7" s="1"/>
      <c r="O7" s="1"/>
      <c r="P7" s="1"/>
      <c r="Q7" s="1"/>
      <c r="R7" s="1"/>
      <c r="S7" s="1"/>
      <c r="T7" s="1"/>
    </row>
    <row r="8" spans="1:20" ht="15" customHeight="1" x14ac:dyDescent="0.25">
      <c r="A8" s="1"/>
      <c r="B8" s="1"/>
      <c r="C8" s="319"/>
      <c r="D8" s="539" t="s">
        <v>165</v>
      </c>
      <c r="E8" s="539"/>
      <c r="F8" s="539"/>
      <c r="G8" s="1"/>
      <c r="H8" s="539" t="s">
        <v>166</v>
      </c>
      <c r="I8" s="539"/>
      <c r="J8" s="539"/>
      <c r="K8" s="1"/>
      <c r="L8" s="539" t="s">
        <v>167</v>
      </c>
      <c r="M8" s="539"/>
      <c r="N8" s="539"/>
      <c r="O8" s="1"/>
      <c r="P8" s="539" t="s">
        <v>152</v>
      </c>
      <c r="Q8" s="539"/>
      <c r="R8" s="539"/>
      <c r="S8" s="2"/>
      <c r="T8" s="1"/>
    </row>
    <row r="9" spans="1:20" ht="15" customHeight="1" x14ac:dyDescent="0.25">
      <c r="A9" s="1"/>
      <c r="B9" s="1"/>
      <c r="C9" s="1"/>
      <c r="D9" s="2"/>
      <c r="E9" s="2"/>
      <c r="F9" s="320" t="s">
        <v>33</v>
      </c>
      <c r="G9" s="130"/>
      <c r="H9" s="1"/>
      <c r="I9" s="1"/>
      <c r="J9" s="320" t="s">
        <v>33</v>
      </c>
      <c r="K9" s="1"/>
      <c r="L9" s="1"/>
      <c r="M9" s="1"/>
      <c r="N9" s="320" t="s">
        <v>33</v>
      </c>
      <c r="O9" s="1"/>
      <c r="P9" s="1"/>
      <c r="Q9" s="1"/>
      <c r="R9" s="320" t="s">
        <v>33</v>
      </c>
      <c r="S9" s="1"/>
      <c r="T9" s="1"/>
    </row>
    <row r="10" spans="1:20" ht="15" customHeight="1" x14ac:dyDescent="0.2">
      <c r="A10" s="1"/>
      <c r="B10" s="321" t="s">
        <v>17</v>
      </c>
      <c r="C10" s="20"/>
      <c r="D10" s="6" t="s">
        <v>68</v>
      </c>
      <c r="E10" s="192">
        <v>56.786366402921487</v>
      </c>
      <c r="F10" s="192">
        <v>6.5676756139045853</v>
      </c>
      <c r="G10" s="322"/>
      <c r="H10" s="6" t="s">
        <v>68</v>
      </c>
      <c r="I10" s="323">
        <v>27.875836883749241</v>
      </c>
      <c r="J10" s="192">
        <v>47.74193548388574</v>
      </c>
      <c r="K10" s="1"/>
      <c r="L10" s="6" t="s">
        <v>68</v>
      </c>
      <c r="M10" s="323">
        <v>0</v>
      </c>
      <c r="N10" s="192">
        <v>0</v>
      </c>
      <c r="O10" s="1"/>
      <c r="P10" s="6" t="s">
        <v>68</v>
      </c>
      <c r="Q10" s="323">
        <v>84.662203286670717</v>
      </c>
      <c r="R10" s="192">
        <v>17.334458034562989</v>
      </c>
      <c r="S10" s="324"/>
      <c r="T10" s="1"/>
    </row>
    <row r="11" spans="1:20" ht="15" customHeight="1" x14ac:dyDescent="0.2">
      <c r="A11" s="1"/>
      <c r="B11" s="190"/>
      <c r="C11" s="20"/>
      <c r="D11" s="42" t="s">
        <v>168</v>
      </c>
      <c r="E11" s="209">
        <v>52.247009893214404</v>
      </c>
      <c r="F11" s="209"/>
      <c r="G11" s="325"/>
      <c r="H11" s="42" t="s">
        <v>168</v>
      </c>
      <c r="I11" s="326">
        <v>31.040980779152481</v>
      </c>
      <c r="J11" s="209"/>
      <c r="K11" s="34"/>
      <c r="L11" s="42" t="s">
        <v>168</v>
      </c>
      <c r="M11" s="326">
        <v>0</v>
      </c>
      <c r="N11" s="209"/>
      <c r="O11" s="34"/>
      <c r="P11" s="42" t="s">
        <v>168</v>
      </c>
      <c r="Q11" s="326">
        <v>83.287990672366888</v>
      </c>
      <c r="R11" s="209">
        <v>11.440457618295982</v>
      </c>
      <c r="S11" s="324"/>
      <c r="T11" s="1"/>
    </row>
    <row r="12" spans="1:20" ht="15" customHeight="1" x14ac:dyDescent="0.2">
      <c r="A12" s="1"/>
      <c r="B12" s="190"/>
      <c r="C12" s="20"/>
      <c r="D12" s="7" t="s">
        <v>22</v>
      </c>
      <c r="E12" s="192">
        <v>108.68826085741662</v>
      </c>
      <c r="F12" s="192"/>
      <c r="G12" s="192"/>
      <c r="H12" s="7" t="s">
        <v>22</v>
      </c>
      <c r="I12" s="323">
        <v>89.803337987401264</v>
      </c>
      <c r="J12" s="192"/>
      <c r="K12" s="1"/>
      <c r="L12" s="7" t="s">
        <v>22</v>
      </c>
      <c r="M12" s="323">
        <v>0</v>
      </c>
      <c r="N12" s="192"/>
      <c r="O12" s="1"/>
      <c r="P12" s="7" t="s">
        <v>22</v>
      </c>
      <c r="Q12" s="323">
        <v>101.6499528961816</v>
      </c>
      <c r="R12" s="192">
        <v>5.2889233786484295</v>
      </c>
      <c r="S12" s="323"/>
      <c r="T12" s="1"/>
    </row>
    <row r="13" spans="1:20" ht="15" customHeight="1" x14ac:dyDescent="0.3">
      <c r="A13" s="1"/>
      <c r="B13" s="132"/>
      <c r="C13" s="1"/>
      <c r="D13" s="1"/>
      <c r="E13" s="9"/>
      <c r="F13" s="322"/>
      <c r="G13" s="9"/>
      <c r="H13" s="1"/>
      <c r="I13" s="1"/>
      <c r="J13" s="322"/>
      <c r="K13" s="1"/>
      <c r="L13" s="1"/>
      <c r="M13" s="1"/>
      <c r="N13" s="322"/>
      <c r="O13" s="1"/>
      <c r="P13" s="1"/>
      <c r="Q13" s="324"/>
      <c r="R13" s="322"/>
      <c r="S13" s="324"/>
      <c r="T13" s="1"/>
    </row>
    <row r="14" spans="1:20" ht="15" customHeight="1" x14ac:dyDescent="0.2">
      <c r="A14" s="1"/>
      <c r="B14" s="321" t="s">
        <v>18</v>
      </c>
      <c r="C14" s="20"/>
      <c r="D14" s="6" t="s">
        <v>68</v>
      </c>
      <c r="E14" s="327">
        <v>191.9614147909968</v>
      </c>
      <c r="F14" s="192">
        <v>42.81714586136772</v>
      </c>
      <c r="G14" s="328"/>
      <c r="H14" s="25" t="s">
        <v>68</v>
      </c>
      <c r="I14" s="329">
        <v>164.3613537117904</v>
      </c>
      <c r="J14" s="192">
        <v>63.682861849017428</v>
      </c>
      <c r="K14" s="91"/>
      <c r="L14" s="25" t="s">
        <v>68</v>
      </c>
      <c r="M14" s="329">
        <v>0</v>
      </c>
      <c r="N14" s="192">
        <v>0</v>
      </c>
      <c r="O14" s="91"/>
      <c r="P14" s="25" t="s">
        <v>68</v>
      </c>
      <c r="Q14" s="329">
        <v>182.87383177570092</v>
      </c>
      <c r="R14" s="192">
        <v>45.691964362791531</v>
      </c>
      <c r="S14" s="330"/>
      <c r="T14" s="1"/>
    </row>
    <row r="15" spans="1:20" ht="15" customHeight="1" x14ac:dyDescent="0.2">
      <c r="A15" s="1"/>
      <c r="B15" s="190"/>
      <c r="C15" s="20"/>
      <c r="D15" s="42" t="s">
        <v>168</v>
      </c>
      <c r="E15" s="331">
        <v>189.92663800377139</v>
      </c>
      <c r="F15" s="209"/>
      <c r="G15" s="332"/>
      <c r="H15" s="46" t="s">
        <v>168</v>
      </c>
      <c r="I15" s="333">
        <v>169.94589400299611</v>
      </c>
      <c r="J15" s="209"/>
      <c r="K15" s="92"/>
      <c r="L15" s="46" t="s">
        <v>168</v>
      </c>
      <c r="M15" s="333">
        <v>0</v>
      </c>
      <c r="N15" s="209"/>
      <c r="O15" s="92"/>
      <c r="P15" s="46" t="s">
        <v>168</v>
      </c>
      <c r="Q15" s="333">
        <v>182.47992347176856</v>
      </c>
      <c r="R15" s="209">
        <v>61.563139441614524</v>
      </c>
      <c r="S15" s="330"/>
      <c r="T15" s="1"/>
    </row>
    <row r="16" spans="1:20" ht="15" customHeight="1" x14ac:dyDescent="0.2">
      <c r="A16" s="1"/>
      <c r="B16" s="190"/>
      <c r="C16" s="20"/>
      <c r="D16" s="7" t="s">
        <v>23</v>
      </c>
      <c r="E16" s="192">
        <v>101.0713488158286</v>
      </c>
      <c r="F16" s="192"/>
      <c r="G16" s="192"/>
      <c r="H16" s="7" t="s">
        <v>23</v>
      </c>
      <c r="I16" s="323">
        <v>96.713930440054625</v>
      </c>
      <c r="J16" s="192"/>
      <c r="K16" s="1"/>
      <c r="L16" s="7" t="s">
        <v>23</v>
      </c>
      <c r="M16" s="323">
        <v>0</v>
      </c>
      <c r="N16" s="192"/>
      <c r="O16" s="1"/>
      <c r="P16" s="7" t="s">
        <v>23</v>
      </c>
      <c r="Q16" s="323">
        <v>100.21586391335912</v>
      </c>
      <c r="R16" s="192">
        <v>-9.8235124259644238</v>
      </c>
      <c r="S16" s="323"/>
      <c r="T16" s="1"/>
    </row>
    <row r="17" spans="1:20" ht="15" customHeight="1" x14ac:dyDescent="0.3">
      <c r="A17" s="1"/>
      <c r="B17" s="132"/>
      <c r="C17" s="1"/>
      <c r="D17" s="1"/>
      <c r="E17" s="9"/>
      <c r="F17" s="192"/>
      <c r="G17" s="9"/>
      <c r="H17" s="1"/>
      <c r="I17" s="1"/>
      <c r="J17" s="192"/>
      <c r="K17" s="1"/>
      <c r="L17" s="1"/>
      <c r="M17" s="1"/>
      <c r="N17" s="192"/>
      <c r="O17" s="1"/>
      <c r="P17" s="1"/>
      <c r="Q17" s="330"/>
      <c r="R17" s="192"/>
      <c r="S17" s="330"/>
      <c r="T17" s="1"/>
    </row>
    <row r="18" spans="1:20" ht="15" customHeight="1" x14ac:dyDescent="0.2">
      <c r="A18" s="1"/>
      <c r="B18" s="321" t="s">
        <v>19</v>
      </c>
      <c r="C18" s="20"/>
      <c r="D18" s="6" t="s">
        <v>68</v>
      </c>
      <c r="E18" s="327">
        <v>109.00791235544735</v>
      </c>
      <c r="F18" s="192">
        <v>52.196912722585481</v>
      </c>
      <c r="G18" s="328"/>
      <c r="H18" s="25" t="s">
        <v>68</v>
      </c>
      <c r="I18" s="329">
        <v>45.817102860620814</v>
      </c>
      <c r="J18" s="192">
        <v>141.82822815086405</v>
      </c>
      <c r="K18" s="91"/>
      <c r="L18" s="25" t="s">
        <v>68</v>
      </c>
      <c r="M18" s="329">
        <v>0</v>
      </c>
      <c r="N18" s="192">
        <v>0</v>
      </c>
      <c r="O18" s="91"/>
      <c r="P18" s="25" t="s">
        <v>68</v>
      </c>
      <c r="Q18" s="329">
        <v>154.82501521606818</v>
      </c>
      <c r="R18" s="192">
        <v>70.94687678502153</v>
      </c>
      <c r="S18" s="330"/>
      <c r="T18" s="1"/>
    </row>
    <row r="19" spans="1:20" ht="15" customHeight="1" x14ac:dyDescent="0.2">
      <c r="A19" s="1"/>
      <c r="B19" s="190"/>
      <c r="C19" s="20"/>
      <c r="D19" s="42" t="s">
        <v>168</v>
      </c>
      <c r="E19" s="331">
        <v>99.230989347679952</v>
      </c>
      <c r="F19" s="209"/>
      <c r="G19" s="332"/>
      <c r="H19" s="46" t="s">
        <v>168</v>
      </c>
      <c r="I19" s="333">
        <v>52.752872292428876</v>
      </c>
      <c r="J19" s="209"/>
      <c r="K19" s="92"/>
      <c r="L19" s="46" t="s">
        <v>168</v>
      </c>
      <c r="M19" s="333">
        <v>0</v>
      </c>
      <c r="N19" s="209"/>
      <c r="O19" s="92"/>
      <c r="P19" s="46" t="s">
        <v>168</v>
      </c>
      <c r="Q19" s="333">
        <v>151.98386164010881</v>
      </c>
      <c r="R19" s="209">
        <v>80.046701936230036</v>
      </c>
      <c r="S19" s="330"/>
      <c r="T19" s="1"/>
    </row>
    <row r="20" spans="1:20" ht="15" customHeight="1" x14ac:dyDescent="0.2">
      <c r="A20" s="1"/>
      <c r="B20" s="190"/>
      <c r="C20" s="20"/>
      <c r="D20" s="7" t="s">
        <v>24</v>
      </c>
      <c r="E20" s="192">
        <v>109.85269125302132</v>
      </c>
      <c r="F20" s="192"/>
      <c r="G20" s="192"/>
      <c r="H20" s="7" t="s">
        <v>24</v>
      </c>
      <c r="I20" s="323">
        <v>86.852337834164899</v>
      </c>
      <c r="J20" s="192"/>
      <c r="K20" s="1"/>
      <c r="L20" s="7" t="s">
        <v>24</v>
      </c>
      <c r="M20" s="323">
        <v>0</v>
      </c>
      <c r="N20" s="192"/>
      <c r="O20" s="1"/>
      <c r="P20" s="7" t="s">
        <v>24</v>
      </c>
      <c r="Q20" s="323">
        <v>101.86937846249496</v>
      </c>
      <c r="R20" s="192">
        <v>-5.054147092532979</v>
      </c>
      <c r="S20" s="323"/>
      <c r="T20" s="1"/>
    </row>
    <row r="21" spans="1:20" ht="15" customHeight="1" x14ac:dyDescent="0.3">
      <c r="A21" s="1"/>
      <c r="B21" s="132"/>
      <c r="C21" s="1"/>
      <c r="D21" s="1"/>
      <c r="E21" s="1"/>
      <c r="F21" s="1"/>
      <c r="G21" s="1"/>
      <c r="H21" s="1"/>
      <c r="I21" s="1"/>
      <c r="J21" s="1"/>
      <c r="K21" s="1"/>
      <c r="L21" s="1"/>
      <c r="M21" s="1"/>
      <c r="N21" s="1"/>
      <c r="O21" s="1"/>
      <c r="P21" s="1"/>
      <c r="Q21" s="1"/>
      <c r="R21" s="1"/>
      <c r="S21" s="1"/>
      <c r="T21" s="1"/>
    </row>
    <row r="22" spans="1:20" ht="15" customHeight="1" x14ac:dyDescent="0.2">
      <c r="A22" s="1"/>
      <c r="T22" s="1"/>
    </row>
    <row r="23" spans="1:20" ht="18" customHeight="1" x14ac:dyDescent="0.2">
      <c r="A23" s="1"/>
      <c r="B23" s="541" t="s">
        <v>26</v>
      </c>
      <c r="C23" s="541"/>
      <c r="D23" s="541"/>
      <c r="E23" s="541"/>
      <c r="F23" s="541"/>
      <c r="G23" s="541"/>
      <c r="H23" s="541"/>
      <c r="I23" s="541"/>
      <c r="J23" s="541"/>
      <c r="K23" s="541"/>
      <c r="L23" s="541"/>
      <c r="M23" s="541"/>
      <c r="N23" s="541"/>
      <c r="O23" s="541"/>
      <c r="P23" s="541"/>
      <c r="Q23" s="541"/>
      <c r="R23" s="541"/>
      <c r="S23" s="541"/>
      <c r="T23" s="1"/>
    </row>
    <row r="24" spans="1:20" ht="15" customHeight="1" x14ac:dyDescent="0.3">
      <c r="A24" s="1"/>
      <c r="B24" s="132"/>
      <c r="C24" s="1"/>
      <c r="D24" s="1"/>
      <c r="E24" s="1"/>
      <c r="F24" s="1"/>
      <c r="G24" s="1"/>
      <c r="H24" s="1"/>
      <c r="I24" s="1"/>
      <c r="J24" s="1"/>
      <c r="K24" s="1"/>
      <c r="L24" s="1"/>
      <c r="M24" s="1"/>
      <c r="N24" s="1"/>
      <c r="O24" s="1"/>
      <c r="P24" s="1"/>
      <c r="Q24" s="1"/>
      <c r="R24" s="1"/>
      <c r="S24" s="1"/>
      <c r="T24" s="1"/>
    </row>
    <row r="25" spans="1:20" ht="15" customHeight="1" x14ac:dyDescent="0.25">
      <c r="A25" s="1"/>
      <c r="B25" s="1"/>
      <c r="C25" s="319"/>
      <c r="D25" s="539" t="s">
        <v>165</v>
      </c>
      <c r="E25" s="539"/>
      <c r="F25" s="539"/>
      <c r="G25" s="1"/>
      <c r="H25" s="539" t="s">
        <v>166</v>
      </c>
      <c r="I25" s="539"/>
      <c r="J25" s="539"/>
      <c r="K25" s="1"/>
      <c r="L25" s="539" t="s">
        <v>167</v>
      </c>
      <c r="M25" s="539"/>
      <c r="N25" s="539"/>
      <c r="O25" s="1"/>
      <c r="P25" s="539" t="s">
        <v>152</v>
      </c>
      <c r="Q25" s="539"/>
      <c r="R25" s="539"/>
      <c r="S25" s="2"/>
      <c r="T25" s="1"/>
    </row>
    <row r="26" spans="1:20" ht="15" customHeight="1" x14ac:dyDescent="0.3">
      <c r="A26" s="1"/>
      <c r="B26" s="132"/>
      <c r="C26" s="1"/>
      <c r="D26" s="1"/>
      <c r="E26" s="1"/>
      <c r="F26" s="320" t="s">
        <v>33</v>
      </c>
      <c r="G26" s="1"/>
      <c r="H26" s="1"/>
      <c r="I26" s="1"/>
      <c r="J26" s="320" t="s">
        <v>33</v>
      </c>
      <c r="K26" s="1"/>
      <c r="L26" s="1"/>
      <c r="M26" s="1"/>
      <c r="N26" s="320" t="s">
        <v>33</v>
      </c>
      <c r="O26" s="1"/>
      <c r="P26" s="1"/>
      <c r="Q26" s="1"/>
      <c r="R26" s="320" t="s">
        <v>33</v>
      </c>
      <c r="S26" s="1"/>
      <c r="T26" s="1"/>
    </row>
    <row r="27" spans="1:20" ht="15" customHeight="1" x14ac:dyDescent="0.2">
      <c r="A27" s="1"/>
      <c r="B27" s="321" t="s">
        <v>17</v>
      </c>
      <c r="C27" s="20"/>
      <c r="D27" s="6" t="s">
        <v>68</v>
      </c>
      <c r="E27" s="323">
        <v>64.928922202119409</v>
      </c>
      <c r="F27" s="192">
        <v>14.951599282770086</v>
      </c>
      <c r="G27" s="1"/>
      <c r="H27" s="6" t="s">
        <v>68</v>
      </c>
      <c r="I27" s="323">
        <v>15.140863272163349</v>
      </c>
      <c r="J27" s="192">
        <v>24.959276439309985</v>
      </c>
      <c r="K27" s="1"/>
      <c r="L27" s="6" t="s">
        <v>68</v>
      </c>
      <c r="M27" s="323">
        <v>0</v>
      </c>
      <c r="N27" s="192">
        <v>-100</v>
      </c>
      <c r="O27" s="1"/>
      <c r="P27" s="6" t="s">
        <v>68</v>
      </c>
      <c r="Q27" s="323">
        <v>80.069785474282767</v>
      </c>
      <c r="R27" s="192">
        <v>10.073194997146759</v>
      </c>
      <c r="S27" s="324"/>
      <c r="T27" s="1"/>
    </row>
    <row r="28" spans="1:20" ht="15" customHeight="1" x14ac:dyDescent="0.2">
      <c r="A28" s="1"/>
      <c r="B28" s="190"/>
      <c r="C28" s="20"/>
      <c r="D28" s="42" t="s">
        <v>168</v>
      </c>
      <c r="E28" s="326"/>
      <c r="F28" s="209"/>
      <c r="G28" s="34"/>
      <c r="H28" s="42" t="s">
        <v>168</v>
      </c>
      <c r="I28" s="326"/>
      <c r="J28" s="209"/>
      <c r="K28" s="34"/>
      <c r="L28" s="42" t="s">
        <v>168</v>
      </c>
      <c r="M28" s="326"/>
      <c r="N28" s="209"/>
      <c r="O28" s="34"/>
      <c r="P28" s="42" t="s">
        <v>168</v>
      </c>
      <c r="Q28" s="326">
        <v>76.269351378115203</v>
      </c>
      <c r="R28" s="209">
        <v>14.031762952349753</v>
      </c>
      <c r="S28" s="324"/>
      <c r="T28" s="1"/>
    </row>
    <row r="29" spans="1:20" ht="15" customHeight="1" x14ac:dyDescent="0.2">
      <c r="A29" s="1"/>
      <c r="B29" s="190"/>
      <c r="C29" s="20"/>
      <c r="D29" s="7" t="s">
        <v>22</v>
      </c>
      <c r="E29" s="323"/>
      <c r="F29" s="192"/>
      <c r="G29" s="23"/>
      <c r="H29" s="7" t="s">
        <v>22</v>
      </c>
      <c r="I29" s="323"/>
      <c r="J29" s="192"/>
      <c r="K29" s="23"/>
      <c r="L29" s="7" t="s">
        <v>22</v>
      </c>
      <c r="M29" s="323"/>
      <c r="N29" s="192"/>
      <c r="O29" s="23"/>
      <c r="P29" s="7" t="s">
        <v>22</v>
      </c>
      <c r="Q29" s="323">
        <v>104.98291125794734</v>
      </c>
      <c r="R29" s="192">
        <v>-3.4714608041278492</v>
      </c>
      <c r="S29" s="323"/>
      <c r="T29" s="1"/>
    </row>
    <row r="30" spans="1:20" ht="15" customHeight="1" x14ac:dyDescent="0.3">
      <c r="A30" s="1"/>
      <c r="B30" s="132"/>
      <c r="C30" s="1"/>
      <c r="D30" s="1"/>
      <c r="E30" s="1"/>
      <c r="F30" s="322"/>
      <c r="G30" s="1"/>
      <c r="H30" s="1"/>
      <c r="I30" s="1"/>
      <c r="J30" s="322"/>
      <c r="K30" s="1"/>
      <c r="L30" s="1"/>
      <c r="M30" s="1"/>
      <c r="N30" s="322"/>
      <c r="O30" s="1"/>
      <c r="P30" s="1"/>
      <c r="Q30" s="324"/>
      <c r="R30" s="322"/>
      <c r="S30" s="324"/>
      <c r="T30" s="1"/>
    </row>
    <row r="31" spans="1:20" ht="15" customHeight="1" x14ac:dyDescent="0.2">
      <c r="A31" s="1"/>
      <c r="B31" s="321" t="s">
        <v>18</v>
      </c>
      <c r="C31" s="20"/>
      <c r="D31" s="6" t="s">
        <v>68</v>
      </c>
      <c r="E31" s="329">
        <v>158.76672903148761</v>
      </c>
      <c r="F31" s="192">
        <v>43.461759736219662</v>
      </c>
      <c r="G31" s="91"/>
      <c r="H31" s="25" t="s">
        <v>68</v>
      </c>
      <c r="I31" s="329">
        <v>162.55735745988392</v>
      </c>
      <c r="J31" s="192">
        <v>61.801033827808787</v>
      </c>
      <c r="K31" s="91"/>
      <c r="L31" s="25" t="s">
        <v>68</v>
      </c>
      <c r="M31" s="329">
        <v>0</v>
      </c>
      <c r="N31" s="192">
        <v>-100</v>
      </c>
      <c r="O31" s="91"/>
      <c r="P31" s="25" t="s">
        <v>68</v>
      </c>
      <c r="Q31" s="329">
        <v>159.48352109493527</v>
      </c>
      <c r="R31" s="192">
        <v>43.860654739149204</v>
      </c>
      <c r="S31" s="330"/>
      <c r="T31" s="1"/>
    </row>
    <row r="32" spans="1:20" ht="15" customHeight="1" x14ac:dyDescent="0.2">
      <c r="A32" s="1"/>
      <c r="B32" s="190"/>
      <c r="C32" s="20"/>
      <c r="D32" s="42" t="s">
        <v>168</v>
      </c>
      <c r="E32" s="333"/>
      <c r="F32" s="209"/>
      <c r="G32" s="92"/>
      <c r="H32" s="46" t="s">
        <v>168</v>
      </c>
      <c r="I32" s="333"/>
      <c r="J32" s="209"/>
      <c r="K32" s="92"/>
      <c r="L32" s="46" t="s">
        <v>168</v>
      </c>
      <c r="M32" s="333"/>
      <c r="N32" s="209"/>
      <c r="O32" s="92"/>
      <c r="P32" s="46" t="s">
        <v>168</v>
      </c>
      <c r="Q32" s="333">
        <v>154.40354144846748</v>
      </c>
      <c r="R32" s="209">
        <v>46.059434249291293</v>
      </c>
      <c r="S32" s="330"/>
      <c r="T32" s="1"/>
    </row>
    <row r="33" spans="1:41" ht="15" customHeight="1" x14ac:dyDescent="0.2">
      <c r="A33" s="1"/>
      <c r="B33" s="190"/>
      <c r="C33" s="20"/>
      <c r="D33" s="7" t="s">
        <v>23</v>
      </c>
      <c r="E33" s="323"/>
      <c r="F33" s="192"/>
      <c r="G33" s="23"/>
      <c r="H33" s="7" t="s">
        <v>23</v>
      </c>
      <c r="I33" s="323"/>
      <c r="J33" s="192"/>
      <c r="K33" s="23"/>
      <c r="L33" s="7" t="s">
        <v>23</v>
      </c>
      <c r="M33" s="323"/>
      <c r="N33" s="192"/>
      <c r="O33" s="23"/>
      <c r="P33" s="7" t="s">
        <v>23</v>
      </c>
      <c r="Q33" s="323">
        <v>103.29006679430968</v>
      </c>
      <c r="R33" s="192">
        <v>-1.5054005388531542</v>
      </c>
      <c r="S33" s="323"/>
      <c r="T33" s="1"/>
    </row>
    <row r="34" spans="1:41" ht="15" customHeight="1" x14ac:dyDescent="0.3">
      <c r="A34" s="1"/>
      <c r="B34" s="132"/>
      <c r="C34" s="1"/>
      <c r="D34" s="1"/>
      <c r="E34" s="1"/>
      <c r="F34" s="192"/>
      <c r="G34" s="1"/>
      <c r="H34" s="1"/>
      <c r="I34" s="1"/>
      <c r="J34" s="192"/>
      <c r="K34" s="1"/>
      <c r="L34" s="1"/>
      <c r="M34" s="1"/>
      <c r="N34" s="192"/>
      <c r="O34" s="1"/>
      <c r="P34" s="1"/>
      <c r="Q34" s="330"/>
      <c r="R34" s="192"/>
      <c r="S34" s="330"/>
      <c r="T34" s="1"/>
    </row>
    <row r="35" spans="1:41" ht="15" customHeight="1" x14ac:dyDescent="0.2">
      <c r="A35" s="1"/>
      <c r="B35" s="321" t="s">
        <v>19</v>
      </c>
      <c r="C35" s="20"/>
      <c r="D35" s="6" t="s">
        <v>68</v>
      </c>
      <c r="E35" s="329">
        <v>103.08552597570431</v>
      </c>
      <c r="F35" s="192">
        <v>64.911587176132684</v>
      </c>
      <c r="G35" s="91"/>
      <c r="H35" s="25" t="s">
        <v>68</v>
      </c>
      <c r="I35" s="329">
        <v>24.612587231842852</v>
      </c>
      <c r="J35" s="192">
        <v>102.18540114258718</v>
      </c>
      <c r="K35" s="91"/>
      <c r="L35" s="25" t="s">
        <v>68</v>
      </c>
      <c r="M35" s="329">
        <v>0</v>
      </c>
      <c r="N35" s="192">
        <v>-100</v>
      </c>
      <c r="O35" s="91"/>
      <c r="P35" s="25" t="s">
        <v>68</v>
      </c>
      <c r="Q35" s="329">
        <v>127.69811320754717</v>
      </c>
      <c r="R35" s="192">
        <v>58.352019015191857</v>
      </c>
      <c r="S35" s="330"/>
      <c r="T35" s="1"/>
    </row>
    <row r="36" spans="1:41" ht="15" customHeight="1" x14ac:dyDescent="0.2">
      <c r="A36" s="1"/>
      <c r="B36" s="190"/>
      <c r="C36" s="20"/>
      <c r="D36" s="42" t="s">
        <v>168</v>
      </c>
      <c r="E36" s="333"/>
      <c r="F36" s="209"/>
      <c r="G36" s="92"/>
      <c r="H36" s="46" t="s">
        <v>168</v>
      </c>
      <c r="I36" s="333"/>
      <c r="J36" s="209"/>
      <c r="K36" s="92"/>
      <c r="L36" s="46" t="s">
        <v>168</v>
      </c>
      <c r="M36" s="333"/>
      <c r="N36" s="209"/>
      <c r="O36" s="92"/>
      <c r="P36" s="46" t="s">
        <v>168</v>
      </c>
      <c r="Q36" s="333">
        <v>117.76257956758541</v>
      </c>
      <c r="R36" s="209">
        <v>66.554147832768038</v>
      </c>
      <c r="S36" s="330"/>
      <c r="T36" s="1"/>
    </row>
    <row r="37" spans="1:41" ht="15" customHeight="1" x14ac:dyDescent="0.2">
      <c r="A37" s="1"/>
      <c r="B37" s="190"/>
      <c r="C37" s="20"/>
      <c r="D37" s="7" t="s">
        <v>24</v>
      </c>
      <c r="E37" s="323"/>
      <c r="F37" s="192"/>
      <c r="G37" s="23"/>
      <c r="H37" s="7" t="s">
        <v>24</v>
      </c>
      <c r="I37" s="323"/>
      <c r="J37" s="192"/>
      <c r="K37" s="23"/>
      <c r="L37" s="7" t="s">
        <v>24</v>
      </c>
      <c r="M37" s="323"/>
      <c r="N37" s="192"/>
      <c r="O37" s="23"/>
      <c r="P37" s="7" t="s">
        <v>24</v>
      </c>
      <c r="Q37" s="323">
        <v>108.43691916093245</v>
      </c>
      <c r="R37" s="192">
        <v>-4.924601953386345</v>
      </c>
      <c r="S37" s="323"/>
      <c r="T37" s="1"/>
    </row>
    <row r="38" spans="1:41" ht="9.9499999999999993" customHeight="1" x14ac:dyDescent="0.2">
      <c r="A38" s="1"/>
      <c r="B38" s="190"/>
      <c r="C38" s="20"/>
      <c r="D38" s="7"/>
      <c r="E38" s="323"/>
      <c r="F38" s="192"/>
      <c r="G38" s="23"/>
      <c r="H38" s="24"/>
      <c r="I38" s="323"/>
      <c r="J38" s="192"/>
      <c r="K38" s="23"/>
      <c r="L38" s="24"/>
      <c r="M38" s="323"/>
      <c r="N38" s="192"/>
      <c r="O38" s="23"/>
      <c r="P38" s="24"/>
      <c r="Q38" s="323"/>
      <c r="R38" s="192"/>
      <c r="S38" s="323"/>
      <c r="T38" s="1"/>
    </row>
    <row r="39" spans="1:41" s="95" customFormat="1" ht="9.75" customHeight="1" x14ac:dyDescent="0.2">
      <c r="A39" s="93"/>
      <c r="B39" s="93"/>
      <c r="C39" s="93"/>
      <c r="D39" s="93"/>
      <c r="E39" s="93"/>
      <c r="F39" s="93"/>
      <c r="G39" s="93"/>
      <c r="H39" s="93"/>
      <c r="I39" s="93"/>
      <c r="J39" s="93"/>
      <c r="K39" s="93"/>
      <c r="L39" s="93"/>
      <c r="M39" s="93"/>
      <c r="N39" s="93"/>
      <c r="O39" s="93"/>
      <c r="P39" s="93"/>
      <c r="Q39" s="93"/>
      <c r="R39" s="93"/>
      <c r="S39" s="93"/>
      <c r="T39" s="93"/>
      <c r="U39" s="94"/>
      <c r="V39" s="94"/>
      <c r="W39" s="94"/>
      <c r="X39" s="94"/>
      <c r="Y39" s="94"/>
      <c r="Z39" s="94"/>
      <c r="AA39" s="94"/>
      <c r="AB39" s="94"/>
      <c r="AC39" s="94"/>
      <c r="AD39" s="94"/>
      <c r="AE39" s="94"/>
      <c r="AF39" s="94"/>
      <c r="AG39" s="94"/>
      <c r="AH39" s="94"/>
      <c r="AI39" s="94"/>
      <c r="AJ39" s="94"/>
      <c r="AK39" s="94"/>
      <c r="AL39" s="94"/>
      <c r="AM39" s="94"/>
      <c r="AN39" s="94"/>
      <c r="AO39" s="94"/>
    </row>
    <row r="40" spans="1:41" ht="35.1" customHeight="1" x14ac:dyDescent="0.2">
      <c r="A40" s="1"/>
      <c r="B40" s="538" t="s">
        <v>11</v>
      </c>
      <c r="C40" s="538"/>
      <c r="D40" s="538"/>
      <c r="E40" s="538"/>
      <c r="F40" s="538"/>
      <c r="G40" s="538"/>
      <c r="H40" s="538"/>
      <c r="I40" s="538"/>
      <c r="J40" s="538"/>
      <c r="K40" s="538"/>
      <c r="L40" s="538"/>
      <c r="M40" s="538"/>
      <c r="N40" s="538"/>
      <c r="O40" s="538"/>
      <c r="P40" s="538"/>
      <c r="Q40" s="538"/>
      <c r="R40" s="538"/>
      <c r="S40" s="538"/>
      <c r="T40" s="1"/>
    </row>
    <row r="41" spans="1:41" s="96" customFormat="1" ht="15" customHeight="1" x14ac:dyDescent="0.2">
      <c r="A41" s="334"/>
      <c r="B41" s="334"/>
      <c r="C41" s="334"/>
      <c r="D41" s="334"/>
      <c r="E41" s="334"/>
      <c r="F41" s="334"/>
      <c r="G41" s="334"/>
      <c r="H41" s="334"/>
      <c r="I41" s="334"/>
      <c r="J41" s="334"/>
      <c r="K41" s="334"/>
      <c r="L41" s="334"/>
      <c r="M41" s="334"/>
      <c r="N41" s="334"/>
      <c r="O41" s="334"/>
      <c r="P41" s="334"/>
      <c r="Q41" s="334"/>
      <c r="R41" s="334"/>
      <c r="S41" s="334"/>
      <c r="T41" s="334"/>
      <c r="U41" s="335"/>
      <c r="V41" s="335"/>
      <c r="W41" s="335"/>
      <c r="X41" s="335"/>
      <c r="Y41" s="335"/>
      <c r="Z41" s="335"/>
      <c r="AA41" s="335"/>
      <c r="AB41" s="335"/>
      <c r="AC41" s="335"/>
      <c r="AD41" s="335"/>
      <c r="AE41" s="335"/>
      <c r="AF41" s="335"/>
      <c r="AG41" s="335"/>
      <c r="AH41" s="335"/>
      <c r="AI41" s="335"/>
      <c r="AJ41" s="335"/>
      <c r="AK41" s="335"/>
      <c r="AL41" s="335"/>
      <c r="AM41" s="335"/>
      <c r="AN41" s="335"/>
      <c r="AO41" s="335"/>
    </row>
    <row r="42" spans="1:41" ht="18" customHeight="1" x14ac:dyDescent="0.2">
      <c r="A42" s="61"/>
      <c r="B42" s="61"/>
      <c r="C42" s="61"/>
      <c r="D42" s="61"/>
      <c r="E42" s="61"/>
      <c r="F42" s="61"/>
      <c r="G42" s="61"/>
      <c r="H42" s="61"/>
      <c r="I42" s="61"/>
      <c r="J42" s="61"/>
      <c r="K42" s="61"/>
      <c r="L42" s="61"/>
      <c r="M42" s="61"/>
      <c r="N42" s="61"/>
      <c r="O42" s="61"/>
      <c r="P42" s="61"/>
      <c r="Q42" s="61"/>
      <c r="R42" s="61"/>
      <c r="S42" s="61"/>
      <c r="T42" s="61"/>
    </row>
    <row r="43" spans="1:41" x14ac:dyDescent="0.2">
      <c r="A43" s="61"/>
      <c r="B43" s="61"/>
      <c r="C43" s="61"/>
      <c r="D43" s="61"/>
      <c r="E43" s="61"/>
      <c r="F43" s="61"/>
      <c r="G43" s="61"/>
      <c r="H43" s="61"/>
      <c r="I43" s="61"/>
      <c r="J43" s="61"/>
      <c r="K43" s="61"/>
      <c r="L43" s="61"/>
      <c r="M43" s="61"/>
      <c r="N43" s="61"/>
      <c r="O43" s="61"/>
      <c r="P43" s="61"/>
      <c r="Q43" s="61"/>
      <c r="R43" s="61"/>
      <c r="S43" s="61"/>
      <c r="T43" s="61"/>
    </row>
    <row r="44" spans="1:41" x14ac:dyDescent="0.2">
      <c r="A44" s="61"/>
      <c r="B44" s="61"/>
      <c r="C44" s="61"/>
      <c r="D44" s="61"/>
      <c r="E44" s="61"/>
      <c r="F44" s="61"/>
      <c r="G44" s="61"/>
      <c r="H44" s="61"/>
      <c r="I44" s="61"/>
      <c r="J44" s="61"/>
      <c r="K44" s="61"/>
      <c r="L44" s="61"/>
      <c r="M44" s="61"/>
      <c r="N44" s="61"/>
      <c r="O44" s="61"/>
      <c r="P44" s="61"/>
      <c r="Q44" s="61"/>
      <c r="R44" s="61"/>
      <c r="S44" s="61"/>
      <c r="T44" s="61"/>
    </row>
    <row r="45" spans="1:41" x14ac:dyDescent="0.2">
      <c r="A45" s="61"/>
      <c r="B45" s="61"/>
      <c r="C45" s="61"/>
      <c r="D45" s="61"/>
      <c r="E45" s="61"/>
      <c r="F45" s="61"/>
      <c r="G45" s="61"/>
      <c r="H45" s="61"/>
      <c r="I45" s="61"/>
      <c r="J45" s="61"/>
      <c r="K45" s="61"/>
      <c r="L45" s="61"/>
      <c r="M45" s="61"/>
      <c r="N45" s="61"/>
      <c r="O45" s="61"/>
      <c r="P45" s="61"/>
      <c r="Q45" s="61"/>
      <c r="R45" s="61"/>
      <c r="S45" s="61"/>
      <c r="T45" s="61"/>
    </row>
    <row r="46" spans="1:41" x14ac:dyDescent="0.2">
      <c r="A46" s="61"/>
      <c r="B46" s="61"/>
      <c r="C46" s="61"/>
      <c r="D46" s="61"/>
      <c r="E46" s="61"/>
      <c r="F46" s="61"/>
      <c r="G46" s="61"/>
      <c r="H46" s="61"/>
      <c r="I46" s="61"/>
      <c r="J46" s="61"/>
      <c r="K46" s="61"/>
      <c r="L46" s="61"/>
      <c r="M46" s="61"/>
      <c r="N46" s="61"/>
      <c r="O46" s="61"/>
      <c r="P46" s="61"/>
      <c r="Q46" s="61"/>
      <c r="R46" s="61"/>
      <c r="S46" s="61"/>
      <c r="T46" s="61"/>
    </row>
    <row r="47" spans="1:41" x14ac:dyDescent="0.2">
      <c r="A47" s="61"/>
      <c r="B47" s="61"/>
      <c r="C47" s="61"/>
      <c r="D47" s="61"/>
      <c r="E47" s="61"/>
      <c r="F47" s="61"/>
      <c r="G47" s="61"/>
      <c r="H47" s="61"/>
      <c r="I47" s="61"/>
      <c r="J47" s="61"/>
      <c r="K47" s="61"/>
      <c r="L47" s="61"/>
      <c r="M47" s="61"/>
      <c r="N47" s="61"/>
      <c r="O47" s="61"/>
      <c r="P47" s="61"/>
      <c r="Q47" s="61"/>
      <c r="R47" s="61"/>
      <c r="S47" s="61"/>
      <c r="T47" s="61"/>
    </row>
    <row r="48" spans="1:41" x14ac:dyDescent="0.2">
      <c r="A48" s="61"/>
      <c r="B48" s="61"/>
      <c r="C48" s="61"/>
      <c r="D48" s="61"/>
      <c r="E48" s="61"/>
      <c r="F48" s="61"/>
      <c r="G48" s="61"/>
      <c r="H48" s="61"/>
      <c r="I48" s="61"/>
      <c r="J48" s="61"/>
      <c r="K48" s="61"/>
      <c r="L48" s="61"/>
      <c r="M48" s="61"/>
      <c r="N48" s="61"/>
      <c r="O48" s="61"/>
      <c r="P48" s="61"/>
      <c r="Q48" s="61"/>
      <c r="R48" s="61"/>
      <c r="S48" s="61"/>
      <c r="T48" s="61"/>
    </row>
    <row r="49" s="61" customFormat="1" x14ac:dyDescent="0.2"/>
    <row r="50" s="61" customFormat="1" x14ac:dyDescent="0.2"/>
    <row r="51" s="61" customFormat="1" x14ac:dyDescent="0.2"/>
    <row r="52" s="61" customFormat="1" x14ac:dyDescent="0.2"/>
    <row r="53" s="61" customFormat="1" x14ac:dyDescent="0.2"/>
    <row r="54" s="61" customFormat="1" x14ac:dyDescent="0.2"/>
    <row r="55" s="61" customFormat="1" x14ac:dyDescent="0.2"/>
    <row r="56" s="61" customFormat="1" x14ac:dyDescent="0.2"/>
    <row r="57" s="61" customFormat="1" x14ac:dyDescent="0.2"/>
    <row r="58" s="61" customFormat="1" x14ac:dyDescent="0.2"/>
    <row r="59" s="61" customFormat="1" x14ac:dyDescent="0.2"/>
    <row r="60" s="61" customFormat="1" x14ac:dyDescent="0.2"/>
    <row r="61" s="61" customFormat="1" x14ac:dyDescent="0.2"/>
    <row r="62" s="61" customFormat="1" x14ac:dyDescent="0.2"/>
    <row r="63" s="61" customFormat="1" x14ac:dyDescent="0.2"/>
    <row r="64" s="61" customFormat="1" x14ac:dyDescent="0.2"/>
    <row r="65" s="61" customFormat="1" x14ac:dyDescent="0.2"/>
    <row r="66" s="61" customFormat="1" x14ac:dyDescent="0.2"/>
    <row r="67" s="61" customFormat="1" x14ac:dyDescent="0.2"/>
    <row r="68" s="61" customFormat="1" x14ac:dyDescent="0.2"/>
    <row r="69" s="61" customFormat="1" x14ac:dyDescent="0.2"/>
    <row r="70" s="61" customFormat="1" x14ac:dyDescent="0.2"/>
    <row r="71" s="61" customFormat="1" x14ac:dyDescent="0.2"/>
    <row r="72" s="61" customFormat="1" x14ac:dyDescent="0.2"/>
    <row r="73" s="61" customFormat="1" x14ac:dyDescent="0.2"/>
    <row r="74" s="61" customFormat="1" x14ac:dyDescent="0.2"/>
    <row r="75" s="61" customFormat="1" x14ac:dyDescent="0.2"/>
    <row r="76" s="61" customFormat="1" x14ac:dyDescent="0.2"/>
    <row r="77" s="61" customFormat="1" x14ac:dyDescent="0.2"/>
    <row r="78" s="61" customFormat="1" x14ac:dyDescent="0.2"/>
    <row r="79" s="61" customFormat="1" x14ac:dyDescent="0.2"/>
  </sheetData>
  <mergeCells count="14">
    <mergeCell ref="B2:S2"/>
    <mergeCell ref="B6:S6"/>
    <mergeCell ref="B23:S23"/>
    <mergeCell ref="D8:F8"/>
    <mergeCell ref="H8:J8"/>
    <mergeCell ref="L8:N8"/>
    <mergeCell ref="P8:R8"/>
    <mergeCell ref="B4:S4"/>
    <mergeCell ref="B3:S3"/>
    <mergeCell ref="B40:S40"/>
    <mergeCell ref="D25:F25"/>
    <mergeCell ref="H25:J25"/>
    <mergeCell ref="L25:N25"/>
    <mergeCell ref="P25:R25"/>
  </mergeCells>
  <phoneticPr fontId="0" type="noConversion"/>
  <printOptions horizontalCentered="1" verticalCentered="1"/>
  <pageMargins left="0.25" right="0.25" top="0.25" bottom="0.25" header="0" footer="0"/>
  <pageSetup scale="88" orientation="landscape" r:id="rId1"/>
  <headerFooter alignWithMargins="0"/>
  <rowBreaks count="1" manualBreakCount="1">
    <brk id="42" max="16383" man="1"/>
  </rowBreaks>
  <colBreaks count="1" manualBreakCount="1">
    <brk id="2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A1:AP86"/>
  <sheetViews>
    <sheetView showGridLines="0" zoomScale="85" workbookViewId="0"/>
  </sheetViews>
  <sheetFormatPr defaultRowHeight="12.75" x14ac:dyDescent="0.2"/>
  <cols>
    <col min="1" max="1" width="2.7109375" customWidth="1"/>
    <col min="2" max="2" width="6.7109375" customWidth="1"/>
    <col min="3" max="3" width="6.140625" style="11" customWidth="1"/>
    <col min="4" max="15" width="7.42578125" customWidth="1"/>
    <col min="16" max="16" width="1.42578125" customWidth="1"/>
    <col min="17" max="28" width="7.42578125" customWidth="1"/>
    <col min="29" max="29" width="3.5703125" customWidth="1"/>
    <col min="30" max="42" width="9.140625" style="61" customWidth="1"/>
  </cols>
  <sheetData>
    <row r="1" spans="1:28" ht="30" x14ac:dyDescent="0.2">
      <c r="A1" s="31"/>
      <c r="B1" s="197" t="s">
        <v>169</v>
      </c>
      <c r="Z1" s="120"/>
      <c r="AB1" s="302"/>
    </row>
    <row r="2" spans="1:28" ht="15" customHeight="1" x14ac:dyDescent="0.2">
      <c r="A2" s="250"/>
      <c r="B2" s="496" t="s">
        <v>13</v>
      </c>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row>
    <row r="3" spans="1:28" ht="17.100000000000001" customHeight="1" x14ac:dyDescent="0.2">
      <c r="A3" s="250"/>
      <c r="B3" s="496" t="s">
        <v>14</v>
      </c>
      <c r="C3" s="496"/>
      <c r="D3" s="496"/>
      <c r="E3" s="496"/>
      <c r="F3" s="496"/>
      <c r="G3" s="496"/>
      <c r="H3" s="496"/>
      <c r="I3" s="496"/>
      <c r="J3" s="496"/>
      <c r="K3" s="496"/>
      <c r="L3" s="496"/>
      <c r="M3" s="496"/>
      <c r="N3" s="496"/>
      <c r="O3" s="496"/>
      <c r="P3" s="496"/>
      <c r="Q3" s="496"/>
      <c r="R3" s="549" t="s">
        <v>170</v>
      </c>
      <c r="S3" s="549"/>
      <c r="T3" s="549"/>
      <c r="U3" s="549"/>
      <c r="V3" s="549"/>
      <c r="W3" s="549"/>
      <c r="X3" s="549"/>
      <c r="Y3" s="549"/>
      <c r="Z3" s="549"/>
      <c r="AA3" s="549"/>
      <c r="AB3" s="549"/>
    </row>
    <row r="4" spans="1:28" ht="19.5" customHeight="1" x14ac:dyDescent="0.2">
      <c r="B4" s="496" t="s">
        <v>15</v>
      </c>
      <c r="C4" s="496"/>
      <c r="D4" s="496"/>
      <c r="E4" s="496"/>
      <c r="F4" s="496"/>
      <c r="G4" s="496"/>
      <c r="H4" s="496"/>
      <c r="I4" s="496"/>
      <c r="J4" s="496"/>
      <c r="K4" s="496"/>
      <c r="L4" s="496"/>
      <c r="M4" s="496"/>
      <c r="N4" s="496"/>
      <c r="O4" s="496"/>
      <c r="P4" s="496"/>
      <c r="Q4" s="496"/>
      <c r="R4" s="496"/>
      <c r="S4" s="496"/>
      <c r="T4" s="496"/>
      <c r="U4" s="496"/>
      <c r="V4" s="496"/>
      <c r="W4" s="496"/>
      <c r="X4" s="496"/>
      <c r="Y4" s="496"/>
      <c r="Z4" s="496"/>
      <c r="AA4" s="496"/>
      <c r="AB4" s="496"/>
    </row>
    <row r="5" spans="1:28" ht="12.75" customHeight="1" x14ac:dyDescent="0.2"/>
    <row r="6" spans="1:28" ht="15.75" x14ac:dyDescent="0.25">
      <c r="D6" s="548" t="s">
        <v>17</v>
      </c>
      <c r="E6" s="548"/>
      <c r="F6" s="548"/>
      <c r="G6" s="548"/>
      <c r="H6" s="548"/>
      <c r="I6" s="548"/>
      <c r="J6" s="548"/>
      <c r="K6" s="548"/>
      <c r="L6" s="548"/>
      <c r="M6" s="548"/>
      <c r="N6" s="548"/>
      <c r="O6" s="548"/>
      <c r="Q6" s="548" t="s">
        <v>171</v>
      </c>
      <c r="R6" s="548"/>
      <c r="S6" s="548"/>
      <c r="T6" s="548"/>
      <c r="U6" s="548"/>
      <c r="V6" s="548"/>
      <c r="W6" s="548"/>
      <c r="X6" s="548"/>
      <c r="Y6" s="548"/>
      <c r="Z6" s="548"/>
      <c r="AA6" s="548"/>
      <c r="AB6" s="548"/>
    </row>
    <row r="7" spans="1:28" ht="15.75" x14ac:dyDescent="0.25">
      <c r="D7" s="545" t="s">
        <v>165</v>
      </c>
      <c r="E7" s="545"/>
      <c r="F7" s="545"/>
      <c r="G7" s="545" t="s">
        <v>166</v>
      </c>
      <c r="H7" s="545"/>
      <c r="I7" s="545"/>
      <c r="J7" s="545" t="s">
        <v>167</v>
      </c>
      <c r="K7" s="545"/>
      <c r="L7" s="545"/>
      <c r="M7" s="545" t="s">
        <v>152</v>
      </c>
      <c r="N7" s="545"/>
      <c r="O7" s="545"/>
      <c r="Q7" s="545" t="s">
        <v>165</v>
      </c>
      <c r="R7" s="545"/>
      <c r="S7" s="545"/>
      <c r="T7" s="545" t="s">
        <v>166</v>
      </c>
      <c r="U7" s="545"/>
      <c r="V7" s="545"/>
      <c r="W7" s="545" t="s">
        <v>167</v>
      </c>
      <c r="X7" s="545"/>
      <c r="Y7" s="545"/>
      <c r="Z7" s="545" t="s">
        <v>152</v>
      </c>
      <c r="AA7" s="545"/>
      <c r="AB7" s="545"/>
    </row>
    <row r="8" spans="1:28" ht="27" customHeight="1" x14ac:dyDescent="0.25">
      <c r="A8" s="336"/>
      <c r="B8" s="462" t="s">
        <v>25</v>
      </c>
      <c r="C8" s="462"/>
      <c r="D8" s="337" t="s">
        <v>20</v>
      </c>
      <c r="E8" s="338" t="s">
        <v>21</v>
      </c>
      <c r="F8" s="65" t="s">
        <v>172</v>
      </c>
      <c r="G8" s="337" t="s">
        <v>20</v>
      </c>
      <c r="H8" s="338" t="s">
        <v>21</v>
      </c>
      <c r="I8" s="65" t="s">
        <v>172</v>
      </c>
      <c r="J8" s="337" t="s">
        <v>20</v>
      </c>
      <c r="K8" s="338" t="s">
        <v>21</v>
      </c>
      <c r="L8" s="65" t="s">
        <v>172</v>
      </c>
      <c r="M8" s="337" t="s">
        <v>20</v>
      </c>
      <c r="N8" s="338" t="s">
        <v>21</v>
      </c>
      <c r="O8" s="65" t="s">
        <v>172</v>
      </c>
      <c r="P8" s="339"/>
      <c r="Q8" s="337" t="s">
        <v>20</v>
      </c>
      <c r="R8" s="338" t="s">
        <v>21</v>
      </c>
      <c r="S8" s="65" t="s">
        <v>172</v>
      </c>
      <c r="T8" s="337" t="s">
        <v>20</v>
      </c>
      <c r="U8" s="338" t="s">
        <v>21</v>
      </c>
      <c r="V8" s="65" t="s">
        <v>172</v>
      </c>
      <c r="W8" s="337" t="s">
        <v>20</v>
      </c>
      <c r="X8" s="338" t="s">
        <v>21</v>
      </c>
      <c r="Y8" s="65" t="s">
        <v>172</v>
      </c>
      <c r="Z8" s="337" t="s">
        <v>20</v>
      </c>
      <c r="AA8" s="338" t="s">
        <v>21</v>
      </c>
      <c r="AB8" s="65" t="s">
        <v>172</v>
      </c>
    </row>
    <row r="9" spans="1:28" ht="18" customHeight="1" x14ac:dyDescent="0.25">
      <c r="A9" s="336"/>
      <c r="B9" s="340">
        <v>2021</v>
      </c>
      <c r="C9" s="341" t="s">
        <v>56</v>
      </c>
      <c r="D9" s="342">
        <v>58.520998174071821</v>
      </c>
      <c r="E9" s="343"/>
      <c r="F9" s="344">
        <v>65.748935439803319</v>
      </c>
      <c r="G9" s="342">
        <v>17.589774802191116</v>
      </c>
      <c r="H9" s="343"/>
      <c r="I9" s="344">
        <v>11.585016382103891</v>
      </c>
      <c r="J9" s="342">
        <v>0</v>
      </c>
      <c r="K9" s="343"/>
      <c r="L9" s="344">
        <v>5.388959675197837</v>
      </c>
      <c r="M9" s="342">
        <v>76.110772976262936</v>
      </c>
      <c r="N9" s="343">
        <v>73.190827827438781</v>
      </c>
      <c r="O9" s="344">
        <v>82.722911497105045</v>
      </c>
      <c r="P9" s="120"/>
      <c r="Q9" s="342"/>
      <c r="R9" s="343"/>
      <c r="S9" s="344">
        <v>66.782302651603857</v>
      </c>
      <c r="T9" s="342"/>
      <c r="U9" s="343"/>
      <c r="V9" s="344">
        <v>16.67362633384699</v>
      </c>
      <c r="W9" s="342"/>
      <c r="X9" s="343"/>
      <c r="Y9" s="344">
        <v>67.310023799519115</v>
      </c>
      <c r="Z9" s="342">
        <v>657.87878787655097</v>
      </c>
      <c r="AA9" s="343">
        <v>53.155497722953527</v>
      </c>
      <c r="AB9" s="344">
        <v>57.350534927616792</v>
      </c>
    </row>
    <row r="10" spans="1:28" ht="18" customHeight="1" x14ac:dyDescent="0.25">
      <c r="A10" s="345"/>
      <c r="B10" s="346"/>
      <c r="C10" s="347" t="s">
        <v>57</v>
      </c>
      <c r="D10" s="208">
        <v>42.178940961655506</v>
      </c>
      <c r="E10" s="209"/>
      <c r="F10" s="211">
        <v>56.115782725061116</v>
      </c>
      <c r="G10" s="208">
        <v>0.54777845404747416</v>
      </c>
      <c r="H10" s="209"/>
      <c r="I10" s="211">
        <v>1.8115333488311798</v>
      </c>
      <c r="J10" s="208">
        <v>0</v>
      </c>
      <c r="K10" s="209"/>
      <c r="L10" s="211">
        <v>5.1330644058430224</v>
      </c>
      <c r="M10" s="208">
        <v>42.726719415702981</v>
      </c>
      <c r="N10" s="209">
        <v>47.555382821609015</v>
      </c>
      <c r="O10" s="211">
        <v>63.060380479735315</v>
      </c>
      <c r="P10" s="120"/>
      <c r="Q10" s="208"/>
      <c r="R10" s="209"/>
      <c r="S10" s="211">
        <v>49.647553623396028</v>
      </c>
      <c r="T10" s="208"/>
      <c r="U10" s="209"/>
      <c r="V10" s="211">
        <v>-53.324846520317188</v>
      </c>
      <c r="W10" s="208"/>
      <c r="X10" s="209"/>
      <c r="Y10" s="211">
        <v>54.920528249221192</v>
      </c>
      <c r="Z10" s="208">
        <v>372.72727272640049</v>
      </c>
      <c r="AA10" s="209">
        <v>34.78739810527702</v>
      </c>
      <c r="AB10" s="211">
        <v>41.096346744538337</v>
      </c>
    </row>
    <row r="11" spans="1:28" ht="18" customHeight="1" x14ac:dyDescent="0.25">
      <c r="A11" s="345"/>
      <c r="B11" s="348"/>
      <c r="C11" s="349" t="s">
        <v>58</v>
      </c>
      <c r="D11" s="350">
        <v>48.930817610062896</v>
      </c>
      <c r="E11" s="351"/>
      <c r="F11" s="352">
        <v>57.365504280847588</v>
      </c>
      <c r="G11" s="350">
        <v>6.7924528301886795</v>
      </c>
      <c r="H11" s="351"/>
      <c r="I11" s="352">
        <v>4.5510549592170557</v>
      </c>
      <c r="J11" s="350">
        <v>0</v>
      </c>
      <c r="K11" s="351"/>
      <c r="L11" s="352">
        <v>4.090278366772961</v>
      </c>
      <c r="M11" s="350">
        <v>55.723270440251575</v>
      </c>
      <c r="N11" s="351">
        <v>54.024096385542165</v>
      </c>
      <c r="O11" s="352">
        <v>66.006837606837607</v>
      </c>
      <c r="P11" s="120"/>
      <c r="Q11" s="350"/>
      <c r="R11" s="351"/>
      <c r="S11" s="352">
        <v>34.012666125193562</v>
      </c>
      <c r="T11" s="350"/>
      <c r="U11" s="351"/>
      <c r="V11" s="352">
        <v>-30.403575837798378</v>
      </c>
      <c r="W11" s="350"/>
      <c r="X11" s="351"/>
      <c r="Y11" s="352">
        <v>106.27078410485014</v>
      </c>
      <c r="Z11" s="350">
        <v>558.73605947607655</v>
      </c>
      <c r="AA11" s="351">
        <v>10.534100246580467</v>
      </c>
      <c r="AB11" s="352">
        <v>28.597595497398533</v>
      </c>
    </row>
    <row r="12" spans="1:28" ht="18" customHeight="1" x14ac:dyDescent="0.25">
      <c r="A12" s="345"/>
      <c r="B12" s="346"/>
      <c r="C12" s="347" t="s">
        <v>59</v>
      </c>
      <c r="D12" s="208">
        <v>53.682288496652468</v>
      </c>
      <c r="E12" s="209"/>
      <c r="F12" s="211">
        <v>60.113445867431757</v>
      </c>
      <c r="G12" s="208">
        <v>15.307364576993304</v>
      </c>
      <c r="H12" s="209"/>
      <c r="I12" s="211">
        <v>5.9170703144033903</v>
      </c>
      <c r="J12" s="208">
        <v>0</v>
      </c>
      <c r="K12" s="209"/>
      <c r="L12" s="211">
        <v>4.3284581771392094</v>
      </c>
      <c r="M12" s="208">
        <v>68.989653073645769</v>
      </c>
      <c r="N12" s="209">
        <v>55.017489312087058</v>
      </c>
      <c r="O12" s="211">
        <v>70.358974358974365</v>
      </c>
      <c r="P12" s="120"/>
      <c r="Q12" s="208">
        <v>45.905707195984881</v>
      </c>
      <c r="R12" s="209"/>
      <c r="S12" s="211">
        <v>21.496890132239827</v>
      </c>
      <c r="T12" s="208">
        <v>-3.8240917781258097</v>
      </c>
      <c r="U12" s="209"/>
      <c r="V12" s="211">
        <v>-40.924786606878072</v>
      </c>
      <c r="W12" s="208">
        <v>0</v>
      </c>
      <c r="X12" s="209"/>
      <c r="Y12" s="211">
        <v>13.115532505857928</v>
      </c>
      <c r="Z12" s="208">
        <v>30.889145496539275</v>
      </c>
      <c r="AA12" s="209">
        <v>-9.6387080300632437</v>
      </c>
      <c r="AB12" s="211">
        <v>11.11633618096681</v>
      </c>
    </row>
    <row r="13" spans="1:28" ht="18" customHeight="1" x14ac:dyDescent="0.25">
      <c r="A13" s="345"/>
      <c r="B13" s="348"/>
      <c r="C13" s="349" t="s">
        <v>60</v>
      </c>
      <c r="D13" s="350">
        <v>57.358490566037737</v>
      </c>
      <c r="E13" s="351"/>
      <c r="F13" s="352">
        <v>60.003197295799538</v>
      </c>
      <c r="G13" s="350">
        <v>21.352201257861637</v>
      </c>
      <c r="H13" s="351"/>
      <c r="I13" s="352">
        <v>14.532606375062636</v>
      </c>
      <c r="J13" s="350">
        <v>0</v>
      </c>
      <c r="K13" s="351"/>
      <c r="L13" s="352">
        <v>6.7615025595129676</v>
      </c>
      <c r="M13" s="350">
        <v>78.710691823899367</v>
      </c>
      <c r="N13" s="351">
        <v>62.554216867469883</v>
      </c>
      <c r="O13" s="352">
        <v>81.297306230375142</v>
      </c>
      <c r="P13" s="120"/>
      <c r="Q13" s="350">
        <v>6.0465116278391564</v>
      </c>
      <c r="R13" s="351"/>
      <c r="S13" s="352">
        <v>27.075091760149327</v>
      </c>
      <c r="T13" s="350">
        <v>166.27450980486137</v>
      </c>
      <c r="U13" s="351"/>
      <c r="V13" s="352">
        <v>181.79368330355243</v>
      </c>
      <c r="W13" s="350">
        <v>0</v>
      </c>
      <c r="X13" s="351"/>
      <c r="Y13" s="352">
        <v>13.954146007197021</v>
      </c>
      <c r="Z13" s="350">
        <v>26.734177215177038</v>
      </c>
      <c r="AA13" s="351">
        <v>21.365123889665231</v>
      </c>
      <c r="AB13" s="352">
        <v>39.424010274606005</v>
      </c>
    </row>
    <row r="14" spans="1:28" ht="18" customHeight="1" x14ac:dyDescent="0.25">
      <c r="A14" s="345"/>
      <c r="B14" s="346"/>
      <c r="C14" s="347" t="s">
        <v>61</v>
      </c>
      <c r="D14" s="208">
        <v>53.286670724284846</v>
      </c>
      <c r="E14" s="209"/>
      <c r="F14" s="211">
        <v>64.328465426822817</v>
      </c>
      <c r="G14" s="208">
        <v>18.867924528301888</v>
      </c>
      <c r="H14" s="209"/>
      <c r="I14" s="211">
        <v>8.0291873719032623</v>
      </c>
      <c r="J14" s="208">
        <v>0</v>
      </c>
      <c r="K14" s="209"/>
      <c r="L14" s="211">
        <v>8.8680576943409175</v>
      </c>
      <c r="M14" s="208">
        <v>72.154595252586731</v>
      </c>
      <c r="N14" s="209">
        <v>74.737660318694125</v>
      </c>
      <c r="O14" s="211">
        <v>81.225710493066998</v>
      </c>
      <c r="P14" s="120"/>
      <c r="Q14" s="208">
        <v>2.5175644028854518</v>
      </c>
      <c r="R14" s="209"/>
      <c r="S14" s="211">
        <v>28.965282361713065</v>
      </c>
      <c r="T14" s="208">
        <v>119.85815602948992</v>
      </c>
      <c r="U14" s="209"/>
      <c r="V14" s="211">
        <v>78.381865702382882</v>
      </c>
      <c r="W14" s="208">
        <v>-100</v>
      </c>
      <c r="X14" s="209"/>
      <c r="Y14" s="211">
        <v>11.674237680643834</v>
      </c>
      <c r="Z14" s="208">
        <v>9.5150115473054644</v>
      </c>
      <c r="AA14" s="209">
        <v>54.532304725203282</v>
      </c>
      <c r="AB14" s="211">
        <v>30.331108969125925</v>
      </c>
    </row>
    <row r="15" spans="1:28" ht="18" customHeight="1" x14ac:dyDescent="0.25">
      <c r="A15" s="345"/>
      <c r="B15" s="348">
        <v>2022</v>
      </c>
      <c r="C15" s="349" t="s">
        <v>62</v>
      </c>
      <c r="D15" s="350">
        <v>75.015216068167987</v>
      </c>
      <c r="E15" s="351"/>
      <c r="F15" s="352">
        <v>69.421372847385825</v>
      </c>
      <c r="G15" s="350">
        <v>10.012172854534388</v>
      </c>
      <c r="H15" s="351"/>
      <c r="I15" s="352">
        <v>9.0187477657495503</v>
      </c>
      <c r="J15" s="350">
        <v>0</v>
      </c>
      <c r="K15" s="351"/>
      <c r="L15" s="352">
        <v>9.4147260930875323</v>
      </c>
      <c r="M15" s="350">
        <v>85.027388922702372</v>
      </c>
      <c r="N15" s="351">
        <v>81.515740380878356</v>
      </c>
      <c r="O15" s="352">
        <v>87.854846706222915</v>
      </c>
      <c r="P15" s="120"/>
      <c r="Q15" s="350">
        <v>63.136995367135619</v>
      </c>
      <c r="R15" s="351"/>
      <c r="S15" s="352">
        <v>34.061552642436745</v>
      </c>
      <c r="T15" s="350">
        <v>24.621212121154532</v>
      </c>
      <c r="U15" s="351"/>
      <c r="V15" s="352">
        <v>141.34674331852634</v>
      </c>
      <c r="W15" s="350">
        <v>-100</v>
      </c>
      <c r="X15" s="351"/>
      <c r="Y15" s="352">
        <v>154.17030466553095</v>
      </c>
      <c r="Z15" s="350">
        <v>54.449972360339181</v>
      </c>
      <c r="AA15" s="351">
        <v>45.612329908290654</v>
      </c>
      <c r="AB15" s="352">
        <v>48.342936884183359</v>
      </c>
    </row>
    <row r="16" spans="1:28" ht="18" customHeight="1" x14ac:dyDescent="0.25">
      <c r="A16" s="345"/>
      <c r="B16" s="346"/>
      <c r="C16" s="347" t="s">
        <v>63</v>
      </c>
      <c r="D16" s="208">
        <v>81.469002695417785</v>
      </c>
      <c r="E16" s="209"/>
      <c r="F16" s="211">
        <v>73.537320838213674</v>
      </c>
      <c r="G16" s="208">
        <v>11.758760107816711</v>
      </c>
      <c r="H16" s="209"/>
      <c r="I16" s="211">
        <v>13.601871019195867</v>
      </c>
      <c r="J16" s="208">
        <v>0</v>
      </c>
      <c r="K16" s="209"/>
      <c r="L16" s="211">
        <v>8.2075040842293809</v>
      </c>
      <c r="M16" s="208">
        <v>93.227762803234498</v>
      </c>
      <c r="N16" s="209">
        <v>91.901893287435456</v>
      </c>
      <c r="O16" s="211">
        <v>95.346695941638927</v>
      </c>
      <c r="P16" s="120"/>
      <c r="Q16" s="208"/>
      <c r="R16" s="209"/>
      <c r="S16" s="211">
        <v>6.0304209022414064</v>
      </c>
      <c r="T16" s="208"/>
      <c r="U16" s="209"/>
      <c r="V16" s="211">
        <v>174.72217075888102</v>
      </c>
      <c r="W16" s="208"/>
      <c r="X16" s="209"/>
      <c r="Y16" s="211">
        <v>165.81209242253843</v>
      </c>
      <c r="Z16" s="208">
        <v>21.519543258626729</v>
      </c>
      <c r="AA16" s="209">
        <v>30.104775828407732</v>
      </c>
      <c r="AB16" s="211">
        <v>23.196857287825971</v>
      </c>
    </row>
    <row r="17" spans="1:29" ht="18" customHeight="1" x14ac:dyDescent="0.25">
      <c r="A17" s="345"/>
      <c r="B17" s="348"/>
      <c r="C17" s="349" t="s">
        <v>64</v>
      </c>
      <c r="D17" s="350">
        <v>70.876445526475962</v>
      </c>
      <c r="E17" s="351"/>
      <c r="F17" s="352">
        <v>67.008883904235319</v>
      </c>
      <c r="G17" s="350">
        <v>21.241631162507609</v>
      </c>
      <c r="H17" s="351"/>
      <c r="I17" s="352">
        <v>16.321237667472893</v>
      </c>
      <c r="J17" s="350">
        <v>0</v>
      </c>
      <c r="K17" s="351"/>
      <c r="L17" s="352">
        <v>8.5054054806051944</v>
      </c>
      <c r="M17" s="350">
        <v>92.118076688983564</v>
      </c>
      <c r="N17" s="351">
        <v>81.298095608239407</v>
      </c>
      <c r="O17" s="352">
        <v>91.835527052313395</v>
      </c>
      <c r="P17" s="120"/>
      <c r="Q17" s="350"/>
      <c r="R17" s="351"/>
      <c r="S17" s="352">
        <v>-14.981128095240248</v>
      </c>
      <c r="T17" s="350"/>
      <c r="U17" s="351"/>
      <c r="V17" s="352">
        <v>176.03543890532887</v>
      </c>
      <c r="W17" s="350"/>
      <c r="X17" s="351"/>
      <c r="Y17" s="352">
        <v>90.483745335290678</v>
      </c>
      <c r="Z17" s="350">
        <v>0.73211314475015399</v>
      </c>
      <c r="AA17" s="351">
        <v>-5.5961729398254505</v>
      </c>
      <c r="AB17" s="352">
        <v>2.9611189270673357</v>
      </c>
    </row>
    <row r="18" spans="1:29" ht="18" customHeight="1" x14ac:dyDescent="0.25">
      <c r="A18" s="345"/>
      <c r="B18" s="346"/>
      <c r="C18" s="347" t="s">
        <v>65</v>
      </c>
      <c r="D18" s="208">
        <v>77.327044025157235</v>
      </c>
      <c r="E18" s="209"/>
      <c r="F18" s="211">
        <v>64.316338938788505</v>
      </c>
      <c r="G18" s="208">
        <v>11.981132075471699</v>
      </c>
      <c r="H18" s="209"/>
      <c r="I18" s="211">
        <v>8.7451777070316243</v>
      </c>
      <c r="J18" s="208">
        <v>0</v>
      </c>
      <c r="K18" s="209"/>
      <c r="L18" s="211">
        <v>11.339408821044845</v>
      </c>
      <c r="M18" s="208">
        <v>89.308176100628927</v>
      </c>
      <c r="N18" s="209">
        <v>77.815261044176708</v>
      </c>
      <c r="O18" s="211">
        <v>84.400925466864976</v>
      </c>
      <c r="P18" s="120"/>
      <c r="Q18" s="208">
        <v>-7.2075471697742035</v>
      </c>
      <c r="R18" s="209"/>
      <c r="S18" s="211">
        <v>-11.615512576270934</v>
      </c>
      <c r="T18" s="208">
        <v>149.01960784401615</v>
      </c>
      <c r="U18" s="209"/>
      <c r="V18" s="211">
        <v>-7.8609165474252949</v>
      </c>
      <c r="W18" s="208">
        <v>0</v>
      </c>
      <c r="X18" s="209"/>
      <c r="Y18" s="211">
        <v>72.217429878385857</v>
      </c>
      <c r="Z18" s="208">
        <v>1.3200142703674329</v>
      </c>
      <c r="AA18" s="209">
        <v>-6.576663452307594</v>
      </c>
      <c r="AB18" s="211">
        <v>-5.0014595795191568</v>
      </c>
    </row>
    <row r="19" spans="1:29" ht="18" customHeight="1" x14ac:dyDescent="0.25">
      <c r="A19" s="345"/>
      <c r="B19" s="348"/>
      <c r="C19" s="349" t="s">
        <v>66</v>
      </c>
      <c r="D19" s="350">
        <v>57.242848447961045</v>
      </c>
      <c r="E19" s="351"/>
      <c r="F19" s="352">
        <v>58.048380893437624</v>
      </c>
      <c r="G19" s="350">
        <v>12.355447352404139</v>
      </c>
      <c r="H19" s="351"/>
      <c r="I19" s="352">
        <v>10.168768805640775</v>
      </c>
      <c r="J19" s="350">
        <v>0</v>
      </c>
      <c r="K19" s="351"/>
      <c r="L19" s="352">
        <v>6.0339738155632716</v>
      </c>
      <c r="M19" s="350">
        <v>69.598295800365179</v>
      </c>
      <c r="N19" s="351">
        <v>61.919937815779249</v>
      </c>
      <c r="O19" s="352">
        <v>74.251123514641677</v>
      </c>
      <c r="P19" s="120"/>
      <c r="Q19" s="350"/>
      <c r="R19" s="351"/>
      <c r="S19" s="352">
        <v>-11.447444532635913</v>
      </c>
      <c r="T19" s="350"/>
      <c r="U19" s="351"/>
      <c r="V19" s="352">
        <v>24.864364740835057</v>
      </c>
      <c r="W19" s="350"/>
      <c r="X19" s="351"/>
      <c r="Y19" s="352">
        <v>-14.468975207493241</v>
      </c>
      <c r="Z19" s="350">
        <v>-17.999282897073975</v>
      </c>
      <c r="AA19" s="351">
        <v>-12.749178532330893</v>
      </c>
      <c r="AB19" s="352">
        <v>-8.0493215786160466</v>
      </c>
    </row>
    <row r="20" spans="1:29" ht="18" customHeight="1" x14ac:dyDescent="0.25">
      <c r="A20" s="345"/>
      <c r="B20" s="346"/>
      <c r="C20" s="347" t="s">
        <v>67</v>
      </c>
      <c r="D20" s="208">
        <v>61.855345911949684</v>
      </c>
      <c r="E20" s="209"/>
      <c r="F20" s="211">
        <v>61.434465193445234</v>
      </c>
      <c r="G20" s="208">
        <v>9.2767295597484285</v>
      </c>
      <c r="H20" s="209"/>
      <c r="I20" s="211">
        <v>7.7618648651795015</v>
      </c>
      <c r="J20" s="208">
        <v>0</v>
      </c>
      <c r="K20" s="209"/>
      <c r="L20" s="211">
        <v>4.0097515807737096</v>
      </c>
      <c r="M20" s="208">
        <v>71.132075471698116</v>
      </c>
      <c r="N20" s="209">
        <v>66.048192771084331</v>
      </c>
      <c r="O20" s="211">
        <v>73.206081639398448</v>
      </c>
      <c r="P20" s="120"/>
      <c r="Q20" s="208">
        <v>-6.3333333333948856</v>
      </c>
      <c r="R20" s="209"/>
      <c r="S20" s="211">
        <v>-7.8770957759623643</v>
      </c>
      <c r="T20" s="208">
        <v>-41.117764470938006</v>
      </c>
      <c r="U20" s="209"/>
      <c r="V20" s="211">
        <v>17.445550054485434</v>
      </c>
      <c r="W20" s="208">
        <v>-100</v>
      </c>
      <c r="X20" s="209"/>
      <c r="Y20" s="211">
        <v>-33.182245455028529</v>
      </c>
      <c r="Z20" s="208">
        <v>-14.415437003436308</v>
      </c>
      <c r="AA20" s="209">
        <v>-4.1943376441184057</v>
      </c>
      <c r="AB20" s="211">
        <v>-7.6816534974509514</v>
      </c>
    </row>
    <row r="21" spans="1:29" ht="18" customHeight="1" x14ac:dyDescent="0.25">
      <c r="A21" s="345"/>
      <c r="B21" s="348"/>
      <c r="C21" s="349" t="s">
        <v>56</v>
      </c>
      <c r="D21" s="350">
        <v>64.181375532562384</v>
      </c>
      <c r="E21" s="351"/>
      <c r="F21" s="352">
        <v>63.087237616930366</v>
      </c>
      <c r="G21" s="350">
        <v>13.96835057821059</v>
      </c>
      <c r="H21" s="351"/>
      <c r="I21" s="352">
        <v>10.942300761668067</v>
      </c>
      <c r="J21" s="350">
        <v>0</v>
      </c>
      <c r="K21" s="351"/>
      <c r="L21" s="352">
        <v>3.9559718809694355</v>
      </c>
      <c r="M21" s="350">
        <v>78.149726110772974</v>
      </c>
      <c r="N21" s="351">
        <v>70.454722114263504</v>
      </c>
      <c r="O21" s="352">
        <v>77.98551025956786</v>
      </c>
      <c r="P21" s="120"/>
      <c r="Q21" s="350">
        <v>9.6723868954230081</v>
      </c>
      <c r="R21" s="351"/>
      <c r="S21" s="352">
        <v>-4.0482751622749804</v>
      </c>
      <c r="T21" s="350">
        <v>-20.588235294157766</v>
      </c>
      <c r="U21" s="351"/>
      <c r="V21" s="352">
        <v>-5.5478179679140807</v>
      </c>
      <c r="W21" s="350">
        <v>0</v>
      </c>
      <c r="X21" s="351"/>
      <c r="Y21" s="352">
        <v>-26.591176787333854</v>
      </c>
      <c r="Z21" s="350">
        <v>2.6789284285785433</v>
      </c>
      <c r="AA21" s="351">
        <v>-3.7383177569583319</v>
      </c>
      <c r="AB21" s="352">
        <v>-5.7268308764715217</v>
      </c>
    </row>
    <row r="22" spans="1:29" ht="18" customHeight="1" x14ac:dyDescent="0.25">
      <c r="A22" s="345"/>
      <c r="B22" s="346"/>
      <c r="C22" s="347" t="s">
        <v>57</v>
      </c>
      <c r="D22" s="208">
        <v>60.468654899573949</v>
      </c>
      <c r="E22" s="209"/>
      <c r="F22" s="211">
        <v>58.27106148752614</v>
      </c>
      <c r="G22" s="208">
        <v>1.5216068167985393</v>
      </c>
      <c r="H22" s="209"/>
      <c r="I22" s="211">
        <v>5.4310319747017957</v>
      </c>
      <c r="J22" s="208">
        <v>0</v>
      </c>
      <c r="K22" s="209"/>
      <c r="L22" s="211">
        <v>3.2904623690375701</v>
      </c>
      <c r="M22" s="208">
        <v>61.990261716372487</v>
      </c>
      <c r="N22" s="209">
        <v>55.39836766420521</v>
      </c>
      <c r="O22" s="211">
        <v>66.992555831265506</v>
      </c>
      <c r="P22" s="120"/>
      <c r="Q22" s="208">
        <v>43.362193362042142</v>
      </c>
      <c r="R22" s="209"/>
      <c r="S22" s="211">
        <v>3.8407710946213167</v>
      </c>
      <c r="T22" s="208">
        <v>177.77777780185184</v>
      </c>
      <c r="U22" s="209"/>
      <c r="V22" s="211">
        <v>199.80303582594448</v>
      </c>
      <c r="W22" s="208">
        <v>0</v>
      </c>
      <c r="X22" s="209"/>
      <c r="Y22" s="211">
        <v>-35.896725446897179</v>
      </c>
      <c r="Z22" s="208">
        <v>45.08547008548021</v>
      </c>
      <c r="AA22" s="209">
        <v>16.492317750921075</v>
      </c>
      <c r="AB22" s="211">
        <v>6.235571878338618</v>
      </c>
    </row>
    <row r="23" spans="1:29" ht="18" customHeight="1" x14ac:dyDescent="0.25">
      <c r="A23" s="345"/>
      <c r="B23" s="348"/>
      <c r="C23" s="349" t="s">
        <v>58</v>
      </c>
      <c r="D23" s="350">
        <v>53.270440251572325</v>
      </c>
      <c r="E23" s="351"/>
      <c r="F23" s="352">
        <v>53.081198387587591</v>
      </c>
      <c r="G23" s="350">
        <v>8.584905660377359</v>
      </c>
      <c r="H23" s="351"/>
      <c r="I23" s="352">
        <v>7.8593652897798565</v>
      </c>
      <c r="J23" s="350">
        <v>0</v>
      </c>
      <c r="K23" s="351"/>
      <c r="L23" s="352">
        <v>2.6184106816069099</v>
      </c>
      <c r="M23" s="350">
        <v>61.855345911949684</v>
      </c>
      <c r="N23" s="351">
        <v>57.510040160642568</v>
      </c>
      <c r="O23" s="352">
        <v>63.558974358974361</v>
      </c>
      <c r="P23" s="120"/>
      <c r="Q23" s="350">
        <v>8.8688946014598553</v>
      </c>
      <c r="R23" s="351"/>
      <c r="S23" s="352">
        <v>-7.4684358604101861</v>
      </c>
      <c r="T23" s="350">
        <v>26.388888888678242</v>
      </c>
      <c r="U23" s="351"/>
      <c r="V23" s="352">
        <v>72.693262556455764</v>
      </c>
      <c r="W23" s="350">
        <v>0</v>
      </c>
      <c r="X23" s="351"/>
      <c r="Y23" s="352">
        <v>-35.98453584821894</v>
      </c>
      <c r="Z23" s="350">
        <v>11.004514672589758</v>
      </c>
      <c r="AA23" s="351">
        <v>6.4525721083197851</v>
      </c>
      <c r="AB23" s="352">
        <v>-3.7084995078956231</v>
      </c>
    </row>
    <row r="24" spans="1:29" ht="18" customHeight="1" x14ac:dyDescent="0.25">
      <c r="A24" s="345"/>
      <c r="B24" s="346"/>
      <c r="C24" s="347" t="s">
        <v>59</v>
      </c>
      <c r="D24" s="208">
        <v>62.355447352404141</v>
      </c>
      <c r="E24" s="209"/>
      <c r="F24" s="211">
        <v>40.833429905281655</v>
      </c>
      <c r="G24" s="208">
        <v>24.315276932440657</v>
      </c>
      <c r="H24" s="209"/>
      <c r="I24" s="211">
        <v>46.488528959463423</v>
      </c>
      <c r="J24" s="208">
        <v>0</v>
      </c>
      <c r="K24" s="209"/>
      <c r="L24" s="211">
        <v>3.3120545480979842</v>
      </c>
      <c r="M24" s="208">
        <v>86.670724284844795</v>
      </c>
      <c r="N24" s="209">
        <v>95.833657209483093</v>
      </c>
      <c r="O24" s="211">
        <v>90.634013412843061</v>
      </c>
      <c r="P24" s="120"/>
      <c r="Q24" s="208">
        <v>16.156462584931159</v>
      </c>
      <c r="R24" s="209"/>
      <c r="S24" s="211">
        <v>-32.07271798167546</v>
      </c>
      <c r="T24" s="208">
        <v>58.846918488996131</v>
      </c>
      <c r="U24" s="209"/>
      <c r="V24" s="211">
        <v>685.66801625336825</v>
      </c>
      <c r="W24" s="208">
        <v>0</v>
      </c>
      <c r="X24" s="209"/>
      <c r="Y24" s="211">
        <v>-23.481886330318908</v>
      </c>
      <c r="Z24" s="208">
        <v>25.628584031843381</v>
      </c>
      <c r="AA24" s="209">
        <v>74.187623622451255</v>
      </c>
      <c r="AB24" s="211">
        <v>28.816564252900555</v>
      </c>
    </row>
    <row r="25" spans="1:29" ht="18" customHeight="1" x14ac:dyDescent="0.2">
      <c r="A25" s="353"/>
      <c r="B25" s="348"/>
      <c r="C25" s="349" t="s">
        <v>60</v>
      </c>
      <c r="D25" s="350">
        <v>59.654088050314463</v>
      </c>
      <c r="E25" s="351">
        <v>55.030182864118103</v>
      </c>
      <c r="F25" s="352">
        <v>50.184307981277257</v>
      </c>
      <c r="G25" s="350">
        <v>28.39622641509434</v>
      </c>
      <c r="H25" s="351">
        <v>38.399536011383908</v>
      </c>
      <c r="I25" s="352">
        <v>36.484074541553433</v>
      </c>
      <c r="J25" s="350">
        <v>0</v>
      </c>
      <c r="K25" s="351">
        <v>0</v>
      </c>
      <c r="L25" s="352">
        <v>6.9885931582810334</v>
      </c>
      <c r="M25" s="350">
        <v>88.050314465408803</v>
      </c>
      <c r="N25" s="351">
        <v>93.429718875502004</v>
      </c>
      <c r="O25" s="352">
        <v>93.656975681111717</v>
      </c>
      <c r="P25" s="120"/>
      <c r="Q25" s="350">
        <v>4.002192982524563</v>
      </c>
      <c r="R25" s="351"/>
      <c r="S25" s="352">
        <v>-16.363943518073206</v>
      </c>
      <c r="T25" s="350">
        <v>32.989690721410533</v>
      </c>
      <c r="U25" s="351"/>
      <c r="V25" s="352">
        <v>151.0497676732291</v>
      </c>
      <c r="W25" s="350">
        <v>0</v>
      </c>
      <c r="X25" s="351"/>
      <c r="Y25" s="352">
        <v>3.3585818652389348</v>
      </c>
      <c r="Z25" s="350">
        <v>11.865761086695072</v>
      </c>
      <c r="AA25" s="351">
        <v>49.357986646050321</v>
      </c>
      <c r="AB25" s="352">
        <v>15.203049183061362</v>
      </c>
    </row>
    <row r="26" spans="1:29" ht="18" customHeight="1" x14ac:dyDescent="0.2">
      <c r="A26" s="353"/>
      <c r="B26" s="354"/>
      <c r="C26" s="355" t="s">
        <v>61</v>
      </c>
      <c r="D26" s="216">
        <v>56.786366402921487</v>
      </c>
      <c r="E26" s="217">
        <v>52.247009893214404</v>
      </c>
      <c r="F26" s="219">
        <v>49.682581922234242</v>
      </c>
      <c r="G26" s="216">
        <v>27.875836883749241</v>
      </c>
      <c r="H26" s="217">
        <v>31.040980779152481</v>
      </c>
      <c r="I26" s="219">
        <v>24.030376162451049</v>
      </c>
      <c r="J26" s="216">
        <v>0</v>
      </c>
      <c r="K26" s="217">
        <v>0</v>
      </c>
      <c r="L26" s="219">
        <v>7.4086300046447393</v>
      </c>
      <c r="M26" s="216">
        <v>84.662203286670717</v>
      </c>
      <c r="N26" s="217">
        <v>83.287990672366888</v>
      </c>
      <c r="O26" s="219">
        <v>81.121588089330018</v>
      </c>
      <c r="P26" s="356"/>
      <c r="Q26" s="216">
        <v>6.5676756139045853</v>
      </c>
      <c r="R26" s="217"/>
      <c r="S26" s="219">
        <v>-22.767344763153812</v>
      </c>
      <c r="T26" s="216">
        <v>47.74193548388574</v>
      </c>
      <c r="U26" s="217"/>
      <c r="V26" s="219">
        <v>199.28777408472135</v>
      </c>
      <c r="W26" s="216">
        <v>0</v>
      </c>
      <c r="X26" s="217"/>
      <c r="Y26" s="219">
        <v>-16.457128944856972</v>
      </c>
      <c r="Z26" s="216">
        <v>17.334458034562989</v>
      </c>
      <c r="AA26" s="217">
        <v>11.440457618295982</v>
      </c>
      <c r="AB26" s="219">
        <v>-0.12818897260224055</v>
      </c>
    </row>
    <row r="27" spans="1:29" ht="21" customHeight="1" x14ac:dyDescent="0.2">
      <c r="A27" s="357"/>
      <c r="B27" s="35"/>
      <c r="C27" s="35"/>
      <c r="D27" s="192"/>
      <c r="E27" s="192"/>
      <c r="F27" s="192"/>
      <c r="G27" s="192"/>
      <c r="H27" s="192"/>
      <c r="I27" s="192"/>
      <c r="J27" s="192"/>
      <c r="K27" s="192"/>
      <c r="L27" s="192"/>
      <c r="M27" s="192"/>
      <c r="N27" s="192"/>
      <c r="O27" s="192"/>
      <c r="P27" s="126"/>
      <c r="Q27" s="192"/>
      <c r="R27" s="192"/>
      <c r="S27" s="192"/>
      <c r="T27" s="192"/>
      <c r="U27" s="192"/>
      <c r="V27" s="192"/>
      <c r="W27" s="192"/>
      <c r="X27" s="192"/>
      <c r="Y27" s="192"/>
      <c r="Z27" s="192"/>
      <c r="AA27" s="192"/>
      <c r="AB27" s="192"/>
      <c r="AC27" s="1"/>
    </row>
    <row r="28" spans="1:29" ht="18" customHeight="1" x14ac:dyDescent="0.25">
      <c r="A28" s="357"/>
      <c r="B28" s="547" t="s">
        <v>173</v>
      </c>
      <c r="C28" s="547"/>
      <c r="D28" s="547"/>
      <c r="E28" s="547"/>
      <c r="F28" s="547"/>
      <c r="G28" s="547"/>
      <c r="H28" s="547"/>
      <c r="I28" s="547"/>
      <c r="J28" s="547"/>
      <c r="K28" s="547"/>
      <c r="L28" s="547"/>
      <c r="M28" s="547"/>
      <c r="N28" s="547"/>
      <c r="O28" s="547"/>
      <c r="P28" s="358"/>
      <c r="Q28" s="544"/>
      <c r="R28" s="544"/>
      <c r="S28" s="544"/>
      <c r="T28" s="544"/>
      <c r="U28" s="544"/>
      <c r="V28" s="544"/>
      <c r="W28" s="544"/>
      <c r="X28" s="544"/>
      <c r="Y28" s="544"/>
      <c r="Z28" s="544"/>
      <c r="AA28" s="544"/>
      <c r="AB28" s="544"/>
      <c r="AC28" s="1"/>
    </row>
    <row r="29" spans="1:29" ht="18" customHeight="1" x14ac:dyDescent="0.25">
      <c r="A29" s="345"/>
      <c r="B29" s="340">
        <v>2020</v>
      </c>
      <c r="C29" s="341"/>
      <c r="D29" s="359"/>
      <c r="E29" s="360"/>
      <c r="F29" s="361">
        <v>42.476028542109653</v>
      </c>
      <c r="G29" s="359"/>
      <c r="H29" s="360"/>
      <c r="I29" s="361">
        <v>6.5589709847290747</v>
      </c>
      <c r="J29" s="359"/>
      <c r="K29" s="360"/>
      <c r="L29" s="361">
        <v>5.7135779231085886</v>
      </c>
      <c r="M29" s="359">
        <v>38.643159088565831</v>
      </c>
      <c r="N29" s="360">
        <v>48.545463858267269</v>
      </c>
      <c r="O29" s="361">
        <v>54.748577449947312</v>
      </c>
      <c r="P29" s="120"/>
      <c r="Q29" s="359"/>
      <c r="R29" s="360"/>
      <c r="S29" s="361">
        <v>-24.55269342626989</v>
      </c>
      <c r="T29" s="359"/>
      <c r="U29" s="360"/>
      <c r="V29" s="361">
        <v>-46.294372847653406</v>
      </c>
      <c r="W29" s="359"/>
      <c r="X29" s="360"/>
      <c r="Y29" s="361">
        <v>-5.413792355340207</v>
      </c>
      <c r="Z29" s="359">
        <v>-52.689582142389682</v>
      </c>
      <c r="AA29" s="360">
        <v>-28.775503913576266</v>
      </c>
      <c r="AB29" s="361">
        <v>-26.563584651367083</v>
      </c>
    </row>
    <row r="30" spans="1:29" ht="18" customHeight="1" x14ac:dyDescent="0.25">
      <c r="A30" s="345"/>
      <c r="B30" s="346">
        <v>2021</v>
      </c>
      <c r="C30" s="347"/>
      <c r="D30" s="208">
        <v>56.483704974271014</v>
      </c>
      <c r="E30" s="209"/>
      <c r="F30" s="211">
        <v>63.99765923076194</v>
      </c>
      <c r="G30" s="208">
        <v>12.116638078902231</v>
      </c>
      <c r="H30" s="209"/>
      <c r="I30" s="211">
        <v>7.1286613872569626</v>
      </c>
      <c r="J30" s="208">
        <v>0.26072041166380788</v>
      </c>
      <c r="K30" s="209"/>
      <c r="L30" s="211">
        <v>5.4841367905810978</v>
      </c>
      <c r="M30" s="208">
        <v>72.742310674592915</v>
      </c>
      <c r="N30" s="209">
        <v>66.884304340650274</v>
      </c>
      <c r="O30" s="211">
        <v>76.610457408599999</v>
      </c>
      <c r="P30" s="120"/>
      <c r="Q30" s="208"/>
      <c r="R30" s="209"/>
      <c r="S30" s="211">
        <v>50.667709358305089</v>
      </c>
      <c r="T30" s="208"/>
      <c r="U30" s="209"/>
      <c r="V30" s="211">
        <v>8.6856673689496358</v>
      </c>
      <c r="W30" s="208"/>
      <c r="X30" s="209"/>
      <c r="Y30" s="211">
        <v>-4.0157172196999662</v>
      </c>
      <c r="Z30" s="208">
        <v>88.241107585979961</v>
      </c>
      <c r="AA30" s="209">
        <v>37.776630450745628</v>
      </c>
      <c r="AB30" s="211">
        <v>39.931411877697897</v>
      </c>
    </row>
    <row r="31" spans="1:29" ht="18" customHeight="1" x14ac:dyDescent="0.25">
      <c r="A31" s="345"/>
      <c r="B31" s="362">
        <v>2022</v>
      </c>
      <c r="C31" s="363"/>
      <c r="D31" s="364">
        <v>64.928922202119409</v>
      </c>
      <c r="E31" s="365"/>
      <c r="F31" s="366">
        <v>59.245236609687652</v>
      </c>
      <c r="G31" s="364">
        <v>15.140863272163349</v>
      </c>
      <c r="H31" s="365"/>
      <c r="I31" s="366">
        <v>16.060412659371941</v>
      </c>
      <c r="J31" s="364">
        <v>0</v>
      </c>
      <c r="K31" s="365"/>
      <c r="L31" s="366">
        <v>6.2750092319018274</v>
      </c>
      <c r="M31" s="364">
        <v>80.069785474282767</v>
      </c>
      <c r="N31" s="365">
        <v>76.269351378115203</v>
      </c>
      <c r="O31" s="366">
        <v>81.58065850096142</v>
      </c>
      <c r="P31" s="356"/>
      <c r="Q31" s="364">
        <v>14.951599282770086</v>
      </c>
      <c r="R31" s="365"/>
      <c r="S31" s="366">
        <v>-7.4259319453752175</v>
      </c>
      <c r="T31" s="364">
        <v>24.959276439309985</v>
      </c>
      <c r="U31" s="365"/>
      <c r="V31" s="366">
        <v>125.293526888291</v>
      </c>
      <c r="W31" s="364">
        <v>-100</v>
      </c>
      <c r="X31" s="365"/>
      <c r="Y31" s="366">
        <v>14.421092534697719</v>
      </c>
      <c r="Z31" s="364">
        <v>10.073194997146759</v>
      </c>
      <c r="AA31" s="365">
        <v>14.031762952349753</v>
      </c>
      <c r="AB31" s="366">
        <v>6.4876274864839614</v>
      </c>
    </row>
    <row r="32" spans="1:29" ht="21" customHeight="1" x14ac:dyDescent="0.2">
      <c r="B32" s="19"/>
      <c r="C32"/>
      <c r="D32" s="292"/>
      <c r="E32" s="292"/>
      <c r="F32" s="292"/>
      <c r="G32" s="292"/>
      <c r="H32" s="292"/>
      <c r="I32" s="292"/>
      <c r="J32" s="292"/>
      <c r="K32" s="292"/>
      <c r="L32" s="292"/>
      <c r="M32" s="292"/>
      <c r="N32" s="292"/>
      <c r="O32" s="292"/>
      <c r="P32" s="120"/>
      <c r="Q32" s="120"/>
      <c r="R32" s="120"/>
      <c r="S32" s="120"/>
      <c r="T32" s="120"/>
      <c r="U32" s="120"/>
      <c r="V32" s="120"/>
      <c r="W32" s="120"/>
      <c r="X32" s="120"/>
      <c r="Y32" s="120"/>
      <c r="Z32" s="120"/>
      <c r="AA32" s="120"/>
      <c r="AB32" s="120"/>
    </row>
    <row r="33" spans="1:29" ht="18" customHeight="1" x14ac:dyDescent="0.25">
      <c r="A33" s="357"/>
      <c r="B33" s="546" t="s">
        <v>27</v>
      </c>
      <c r="C33" s="546"/>
      <c r="D33" s="546"/>
      <c r="E33" s="546"/>
      <c r="F33" s="546"/>
      <c r="G33" s="546"/>
      <c r="H33" s="546"/>
      <c r="I33" s="546"/>
      <c r="J33" s="546"/>
      <c r="K33" s="546"/>
      <c r="L33" s="546"/>
      <c r="M33" s="546"/>
      <c r="N33" s="546"/>
      <c r="O33" s="546"/>
      <c r="P33" s="358"/>
      <c r="Q33" s="544"/>
      <c r="R33" s="544"/>
      <c r="S33" s="544"/>
      <c r="T33" s="544"/>
      <c r="U33" s="544"/>
      <c r="V33" s="544"/>
      <c r="W33" s="544"/>
      <c r="X33" s="544"/>
      <c r="Y33" s="544"/>
      <c r="Z33" s="544"/>
      <c r="AA33" s="544"/>
      <c r="AB33" s="544"/>
      <c r="AC33" s="1"/>
    </row>
    <row r="34" spans="1:29" ht="18" customHeight="1" x14ac:dyDescent="0.25">
      <c r="A34" s="345"/>
      <c r="B34" s="340">
        <v>2020</v>
      </c>
      <c r="C34" s="341"/>
      <c r="D34" s="359">
        <v>47.54922067268253</v>
      </c>
      <c r="E34" s="360"/>
      <c r="F34" s="361">
        <v>48.876660322833395</v>
      </c>
      <c r="G34" s="359">
        <v>10.869565217391305</v>
      </c>
      <c r="H34" s="360"/>
      <c r="I34" s="361">
        <v>6.5733836037438573</v>
      </c>
      <c r="J34" s="359">
        <v>1.7945036915504511</v>
      </c>
      <c r="K34" s="360"/>
      <c r="L34" s="361">
        <v>5.9000118147828342</v>
      </c>
      <c r="M34" s="359">
        <v>60.213289581624281</v>
      </c>
      <c r="N34" s="360">
        <v>53.619696176008382</v>
      </c>
      <c r="O34" s="361">
        <v>61.350055741360087</v>
      </c>
      <c r="P34" s="120"/>
      <c r="Q34" s="359"/>
      <c r="R34" s="360"/>
      <c r="S34" s="361">
        <v>-1.1670647286825595</v>
      </c>
      <c r="T34" s="359"/>
      <c r="U34" s="360"/>
      <c r="V34" s="361">
        <v>-50.564019809822035</v>
      </c>
      <c r="W34" s="359"/>
      <c r="X34" s="360"/>
      <c r="Y34" s="361">
        <v>-22.907568200022858</v>
      </c>
      <c r="Z34" s="359">
        <v>-28.232705939876354</v>
      </c>
      <c r="AA34" s="360">
        <v>-20.785184357695865</v>
      </c>
      <c r="AB34" s="361">
        <v>-12.859669195154549</v>
      </c>
    </row>
    <row r="35" spans="1:29" ht="18" customHeight="1" x14ac:dyDescent="0.25">
      <c r="A35" s="345"/>
      <c r="B35" s="346">
        <v>2021</v>
      </c>
      <c r="C35" s="347"/>
      <c r="D35" s="208">
        <v>54.74774405250205</v>
      </c>
      <c r="E35" s="209"/>
      <c r="F35" s="211">
        <v>61.513443616158256</v>
      </c>
      <c r="G35" s="208">
        <v>18.478260869565219</v>
      </c>
      <c r="H35" s="209"/>
      <c r="I35" s="211">
        <v>9.4780333814587436</v>
      </c>
      <c r="J35" s="208">
        <v>0</v>
      </c>
      <c r="K35" s="209"/>
      <c r="L35" s="211">
        <v>6.6777856749429079</v>
      </c>
      <c r="M35" s="208">
        <v>73.226004922067261</v>
      </c>
      <c r="N35" s="209">
        <v>64.119958093242531</v>
      </c>
      <c r="O35" s="211">
        <v>77.66926267255991</v>
      </c>
      <c r="P35" s="120"/>
      <c r="Q35" s="208">
        <v>15.13909855505797</v>
      </c>
      <c r="R35" s="209"/>
      <c r="S35" s="211">
        <v>25.854432790416016</v>
      </c>
      <c r="T35" s="208">
        <v>69.999999999864002</v>
      </c>
      <c r="U35" s="209"/>
      <c r="V35" s="211">
        <v>44.188046109522425</v>
      </c>
      <c r="W35" s="208">
        <v>-100</v>
      </c>
      <c r="X35" s="209"/>
      <c r="Y35" s="211">
        <v>13.18258140080137</v>
      </c>
      <c r="Z35" s="208">
        <v>21.611035422392366</v>
      </c>
      <c r="AA35" s="209">
        <v>19.582844861292628</v>
      </c>
      <c r="AB35" s="211">
        <v>26.600150128547391</v>
      </c>
    </row>
    <row r="36" spans="1:29" ht="18" customHeight="1" x14ac:dyDescent="0.25">
      <c r="A36" s="345"/>
      <c r="B36" s="362">
        <v>2022</v>
      </c>
      <c r="C36" s="363"/>
      <c r="D36" s="364">
        <v>59.5980311730927</v>
      </c>
      <c r="E36" s="365">
        <v>54.171278835648991</v>
      </c>
      <c r="F36" s="366">
        <v>46.929045836264415</v>
      </c>
      <c r="G36" s="364">
        <v>26.84577522559475</v>
      </c>
      <c r="H36" s="365">
        <v>36.65114127959459</v>
      </c>
      <c r="I36" s="366">
        <v>35.392078861330006</v>
      </c>
      <c r="J36" s="364">
        <v>0</v>
      </c>
      <c r="K36" s="365">
        <v>0</v>
      </c>
      <c r="L36" s="366">
        <v>5.9260949839724653</v>
      </c>
      <c r="M36" s="364">
        <v>86.443806398687443</v>
      </c>
      <c r="N36" s="365">
        <v>90.822420115243588</v>
      </c>
      <c r="O36" s="366">
        <v>88.247219681566875</v>
      </c>
      <c r="P36" s="356"/>
      <c r="Q36" s="364">
        <v>8.8593369544899367</v>
      </c>
      <c r="R36" s="365"/>
      <c r="S36" s="366">
        <v>-23.709285194520767</v>
      </c>
      <c r="T36" s="364">
        <v>45.283018867651052</v>
      </c>
      <c r="U36" s="365"/>
      <c r="V36" s="366">
        <v>273.41162915094975</v>
      </c>
      <c r="W36" s="364">
        <v>0</v>
      </c>
      <c r="X36" s="365"/>
      <c r="Y36" s="366">
        <v>-11.256586052962705</v>
      </c>
      <c r="Z36" s="364">
        <v>18.05069318017409</v>
      </c>
      <c r="AA36" s="365">
        <v>41.644540664282516</v>
      </c>
      <c r="AB36" s="366">
        <v>13.619231913603</v>
      </c>
    </row>
    <row r="37" spans="1:29" ht="21" customHeight="1" x14ac:dyDescent="0.2">
      <c r="B37" s="19"/>
      <c r="C37"/>
      <c r="D37" s="292"/>
      <c r="E37" s="292"/>
      <c r="F37" s="292"/>
      <c r="G37" s="292"/>
      <c r="H37" s="292"/>
      <c r="I37" s="292"/>
      <c r="J37" s="292"/>
      <c r="K37" s="292"/>
      <c r="L37" s="292"/>
      <c r="M37" s="292"/>
      <c r="N37" s="292"/>
      <c r="O37" s="292"/>
      <c r="P37" s="120"/>
      <c r="Q37" s="120"/>
      <c r="R37" s="120"/>
      <c r="S37" s="120"/>
      <c r="T37" s="120"/>
      <c r="U37" s="120"/>
      <c r="V37" s="120"/>
      <c r="W37" s="120"/>
      <c r="X37" s="120"/>
      <c r="Y37" s="120"/>
      <c r="Z37" s="120"/>
      <c r="AA37" s="120"/>
      <c r="AB37" s="120"/>
    </row>
    <row r="38" spans="1:29" ht="17.25" customHeight="1" x14ac:dyDescent="0.25">
      <c r="A38" s="357"/>
      <c r="B38" s="546" t="s">
        <v>28</v>
      </c>
      <c r="C38" s="546"/>
      <c r="D38" s="546"/>
      <c r="E38" s="546"/>
      <c r="F38" s="546"/>
      <c r="G38" s="546"/>
      <c r="H38" s="546"/>
      <c r="I38" s="546"/>
      <c r="J38" s="546"/>
      <c r="K38" s="546"/>
      <c r="L38" s="546"/>
      <c r="M38" s="546"/>
      <c r="N38" s="546"/>
      <c r="O38" s="546"/>
      <c r="P38" s="358"/>
      <c r="Q38" s="544"/>
      <c r="R38" s="544"/>
      <c r="S38" s="544"/>
      <c r="T38" s="544"/>
      <c r="U38" s="544"/>
      <c r="V38" s="544"/>
      <c r="W38" s="544"/>
      <c r="X38" s="544"/>
      <c r="Y38" s="544"/>
      <c r="Z38" s="544"/>
      <c r="AA38" s="544"/>
      <c r="AB38" s="544"/>
      <c r="AC38" s="1"/>
    </row>
    <row r="39" spans="1:29" ht="18" customHeight="1" x14ac:dyDescent="0.25">
      <c r="A39" s="345"/>
      <c r="B39" s="340">
        <v>2020</v>
      </c>
      <c r="C39" s="341"/>
      <c r="D39" s="359"/>
      <c r="E39" s="360"/>
      <c r="F39" s="361">
        <v>42.476028542109653</v>
      </c>
      <c r="G39" s="359"/>
      <c r="H39" s="360"/>
      <c r="I39" s="361">
        <v>6.5589709847290747</v>
      </c>
      <c r="J39" s="359"/>
      <c r="K39" s="360"/>
      <c r="L39" s="361">
        <v>5.7135779231085886</v>
      </c>
      <c r="M39" s="359">
        <v>38.643159088565831</v>
      </c>
      <c r="N39" s="360">
        <v>48.545463858267269</v>
      </c>
      <c r="O39" s="361">
        <v>54.748577449947312</v>
      </c>
      <c r="P39" s="120"/>
      <c r="Q39" s="359"/>
      <c r="R39" s="360"/>
      <c r="S39" s="361">
        <v>-24.55269342626989</v>
      </c>
      <c r="T39" s="359"/>
      <c r="U39" s="360"/>
      <c r="V39" s="361">
        <v>-46.294372847653406</v>
      </c>
      <c r="W39" s="359"/>
      <c r="X39" s="360"/>
      <c r="Y39" s="361">
        <v>-5.413792355340207</v>
      </c>
      <c r="Z39" s="359">
        <v>-52.689582142389682</v>
      </c>
      <c r="AA39" s="360">
        <v>-28.775503913576266</v>
      </c>
      <c r="AB39" s="361">
        <v>-26.563584651367083</v>
      </c>
    </row>
    <row r="40" spans="1:29" ht="18" customHeight="1" x14ac:dyDescent="0.25">
      <c r="A40" s="345"/>
      <c r="B40" s="346">
        <v>2021</v>
      </c>
      <c r="C40" s="347"/>
      <c r="D40" s="208">
        <v>56.483704974271014</v>
      </c>
      <c r="E40" s="209"/>
      <c r="F40" s="211">
        <v>63.99765923076194</v>
      </c>
      <c r="G40" s="208">
        <v>12.116638078902231</v>
      </c>
      <c r="H40" s="209"/>
      <c r="I40" s="211">
        <v>7.1286613872569626</v>
      </c>
      <c r="J40" s="208">
        <v>0.26072041166380788</v>
      </c>
      <c r="K40" s="209"/>
      <c r="L40" s="211">
        <v>5.4841367905810978</v>
      </c>
      <c r="M40" s="208">
        <v>72.742310674592915</v>
      </c>
      <c r="N40" s="209">
        <v>66.884304340650274</v>
      </c>
      <c r="O40" s="211">
        <v>76.610457408599999</v>
      </c>
      <c r="P40" s="120"/>
      <c r="Q40" s="208"/>
      <c r="R40" s="209"/>
      <c r="S40" s="211">
        <v>50.667709358305089</v>
      </c>
      <c r="T40" s="208"/>
      <c r="U40" s="209"/>
      <c r="V40" s="211">
        <v>8.6856673689496358</v>
      </c>
      <c r="W40" s="208"/>
      <c r="X40" s="209"/>
      <c r="Y40" s="211">
        <v>-4.0157172196999662</v>
      </c>
      <c r="Z40" s="208">
        <v>88.241107585979961</v>
      </c>
      <c r="AA40" s="209">
        <v>37.776630450745628</v>
      </c>
      <c r="AB40" s="211">
        <v>39.931411877697897</v>
      </c>
    </row>
    <row r="41" spans="1:29" ht="18" customHeight="1" x14ac:dyDescent="0.25">
      <c r="A41" s="345"/>
      <c r="B41" s="362">
        <v>2022</v>
      </c>
      <c r="C41" s="363"/>
      <c r="D41" s="364">
        <v>64.928922202119409</v>
      </c>
      <c r="E41" s="365"/>
      <c r="F41" s="366">
        <v>59.245236609687652</v>
      </c>
      <c r="G41" s="364">
        <v>15.140863272163349</v>
      </c>
      <c r="H41" s="365"/>
      <c r="I41" s="366">
        <v>16.060412659371941</v>
      </c>
      <c r="J41" s="364">
        <v>0</v>
      </c>
      <c r="K41" s="365"/>
      <c r="L41" s="366">
        <v>6.2750092319018274</v>
      </c>
      <c r="M41" s="364">
        <v>80.069785474282767</v>
      </c>
      <c r="N41" s="365">
        <v>76.269351378115203</v>
      </c>
      <c r="O41" s="366">
        <v>81.58065850096142</v>
      </c>
      <c r="P41" s="356"/>
      <c r="Q41" s="364">
        <v>14.951599282770086</v>
      </c>
      <c r="R41" s="365"/>
      <c r="S41" s="366">
        <v>-7.4259319453752175</v>
      </c>
      <c r="T41" s="364">
        <v>24.959276439309985</v>
      </c>
      <c r="U41" s="365"/>
      <c r="V41" s="366">
        <v>125.293526888291</v>
      </c>
      <c r="W41" s="364">
        <v>-100</v>
      </c>
      <c r="X41" s="365"/>
      <c r="Y41" s="366">
        <v>14.421092534697719</v>
      </c>
      <c r="Z41" s="364">
        <v>10.073194997146759</v>
      </c>
      <c r="AA41" s="365">
        <v>14.031762952349753</v>
      </c>
      <c r="AB41" s="366">
        <v>6.4876274864839614</v>
      </c>
    </row>
    <row r="42" spans="1:29" ht="12" customHeight="1" x14ac:dyDescent="0.2">
      <c r="B42" s="19"/>
      <c r="C42"/>
      <c r="D42" s="292"/>
      <c r="E42" s="292"/>
      <c r="F42" s="292"/>
      <c r="G42" s="292"/>
      <c r="H42" s="292"/>
      <c r="I42" s="292"/>
      <c r="J42" s="292"/>
      <c r="K42" s="292"/>
      <c r="L42" s="292"/>
      <c r="M42" s="292"/>
      <c r="N42" s="292"/>
      <c r="O42" s="292"/>
      <c r="P42" s="120"/>
      <c r="Q42" s="120"/>
      <c r="R42" s="120"/>
      <c r="S42" s="120"/>
      <c r="T42" s="120"/>
      <c r="U42" s="120"/>
      <c r="V42" s="120"/>
      <c r="W42" s="120"/>
      <c r="X42" s="120"/>
      <c r="Y42" s="120"/>
      <c r="Z42" s="120"/>
      <c r="AA42" s="120"/>
      <c r="AB42" s="120"/>
    </row>
    <row r="43" spans="1:29" ht="39.950000000000003" customHeight="1" x14ac:dyDescent="0.2">
      <c r="B43" s="543" t="s">
        <v>11</v>
      </c>
      <c r="C43" s="543"/>
      <c r="D43" s="543"/>
      <c r="E43" s="543"/>
      <c r="F43" s="543"/>
      <c r="G43" s="543"/>
      <c r="H43" s="543"/>
      <c r="I43" s="543"/>
      <c r="J43" s="543"/>
      <c r="K43" s="543"/>
      <c r="L43" s="543"/>
      <c r="M43" s="543"/>
      <c r="N43" s="543"/>
      <c r="O43" s="543"/>
      <c r="P43" s="543"/>
      <c r="Q43" s="543"/>
      <c r="R43" s="543"/>
      <c r="S43" s="543"/>
      <c r="T43" s="543"/>
      <c r="U43" s="543"/>
      <c r="V43" s="543"/>
      <c r="W43" s="543"/>
      <c r="X43" s="543"/>
      <c r="Y43" s="543"/>
      <c r="Z43" s="543"/>
      <c r="AA43" s="543"/>
      <c r="AB43" s="543"/>
    </row>
    <row r="44" spans="1:29" ht="12" customHeight="1" x14ac:dyDescent="0.25">
      <c r="Z44" s="301"/>
      <c r="AA44" s="231"/>
      <c r="AB44" s="231"/>
    </row>
    <row r="45" spans="1:29" ht="12" customHeight="1" x14ac:dyDescent="0.2"/>
    <row r="46" spans="1:29" x14ac:dyDescent="0.2">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row>
    <row r="47" spans="1:29" x14ac:dyDescent="0.2">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row>
    <row r="48" spans="1:29" x14ac:dyDescent="0.2">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row>
    <row r="49" s="61" customFormat="1" x14ac:dyDescent="0.2"/>
    <row r="50" s="61" customFormat="1" x14ac:dyDescent="0.2"/>
    <row r="51" s="61" customFormat="1" x14ac:dyDescent="0.2"/>
    <row r="52" s="61" customFormat="1" x14ac:dyDescent="0.2"/>
    <row r="53" s="61" customFormat="1" x14ac:dyDescent="0.2"/>
    <row r="54" s="61" customFormat="1" x14ac:dyDescent="0.2"/>
    <row r="55" s="61" customFormat="1" x14ac:dyDescent="0.2"/>
    <row r="56" s="61" customFormat="1" x14ac:dyDescent="0.2"/>
    <row r="57" s="61" customFormat="1" x14ac:dyDescent="0.2"/>
    <row r="58" s="61" customFormat="1" x14ac:dyDescent="0.2"/>
    <row r="59" s="61" customFormat="1" x14ac:dyDescent="0.2"/>
    <row r="60" s="61" customFormat="1" x14ac:dyDescent="0.2"/>
    <row r="61" s="61" customFormat="1" x14ac:dyDescent="0.2"/>
    <row r="62" s="61" customFormat="1" x14ac:dyDescent="0.2"/>
    <row r="63" s="61" customFormat="1" x14ac:dyDescent="0.2"/>
    <row r="64" s="61" customFormat="1" x14ac:dyDescent="0.2"/>
    <row r="65" s="61" customFormat="1" x14ac:dyDescent="0.2"/>
    <row r="66" s="61" customFormat="1" x14ac:dyDescent="0.2"/>
    <row r="67" s="61" customFormat="1" x14ac:dyDescent="0.2"/>
    <row r="68" s="61" customFormat="1" x14ac:dyDescent="0.2"/>
    <row r="69" s="61" customFormat="1" x14ac:dyDescent="0.2"/>
    <row r="70" s="61" customFormat="1" x14ac:dyDescent="0.2"/>
    <row r="71" s="61" customFormat="1" x14ac:dyDescent="0.2"/>
    <row r="72" s="61" customFormat="1" x14ac:dyDescent="0.2"/>
    <row r="73" s="61" customFormat="1" x14ac:dyDescent="0.2"/>
    <row r="74" s="61" customFormat="1" x14ac:dyDescent="0.2"/>
    <row r="75" s="61" customFormat="1" x14ac:dyDescent="0.2"/>
    <row r="76" s="61" customFormat="1" x14ac:dyDescent="0.2"/>
    <row r="77" s="61" customFormat="1" x14ac:dyDescent="0.2"/>
    <row r="78" s="61" customFormat="1" x14ac:dyDescent="0.2"/>
    <row r="79" s="61" customFormat="1" x14ac:dyDescent="0.2"/>
    <row r="80" s="61" customFormat="1" x14ac:dyDescent="0.2"/>
    <row r="81" s="61" customFormat="1" x14ac:dyDescent="0.2"/>
    <row r="82" s="61" customFormat="1" x14ac:dyDescent="0.2"/>
    <row r="83" s="61" customFormat="1" x14ac:dyDescent="0.2"/>
    <row r="84" s="61" customFormat="1" x14ac:dyDescent="0.2"/>
    <row r="85" s="61" customFormat="1" x14ac:dyDescent="0.2"/>
    <row r="86" s="61" customFormat="1" x14ac:dyDescent="0.2"/>
  </sheetData>
  <mergeCells count="22">
    <mergeCell ref="B2:AB2"/>
    <mergeCell ref="Q6:AB6"/>
    <mergeCell ref="D6:O6"/>
    <mergeCell ref="B3:Q3"/>
    <mergeCell ref="R3:AB3"/>
    <mergeCell ref="B4:AB4"/>
    <mergeCell ref="B43:AB43"/>
    <mergeCell ref="Q38:AB38"/>
    <mergeCell ref="Q7:S7"/>
    <mergeCell ref="T7:V7"/>
    <mergeCell ref="Q33:AB33"/>
    <mergeCell ref="B33:O33"/>
    <mergeCell ref="B38:O38"/>
    <mergeCell ref="J7:L7"/>
    <mergeCell ref="G7:I7"/>
    <mergeCell ref="D7:F7"/>
    <mergeCell ref="B8:C8"/>
    <mergeCell ref="M7:O7"/>
    <mergeCell ref="Q28:AB28"/>
    <mergeCell ref="W7:Y7"/>
    <mergeCell ref="Z7:AB7"/>
    <mergeCell ref="B28:O28"/>
  </mergeCells>
  <phoneticPr fontId="0" type="noConversion"/>
  <printOptions horizontalCentered="1" verticalCentered="1"/>
  <pageMargins left="0.25" right="0.25" top="0.25" bottom="0.25" header="0" footer="0"/>
  <pageSetup scale="70" orientation="landscape" r:id="rId1"/>
  <headerFooter alignWithMargins="0"/>
  <rowBreaks count="1" manualBreakCount="1">
    <brk id="46" max="16383" man="1"/>
  </rowBreaks>
  <colBreaks count="1" manualBreakCount="1">
    <brk id="3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913871-1126-4321-94f5-9a550bef888d">
      <Terms xmlns="http://schemas.microsoft.com/office/infopath/2007/PartnerControls"/>
    </lcf76f155ced4ddcb4097134ff3c332f>
    <TaxCatchAll xmlns="0d89de6e-69e5-4a93-ab1d-187c257fab0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C110E0923FC14D8029E5C11D83DC86" ma:contentTypeVersion="17" ma:contentTypeDescription="Create a new document." ma:contentTypeScope="" ma:versionID="f0d1e0606d40f37ca8cf6ecd1aaf16e1">
  <xsd:schema xmlns:xsd="http://www.w3.org/2001/XMLSchema" xmlns:xs="http://www.w3.org/2001/XMLSchema" xmlns:p="http://schemas.microsoft.com/office/2006/metadata/properties" xmlns:ns2="4d913871-1126-4321-94f5-9a550bef888d" xmlns:ns3="0d89de6e-69e5-4a93-ab1d-187c257fab03" targetNamespace="http://schemas.microsoft.com/office/2006/metadata/properties" ma:root="true" ma:fieldsID="53552fbc9df77bc5415fd0eba509e1e1" ns2:_="" ns3:_="">
    <xsd:import namespace="4d913871-1126-4321-94f5-9a550bef888d"/>
    <xsd:import namespace="0d89de6e-69e5-4a93-ab1d-187c257fab0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913871-1126-4321-94f5-9a550bef88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673cba-9a13-4628-b64e-30eed34373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89de6e-69e5-4a93-ab1d-187c257fab0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7160586e-bfc0-43c4-b16d-45ab49f20c61}" ma:internalName="TaxCatchAll" ma:showField="CatchAllData" ma:web="0d89de6e-69e5-4a93-ab1d-187c257fab03">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F96B43-043D-4099-82EA-3CC4C2F315FC}">
  <ds:schemaRefs>
    <ds:schemaRef ds:uri="http://schemas.microsoft.com/office/2006/metadata/properties"/>
    <ds:schemaRef ds:uri="http://schemas.microsoft.com/office/infopath/2007/PartnerControls"/>
    <ds:schemaRef ds:uri="4d913871-1126-4321-94f5-9a550bef888d"/>
    <ds:schemaRef ds:uri="0d89de6e-69e5-4a93-ab1d-187c257fab03"/>
  </ds:schemaRefs>
</ds:datastoreItem>
</file>

<file path=customXml/itemProps2.xml><?xml version="1.0" encoding="utf-8"?>
<ds:datastoreItem xmlns:ds="http://schemas.openxmlformats.org/officeDocument/2006/customXml" ds:itemID="{D6D8C042-7B8C-494E-81A4-EF2D28B857AA}">
  <ds:schemaRefs>
    <ds:schemaRef ds:uri="http://schemas.microsoft.com/sharepoint/v3/contenttype/forms"/>
  </ds:schemaRefs>
</ds:datastoreItem>
</file>

<file path=customXml/itemProps3.xml><?xml version="1.0" encoding="utf-8"?>
<ds:datastoreItem xmlns:ds="http://schemas.openxmlformats.org/officeDocument/2006/customXml" ds:itemID="{70747E71-66C1-4B51-934E-6C980FCC8F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913871-1126-4321-94f5-9a550bef888d"/>
    <ds:schemaRef ds:uri="0d89de6e-69e5-4a93-ab1d-187c257fab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21</vt:i4>
      </vt:variant>
    </vt:vector>
  </HeadingPairs>
  <TitlesOfParts>
    <vt:vector size="42" baseType="lpstr">
      <vt:lpstr>Table of Contents</vt:lpstr>
      <vt:lpstr>Glance</vt:lpstr>
      <vt:lpstr>Summary</vt:lpstr>
      <vt:lpstr>Comp</vt:lpstr>
      <vt:lpstr>Response</vt:lpstr>
      <vt:lpstr>Day of Week</vt:lpstr>
      <vt:lpstr>Daily by Month</vt:lpstr>
      <vt:lpstr>Segmentation Glance</vt:lpstr>
      <vt:lpstr>Segmentation Occ</vt:lpstr>
      <vt:lpstr>Segmentation ADR</vt:lpstr>
      <vt:lpstr>Segmentation RevPAR</vt:lpstr>
      <vt:lpstr>Segmentation Indexes</vt:lpstr>
      <vt:lpstr>Segmentation Ranking</vt:lpstr>
      <vt:lpstr>Segmentation DOW Month</vt:lpstr>
      <vt:lpstr>Segmentation DOW YTD</vt:lpstr>
      <vt:lpstr>Segmentation DOW Run 3</vt:lpstr>
      <vt:lpstr>Segmentation DOW Run 12</vt:lpstr>
      <vt:lpstr>Add Rev ADR</vt:lpstr>
      <vt:lpstr>Add Rev RevPAR</vt:lpstr>
      <vt:lpstr>Segmentation Response</vt:lpstr>
      <vt:lpstr>Help</vt:lpstr>
      <vt:lpstr>'Add Rev ADR'!Print_Area</vt:lpstr>
      <vt:lpstr>'Add Rev RevPAR'!Print_Area</vt:lpstr>
      <vt:lpstr>Comp!Print_Area</vt:lpstr>
      <vt:lpstr>'Daily by Month'!Print_Area</vt:lpstr>
      <vt:lpstr>'Day of Week'!Print_Area</vt:lpstr>
      <vt:lpstr>Glance!Print_Area</vt:lpstr>
      <vt:lpstr>Help!Print_Area</vt:lpstr>
      <vt:lpstr>Response!Print_Area</vt:lpstr>
      <vt:lpstr>'Segmentation ADR'!Print_Area</vt:lpstr>
      <vt:lpstr>'Segmentation DOW Month'!Print_Area</vt:lpstr>
      <vt:lpstr>'Segmentation DOW Run 12'!Print_Area</vt:lpstr>
      <vt:lpstr>'Segmentation DOW Run 3'!Print_Area</vt:lpstr>
      <vt:lpstr>'Segmentation DOW YTD'!Print_Area</vt:lpstr>
      <vt:lpstr>'Segmentation Glance'!Print_Area</vt:lpstr>
      <vt:lpstr>'Segmentation Indexes'!Print_Area</vt:lpstr>
      <vt:lpstr>'Segmentation Occ'!Print_Area</vt:lpstr>
      <vt:lpstr>'Segmentation Ranking'!Print_Area</vt:lpstr>
      <vt:lpstr>'Segmentation Response'!Print_Area</vt:lpstr>
      <vt:lpstr>'Segmentation RevPAR'!Print_Area</vt:lpstr>
      <vt:lpstr>Summary!Print_Area</vt:lpstr>
      <vt:lpstr>'Table of Contents'!Print_Area</vt:lpstr>
    </vt:vector>
  </TitlesOfParts>
  <Manager>13491020</Manager>
  <Company>42</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eSTAR</dc:title>
  <dc:subject>54260</dc:subject>
  <dc:creator>STR, Inc.</dc:creator>
  <cp:keywords>54260</cp:keywords>
  <dc:description/>
  <cp:lastModifiedBy>Greg Porter</cp:lastModifiedBy>
  <cp:revision/>
  <dcterms:created xsi:type="dcterms:W3CDTF">2003-06-11T18:24:11Z</dcterms:created>
  <dcterms:modified xsi:type="dcterms:W3CDTF">2023-10-19T17:18:44Z</dcterms:modified>
  <cp:category>804,836,748,808</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xcelWriter version">
    <vt:lpwstr/>
  </property>
  <property fmtid="{D5CDD505-2E9C-101B-9397-08002B2CF9AE}" pid="3" name="ContentTypeId">
    <vt:lpwstr>0x0101006EC110E0923FC14D8029E5C11D83DC86</vt:lpwstr>
  </property>
  <property fmtid="{D5CDD505-2E9C-101B-9397-08002B2CF9AE}" pid="4" name="MediaServiceImageTags">
    <vt:lpwstr/>
  </property>
</Properties>
</file>