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hrec.sharepoint.com/sites/Analysts/Justin Goodenow/2023/Lixi Debt Portfolio/SpringHill Suites - Revere, MA/STR/"/>
    </mc:Choice>
  </mc:AlternateContent>
  <xr:revisionPtr revIDLastSave="0" documentId="11_8079BA49FF76DE1FBBF7C7095619042C575E6161" xr6:coauthVersionLast="47" xr6:coauthVersionMax="47" xr10:uidLastSave="{00000000-0000-0000-0000-000000000000}"/>
  <bookViews>
    <workbookView xWindow="-120" yWindow="-120" windowWidth="29040" windowHeight="15840" tabRatio="966" activeTab="9" xr2:uid="{00000000-000D-0000-FFFF-FFFF00000000}"/>
  </bookViews>
  <sheets>
    <sheet name="Table of Contents" sheetId="1" r:id="rId1"/>
    <sheet name="Glance" sheetId="57" r:id="rId2"/>
    <sheet name="Summary" sheetId="55" r:id="rId3"/>
    <sheet name="Comp" sheetId="76" r:id="rId4"/>
    <sheet name="Response" sheetId="13" r:id="rId5"/>
    <sheet name="Day of Week" sheetId="60" r:id="rId6"/>
    <sheet name="Daily by Month" sheetId="47" r:id="rId7"/>
    <sheet name="Glance_2" sheetId="77" r:id="rId8"/>
    <sheet name="Summary_2" sheetId="78" r:id="rId9"/>
    <sheet name="Comp_2" sheetId="79" r:id="rId10"/>
    <sheet name="Response_2" sheetId="80" r:id="rId11"/>
    <sheet name="Day of Week_2" sheetId="81" r:id="rId12"/>
    <sheet name="Daily by Month_2" sheetId="82" r:id="rId13"/>
    <sheet name="Help" sheetId="74" r:id="rId14"/>
  </sheets>
  <definedNames>
    <definedName name="_xlnm.Print_Area" localSheetId="3">Comp!$A$1:$AG$57</definedName>
    <definedName name="_xlnm.Print_Area" localSheetId="9">Comp_2!$A$1:$AG$57</definedName>
    <definedName name="_xlnm.Print_Area" localSheetId="6">'Daily by Month'!$A$1:$AH$57</definedName>
    <definedName name="_xlnm.Print_Area" localSheetId="12">'Daily by Month_2'!$A$1:$AH$57</definedName>
    <definedName name="_xlnm.Print_Area" localSheetId="5">'Day of Week'!$A$1:$V$78</definedName>
    <definedName name="_xlnm.Print_Area" localSheetId="11">'Day of Week_2'!$A$1:$V$78</definedName>
    <definedName name="_xlnm.Print_Area" localSheetId="1">Glance!$A$1:$T$34</definedName>
    <definedName name="_xlnm.Print_Area" localSheetId="7">Glance_2!$A$1:$T$34</definedName>
    <definedName name="_xlnm.Print_Area" localSheetId="13">Help!$A$1:$J$16</definedName>
    <definedName name="_xlnm.Print_Area" localSheetId="4">Response!$A$1:$AR$106</definedName>
    <definedName name="_xlnm.Print_Area" localSheetId="10">Response_2!$A$1:$AR$106</definedName>
    <definedName name="_xlnm.Print_Area" localSheetId="2">Summary!$A$1:$U$45</definedName>
    <definedName name="_xlnm.Print_Area" localSheetId="8">Summary_2!$A$1:$U$45</definedName>
    <definedName name="_xlnm.Print_Area" localSheetId="0">'Table of Contents'!$A$1:$H$63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81" l="1"/>
  <c r="AE17" i="81"/>
  <c r="AD17" i="81"/>
  <c r="AC17" i="81"/>
  <c r="AB17" i="81"/>
  <c r="AA17" i="81"/>
  <c r="Z17" i="81"/>
  <c r="Y17" i="81"/>
  <c r="X17" i="81"/>
  <c r="AF16" i="81"/>
  <c r="AE16" i="81"/>
  <c r="AD16" i="81"/>
  <c r="AC16" i="81"/>
  <c r="AB16" i="81"/>
  <c r="AA16" i="81"/>
  <c r="Z16" i="81"/>
  <c r="Y16" i="81"/>
  <c r="X16" i="81"/>
  <c r="AF15" i="81"/>
  <c r="AE15" i="81"/>
  <c r="AD15" i="81"/>
  <c r="AC15" i="81"/>
  <c r="AB15" i="81"/>
  <c r="AA15" i="81"/>
  <c r="Z15" i="81"/>
  <c r="Y15" i="81"/>
  <c r="X15" i="81"/>
  <c r="AF14" i="81"/>
  <c r="AE14" i="81"/>
  <c r="AD14" i="81"/>
  <c r="AC14" i="81"/>
  <c r="AB14" i="81"/>
  <c r="AA14" i="81"/>
  <c r="Z14" i="81"/>
  <c r="Y14" i="81"/>
  <c r="X14" i="81"/>
  <c r="AF17" i="60"/>
  <c r="AE17" i="60"/>
  <c r="AD17" i="60"/>
  <c r="AC17" i="60"/>
  <c r="AB17" i="60"/>
  <c r="AA17" i="60"/>
  <c r="Z17" i="60"/>
  <c r="Y17" i="60"/>
  <c r="X17" i="60"/>
  <c r="AF16" i="60"/>
  <c r="AE16" i="60"/>
  <c r="AD16" i="60"/>
  <c r="AC16" i="60"/>
  <c r="AB16" i="60"/>
  <c r="AA16" i="60"/>
  <c r="Z16" i="60"/>
  <c r="Y16" i="60"/>
  <c r="X16" i="60"/>
  <c r="AF15" i="60"/>
  <c r="AE15" i="60"/>
  <c r="AD15" i="60"/>
  <c r="AC15" i="60"/>
  <c r="AB15" i="60"/>
  <c r="AA15" i="60"/>
  <c r="Z15" i="60"/>
  <c r="Y15" i="60"/>
  <c r="X15" i="60"/>
  <c r="AF14" i="60"/>
  <c r="AE14" i="60"/>
  <c r="AD14" i="60"/>
  <c r="AC14" i="60"/>
  <c r="AB14" i="60"/>
  <c r="AA14" i="60"/>
  <c r="Z14" i="60"/>
  <c r="Y14" i="60"/>
  <c r="X14" i="60"/>
  <c r="C20" i="1"/>
  <c r="B20" i="1"/>
  <c r="C19" i="1"/>
  <c r="B19" i="1"/>
  <c r="C18" i="1"/>
  <c r="B18" i="1"/>
  <c r="C17" i="1"/>
  <c r="B17" i="1"/>
  <c r="C16" i="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<sst xmlns="http://schemas.openxmlformats.org/spreadsheetml/2006/main" count="1587" uniqueCount="224">
  <si>
    <t>Sun</t>
  </si>
  <si>
    <t>Mon</t>
  </si>
  <si>
    <t>Tue</t>
  </si>
  <si>
    <t>Wed</t>
  </si>
  <si>
    <t>Thu</t>
  </si>
  <si>
    <t>Fri</t>
  </si>
  <si>
    <t>Sat</t>
  </si>
  <si>
    <t>This Year</t>
  </si>
  <si>
    <t>Last Year</t>
  </si>
  <si>
    <t>ADR</t>
  </si>
  <si>
    <t>RevPAR</t>
  </si>
  <si>
    <t>Total</t>
  </si>
  <si>
    <t>Comp Set</t>
  </si>
  <si>
    <t>My Property</t>
  </si>
  <si>
    <t>Name</t>
  </si>
  <si>
    <t>Occupancy (%)</t>
  </si>
  <si>
    <t>Rank</t>
  </si>
  <si>
    <t>% Chg</t>
  </si>
  <si>
    <t>My Prop</t>
  </si>
  <si>
    <t xml:space="preserve"> </t>
  </si>
  <si>
    <t>Supply</t>
  </si>
  <si>
    <t>Demand</t>
  </si>
  <si>
    <t>Census/Sample - Properties &amp; Rooms</t>
  </si>
  <si>
    <t>Census</t>
  </si>
  <si>
    <t>Sample</t>
  </si>
  <si>
    <t>Properties</t>
  </si>
  <si>
    <t>Rooms</t>
  </si>
  <si>
    <t>Competitive Set</t>
  </si>
  <si>
    <t>Sample %</t>
  </si>
  <si>
    <t>Year to Date</t>
  </si>
  <si>
    <t>Revenue</t>
  </si>
  <si>
    <t>Day of Week</t>
  </si>
  <si>
    <t>Weekday</t>
  </si>
  <si>
    <t>Time Period</t>
  </si>
  <si>
    <t>Current Month</t>
  </si>
  <si>
    <t>Sunday</t>
  </si>
  <si>
    <t>Running 3 Month</t>
  </si>
  <si>
    <t>Running 12 Month</t>
  </si>
  <si>
    <t>Monday</t>
  </si>
  <si>
    <t>Tuesday</t>
  </si>
  <si>
    <t>Wednesday</t>
  </si>
  <si>
    <t>Thursday</t>
  </si>
  <si>
    <t>Friday</t>
  </si>
  <si>
    <t>Saturday</t>
  </si>
  <si>
    <t>Weekend</t>
  </si>
  <si>
    <t>(Fri-Sat)</t>
  </si>
  <si>
    <t xml:space="preserve">Pipeline </t>
  </si>
  <si>
    <t>Weekday/Weekend</t>
  </si>
  <si>
    <t>Year To Date</t>
  </si>
  <si>
    <t>Zip</t>
  </si>
  <si>
    <t>Phone</t>
  </si>
  <si>
    <t>Open Date</t>
  </si>
  <si>
    <t>Month % Chg</t>
  </si>
  <si>
    <t>YTD % Chg</t>
  </si>
  <si>
    <t>Run 3 Mon % Chg</t>
  </si>
  <si>
    <t>Run 12 Mon % Chg</t>
  </si>
  <si>
    <t>(Sun-Thu)</t>
  </si>
  <si>
    <t xml:space="preserve">     % Chg</t>
  </si>
  <si>
    <t>STR#</t>
  </si>
  <si>
    <t>Occupancy</t>
  </si>
  <si>
    <t>Competitive Set: Competitors</t>
  </si>
  <si>
    <t>Exchange Rate*</t>
  </si>
  <si>
    <t>Average Daily Rate</t>
  </si>
  <si>
    <t>Index (MPI)</t>
  </si>
  <si>
    <t>Index (ARI)</t>
  </si>
  <si>
    <t>Index (RGI)</t>
  </si>
  <si>
    <t>Exchange Rate</t>
  </si>
  <si>
    <t>Table Of Contents</t>
  </si>
  <si>
    <t>Occupancy Index</t>
  </si>
  <si>
    <t>ADR Index</t>
  </si>
  <si>
    <t>RevPAR Index</t>
  </si>
  <si>
    <t>support@str.com     www.str.com</t>
  </si>
  <si>
    <t>Glossary:</t>
  </si>
  <si>
    <t>Frequently Asked Questions (FAQ):</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</si>
  <si>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</si>
  <si>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</si>
  <si>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Corporate North American Headquarters</t>
  </si>
  <si>
    <t>International Headquarters</t>
  </si>
  <si>
    <t>T: +44 (0) 207 922 1930</t>
  </si>
  <si>
    <r>
      <t xml:space="preserve">For all STR definitions, please click here or visit </t>
    </r>
    <r>
      <rPr>
        <u/>
        <sz val="11"/>
        <rFont val="Arial"/>
        <family val="2"/>
      </rPr>
      <t>www.str.com/data-insights/resources/glossary</t>
    </r>
  </si>
  <si>
    <r>
      <t xml:space="preserve">For all STR FAQs, please click here or visit </t>
    </r>
    <r>
      <rPr>
        <u/>
        <sz val="11"/>
        <rFont val="Arial"/>
        <family val="2"/>
      </rPr>
      <t>www.str.com/data-insights/resources/FAQ</t>
    </r>
  </si>
  <si>
    <r>
      <t xml:space="preserve">For additional support, please </t>
    </r>
    <r>
      <rPr>
        <u/>
        <sz val="11"/>
        <rFont val="Arial"/>
        <family val="2"/>
      </rPr>
      <t>contact</t>
    </r>
    <r>
      <rPr>
        <sz val="11"/>
        <rFont val="Arial"/>
        <family val="2"/>
      </rPr>
      <t xml:space="preserve"> your regional office.</t>
    </r>
  </si>
  <si>
    <t>T: +1 (615) 824 8664</t>
  </si>
  <si>
    <t>hotelinfo@str.com     www.str.com</t>
  </si>
  <si>
    <t>2024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2024 STR, LLC / STR Global, Ltd. trading as “STR”.</t>
  </si>
  <si>
    <t>Tab 2 - Monthly Performance at a Glance - My Property vs. Competitive Set</t>
  </si>
  <si>
    <t>Tab 3 - STAR Summary - My Property vs. Comp Set and Industry Segments</t>
  </si>
  <si>
    <t>Tab 4 - Competitive Set Report</t>
  </si>
  <si>
    <t>Tab 5 - Response Report</t>
  </si>
  <si>
    <t>Tab 6 - Day of Week and Weekday/Weekend Report</t>
  </si>
  <si>
    <t>Tab 7 - Daily Data for the Month</t>
  </si>
  <si>
    <t>Tab 8 - Monthly Performance at a Glance - My Property vs. Competitive Set - Comp Set 2</t>
  </si>
  <si>
    <t>Tab 9 - STAR Summary - My Property vs. Comp Set and Industry Segments - Comp Set 2</t>
  </si>
  <si>
    <t>Tab 10 - Competitive Set Report - Comp Set 2</t>
  </si>
  <si>
    <t>Tab 11 - Response Report - Comp Set 2</t>
  </si>
  <si>
    <t>Tab 12 - Day of Week and Weekday/Weekend Report - Comp Set 2</t>
  </si>
  <si>
    <t>Tab 13 - Daily Data for the Month - Comp Set 2</t>
  </si>
  <si>
    <t>Monthly STAR Report : SpringHill Suites Boston Logan Airport Revere Beach</t>
  </si>
  <si>
    <t>STR # 75359 / Created February 16, 2024</t>
  </si>
  <si>
    <t>For the Month of: January 2024</t>
  </si>
  <si>
    <t>Currency: US Dollar  /  Competitive Set Data Excludes Subject Property</t>
  </si>
  <si>
    <t>SpringHill Suites Boston Logan Airport Revere Beach        400 Ocean Ave        Revere, MA 02151-3791        Phone: (781) 629-1551</t>
  </si>
  <si>
    <t>STR # 75359        ChainID: BOSSR        MgtCo: Lixi Hospitality Group        Owner: Lixi Hospitality Group</t>
  </si>
  <si>
    <t>For the Month of: January 2024        Date Created: February 16, 2024        Monthly Competitive Set Data Excludes Subject Property</t>
  </si>
  <si>
    <t>January 2024</t>
  </si>
  <si>
    <t>January 2024 vs. 2023 Percent Change (%)</t>
  </si>
  <si>
    <t>SpringHill Suites Boston Logan Airport Revere Beach</t>
  </si>
  <si>
    <t>Market: Boston, MA</t>
  </si>
  <si>
    <t>Market Class: Upscale Class</t>
  </si>
  <si>
    <t>Submarket: Boston CBD/Airport, MA</t>
  </si>
  <si>
    <t>Submarket Scale: Upscale Chains</t>
  </si>
  <si>
    <t>Aug</t>
  </si>
  <si>
    <t>4 of 8</t>
  </si>
  <si>
    <t>3 of 8</t>
  </si>
  <si>
    <t>2 of 8</t>
  </si>
  <si>
    <t>Sep</t>
  </si>
  <si>
    <t>Oct</t>
  </si>
  <si>
    <t>7 of 8</t>
  </si>
  <si>
    <t>Nov</t>
  </si>
  <si>
    <t>8 of 8</t>
  </si>
  <si>
    <t>Dec</t>
  </si>
  <si>
    <t>Jan</t>
  </si>
  <si>
    <t>Feb</t>
  </si>
  <si>
    <t>Mar</t>
  </si>
  <si>
    <t>6 of 8</t>
  </si>
  <si>
    <t>Apr</t>
  </si>
  <si>
    <t>5 of 8</t>
  </si>
  <si>
    <t>May</t>
  </si>
  <si>
    <t>Jun</t>
  </si>
  <si>
    <t>Jul</t>
  </si>
  <si>
    <t>1 of 8</t>
  </si>
  <si>
    <t>For the Month of: January 2024        Date Created: February 16, 2024</t>
  </si>
  <si>
    <t>City, State</t>
  </si>
  <si>
    <t>January 2024 (This Year)</t>
  </si>
  <si>
    <t>January 2023 (Last Year)</t>
  </si>
  <si>
    <t>Jan 1st - New Year's Day</t>
  </si>
  <si>
    <t>Jan 15th - Martin Luther King Day</t>
  </si>
  <si>
    <t>Jan 16th - Martin Luther King Day</t>
  </si>
  <si>
    <t>Revere, MA</t>
  </si>
  <si>
    <t>02151-3791</t>
  </si>
  <si>
    <t>(781) 629-1551</t>
  </si>
  <si>
    <t>168</t>
  </si>
  <si>
    <t>202202</t>
  </si>
  <si>
    <t>○</t>
  </si>
  <si>
    <t>●</t>
  </si>
  <si>
    <t/>
  </si>
  <si>
    <t>Courtyard Boston Logan Airport</t>
  </si>
  <si>
    <t>East Boston, MA</t>
  </si>
  <si>
    <t>02128</t>
  </si>
  <si>
    <t>(617) 569-5250</t>
  </si>
  <si>
    <t>351</t>
  </si>
  <si>
    <t>197306</t>
  </si>
  <si>
    <t>Comfort Inn &amp; Suites Logan International Airport</t>
  </si>
  <si>
    <t>02151</t>
  </si>
  <si>
    <t>(781) 485-3600</t>
  </si>
  <si>
    <t>208</t>
  </si>
  <si>
    <t>200008</t>
  </si>
  <si>
    <t>TownePlace Suites Boston Logan Airport Chelsea</t>
  </si>
  <si>
    <t>Chelsea, MA</t>
  </si>
  <si>
    <t>02150</t>
  </si>
  <si>
    <t>(617) 887-0290</t>
  </si>
  <si>
    <t>140</t>
  </si>
  <si>
    <t>201503</t>
  </si>
  <si>
    <t>Hilton Garden Inn Boston Logan Airport</t>
  </si>
  <si>
    <t>Boston, MA</t>
  </si>
  <si>
    <t>(617) 567-6789</t>
  </si>
  <si>
    <t>261</t>
  </si>
  <si>
    <t>201508</t>
  </si>
  <si>
    <t>Holiday Inn Boston Logan Airport Chelsea</t>
  </si>
  <si>
    <t>(617) 884-3330</t>
  </si>
  <si>
    <t>124</t>
  </si>
  <si>
    <t>201807</t>
  </si>
  <si>
    <t>Staybridge Suites Boston Logan Airport - Revere</t>
  </si>
  <si>
    <t>(781) 284-1701</t>
  </si>
  <si>
    <t>72</t>
  </si>
  <si>
    <t>202008</t>
  </si>
  <si>
    <t>avid Hotel Boston Logan Airport - Revere</t>
  </si>
  <si>
    <t>(781) 289-5000</t>
  </si>
  <si>
    <t>104</t>
  </si>
  <si>
    <t>202011</t>
  </si>
  <si>
    <t xml:space="preserve">Data received: </t>
  </si>
  <si>
    <t>= Monthly Only</t>
  </si>
  <si>
    <t>= Monthly &amp; Daily</t>
  </si>
  <si>
    <t>For the Month of: January 2024        Date Created: February 16, 2024        Daily Competitive Set Data Excludes Subject Property</t>
  </si>
  <si>
    <t>Mo</t>
  </si>
  <si>
    <t>January</t>
  </si>
  <si>
    <t>Tu</t>
  </si>
  <si>
    <t>We</t>
  </si>
  <si>
    <t>Th</t>
  </si>
  <si>
    <t>Fr</t>
  </si>
  <si>
    <t>Sa</t>
  </si>
  <si>
    <t>Su</t>
  </si>
  <si>
    <t>3 of 6</t>
  </si>
  <si>
    <t>6 of 6</t>
  </si>
  <si>
    <t>4 of 6</t>
  </si>
  <si>
    <t>5 of 6</t>
  </si>
  <si>
    <t>2 of 6</t>
  </si>
  <si>
    <t>1 of 6</t>
  </si>
  <si>
    <t>Salem Waterfront Hotel &amp; Suites</t>
  </si>
  <si>
    <t>Salem, MA</t>
  </si>
  <si>
    <t>01970</t>
  </si>
  <si>
    <t>(978) 740-8788</t>
  </si>
  <si>
    <t>86</t>
  </si>
  <si>
    <t>200410</t>
  </si>
  <si>
    <t>Battery Wharf Hotel Boston Waterfront</t>
  </si>
  <si>
    <t>02109</t>
  </si>
  <si>
    <t>(617) 994-9000</t>
  </si>
  <si>
    <t>150</t>
  </si>
  <si>
    <t>200812</t>
  </si>
  <si>
    <t>Residence Inn Boston Downtown Seaport District</t>
  </si>
  <si>
    <t>02210</t>
  </si>
  <si>
    <t>(617) 478-0840</t>
  </si>
  <si>
    <t>120</t>
  </si>
  <si>
    <t>201306</t>
  </si>
  <si>
    <t>element Boston Seaport</t>
  </si>
  <si>
    <t>South Boston, MA</t>
  </si>
  <si>
    <t>02127-1234</t>
  </si>
  <si>
    <t>(617) 530-1700</t>
  </si>
  <si>
    <t>180</t>
  </si>
  <si>
    <t>201601</t>
  </si>
  <si>
    <t>Hampton by Hilton Salem Boston</t>
  </si>
  <si>
    <t>(978) 414-3100</t>
  </si>
  <si>
    <t>113</t>
  </si>
  <si>
    <t>202009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</si>
</sst>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
    <numFmt numFmtId="166" formatCode="0.0"/>
    <numFmt numFmtId="168" formatCode="#,##0.0_);\(#,##0.0\);_(* &quot;&quot;??_);"/>
    <numFmt numFmtId="169" formatCode="0.00_);\(0.00\)"/>
    <numFmt numFmtId="170" formatCode="mm/dd/yy;@"/>
    <numFmt numFmtId="171" formatCode="00000"/>
  </numFmts>
  <fonts count="79" x14ac:knownFonts="1">
    <font>
      <sz val="10"/>
      <name val="Arial"/>
    </font>
    <font>
      <sz val="24"/>
      <color indexed="9"/>
      <name val="Arial"/>
      <family val="2"/>
    </font>
    <font>
      <sz val="11"/>
      <name val="Arial"/>
      <family val="2"/>
    </font>
    <font>
      <sz val="8"/>
      <name val="Arial"/>
      <family val="2"/>
    </font>
    <font>
      <b/>
      <sz val="14"/>
      <color indexed="8"/>
      <name val="Arial"/>
      <family val="2"/>
    </font>
    <font>
      <b/>
      <sz val="9"/>
      <color indexed="8"/>
      <name val="Arial"/>
      <family val="2"/>
    </font>
    <font>
      <sz val="13"/>
      <name val="Arial"/>
      <family val="2"/>
    </font>
    <font>
      <sz val="8"/>
      <name val="Wingdings"/>
      <charset val="2"/>
    </font>
    <font>
      <b/>
      <sz val="14"/>
      <color indexed="9"/>
      <name val="Arial"/>
      <family val="2"/>
    </font>
    <font>
      <b/>
      <sz val="9"/>
      <name val="Arial"/>
      <family val="2"/>
    </font>
    <font>
      <sz val="7"/>
      <name val="Webdings"/>
      <family val="1"/>
      <charset val="2"/>
    </font>
    <font>
      <sz val="10"/>
      <name val="Webdings"/>
      <family val="1"/>
      <charset val="2"/>
    </font>
    <font>
      <u/>
      <sz val="10"/>
      <color indexed="36"/>
      <name val="Arial"/>
      <family val="2"/>
    </font>
    <font>
      <u/>
      <sz val="10"/>
      <color indexed="39"/>
      <name val="Arial"/>
      <family val="2"/>
    </font>
    <font>
      <b/>
      <sz val="13"/>
      <name val="Arial"/>
      <family val="2"/>
    </font>
    <font>
      <sz val="14"/>
      <name val="Arial"/>
      <family val="2"/>
    </font>
    <font>
      <sz val="16"/>
      <name val="Arial"/>
      <family val="2"/>
    </font>
    <font>
      <b/>
      <sz val="10"/>
      <color indexed="8"/>
      <name val="Arial"/>
      <family val="2"/>
    </font>
    <font>
      <b/>
      <sz val="10"/>
      <name val="Arial"/>
      <family val="2"/>
    </font>
    <font>
      <sz val="12"/>
      <name val="Arial"/>
      <family val="2"/>
    </font>
    <font>
      <b/>
      <i/>
      <sz val="10"/>
      <name val="Arial"/>
      <family val="2"/>
    </font>
    <font>
      <b/>
      <i/>
      <sz val="10"/>
      <color indexed="9"/>
      <name val="Arial"/>
      <family val="2"/>
    </font>
    <font>
      <b/>
      <sz val="10"/>
      <color indexed="9"/>
      <name val="Arial"/>
      <family val="2"/>
    </font>
    <font>
      <sz val="18"/>
      <name val="Arial"/>
      <family val="2"/>
    </font>
    <font>
      <b/>
      <sz val="12"/>
      <name val="Arial"/>
      <family val="2"/>
    </font>
    <font>
      <sz val="10"/>
      <color indexed="9"/>
      <name val="Arial"/>
      <family val="2"/>
    </font>
    <font>
      <b/>
      <sz val="14"/>
      <name val="Arial"/>
      <family val="2"/>
    </font>
    <font>
      <sz val="10"/>
      <color indexed="8"/>
      <name val="Arial"/>
      <family val="2"/>
    </font>
    <font>
      <sz val="9"/>
      <color indexed="9"/>
      <name val="Arial"/>
      <family val="2"/>
    </font>
    <font>
      <b/>
      <sz val="16"/>
      <name val="Arial"/>
      <family val="2"/>
    </font>
    <font>
      <b/>
      <sz val="12"/>
      <color indexed="39"/>
      <name val="Arial"/>
      <family val="2"/>
    </font>
    <font>
      <sz val="12"/>
      <color indexed="39"/>
      <name val="Arial"/>
      <family val="2"/>
    </font>
    <font>
      <sz val="10"/>
      <color indexed="39"/>
      <name val="Arial"/>
      <family val="2"/>
    </font>
    <font>
      <sz val="10"/>
      <color indexed="33"/>
      <name val="Arial"/>
      <family val="2"/>
    </font>
    <font>
      <sz val="14"/>
      <color indexed="9"/>
      <name val="Arial"/>
      <family val="2"/>
    </font>
    <font>
      <sz val="11"/>
      <color indexed="8"/>
      <name val="Calibri"/>
      <family val="2"/>
    </font>
    <font>
      <sz val="11"/>
      <color indexed="9"/>
      <name val="Calibri"/>
      <family val="2"/>
    </font>
    <font>
      <sz val="11"/>
      <color indexed="3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28"/>
      <name val="Calibri"/>
      <family val="2"/>
    </font>
    <font>
      <b/>
      <sz val="18"/>
      <color indexed="62"/>
      <name val="Cambria"/>
      <family val="2"/>
    </font>
    <font>
      <b/>
      <sz val="11"/>
      <color indexed="8"/>
      <name val="Calibri"/>
      <family val="2"/>
    </font>
    <font>
      <sz val="11"/>
      <color indexed="10"/>
      <name val="Calibri"/>
      <family val="2"/>
    </font>
    <font>
      <sz val="9"/>
      <name val="Arial"/>
      <family val="2"/>
    </font>
    <font>
      <sz val="8"/>
      <name val="Arial"/>
      <family val="2"/>
    </font>
    <font>
      <sz val="8"/>
      <color indexed="9"/>
      <name val="Arial"/>
      <family val="2"/>
    </font>
    <font>
      <sz val="19"/>
      <color indexed="9"/>
      <name val="Arial"/>
      <family val="2"/>
    </font>
    <font>
      <u/>
      <sz val="11"/>
      <name val="Arial"/>
      <family val="2"/>
    </font>
    <font>
      <sz val="8"/>
      <color indexed="8"/>
      <name val="Arial"/>
      <family val="2"/>
    </font>
    <font>
      <sz val="10"/>
      <name val="Arial"/>
      <family val="2"/>
    </font>
    <font>
      <sz val="10"/>
      <color indexed="57"/>
      <name val="Arial"/>
      <family val="2"/>
    </font>
    <font>
      <u/>
      <sz val="10"/>
      <color indexed="60"/>
      <name val="Arial"/>
      <family val="2"/>
    </font>
    <font>
      <u/>
      <sz val="10"/>
      <color indexed="62"/>
      <name val="Arial"/>
      <family val="2"/>
    </font>
    <font>
      <sz val="11"/>
      <color indexed="55"/>
      <name val="Calibri"/>
      <family val="2"/>
    </font>
    <font>
      <b/>
      <sz val="11"/>
      <color indexed="53"/>
      <name val="Calibri"/>
      <family val="2"/>
    </font>
    <font>
      <b/>
      <sz val="18"/>
      <color indexed="62"/>
      <name val="Cambria"/>
      <family val="1"/>
    </font>
    <font>
      <u/>
      <sz val="11"/>
      <color theme="10"/>
      <name val="Calibri"/>
      <family val="2"/>
      <scheme val="minor"/>
    </font>
    <font>
      <sz val="11"/>
      <color theme="1"/>
      <name val="Calibri"/>
      <family val="2"/>
      <scheme val="minor"/>
    </font>
    <font>
      <b/>
      <sz val="18"/>
      <color theme="1"/>
      <name val="Arial"/>
      <family val="2"/>
    </font>
    <font>
      <sz val="18"/>
      <color theme="1"/>
      <name val="Arial"/>
      <family val="2"/>
    </font>
    <font>
      <sz val="11"/>
      <color rgb="FFFF0000"/>
      <name val="Calibri"/>
      <family val="2"/>
      <scheme val="minor"/>
    </font>
    <font>
      <b/>
      <sz val="11"/>
      <color theme="1"/>
      <name val="Arial"/>
      <family val="2"/>
    </font>
    <font>
      <sz val="11"/>
      <color theme="1"/>
      <name val="Arial"/>
      <family val="2"/>
    </font>
    <font>
      <b/>
      <sz val="12"/>
      <color rgb="FFFFFFFF"/>
      <name val="Arial"/>
    </font>
    <font>
      <b/>
      <sz val="10"/>
      <name val="Arial"/>
    </font>
    <font>
      <sz val="10"/>
      <color rgb="FFFFFFFF"/>
      <name val="Arial"/>
    </font>
    <font>
      <sz val="10"/>
      <color rgb="FFA0A0A0"/>
      <name val="Arial"/>
    </font>
    <font>
      <sz val="10"/>
      <name val="Arial"/>
    </font>
    <font>
      <sz val="18"/>
      <name val="Arial"/>
    </font>
    <font>
      <sz val="10"/>
      <color rgb="FF000000"/>
      <name val="Arial"/>
    </font>
  </fonts>
  <fills count="40">
    <fill>
      <patternFill patternType="none"/>
    </fill>
    <fill>
      <patternFill patternType="gray125"/>
    </fill>
    <fill>
      <patternFill patternType="solid">
        <fgColor indexed="22"/>
      </patternFill>
    </fill>
    <fill>
      <patternFill patternType="solid">
        <fgColor indexed="56"/>
      </patternFill>
    </fill>
    <fill>
      <patternFill patternType="solid">
        <fgColor indexed="29"/>
      </patternFill>
    </fill>
    <fill>
      <patternFill patternType="solid">
        <fgColor indexed="54"/>
      </patternFill>
    </fill>
    <fill>
      <patternFill patternType="solid">
        <fgColor indexed="41"/>
      </patternFill>
    </fill>
    <fill>
      <patternFill patternType="solid">
        <fgColor indexed="41"/>
      </patternFill>
    </fill>
    <fill>
      <patternFill patternType="solid">
        <fgColor indexed="47"/>
      </patternFill>
    </fill>
    <fill>
      <patternFill patternType="solid">
        <fgColor indexed="47"/>
      </patternFill>
    </fill>
    <fill>
      <patternFill patternType="solid">
        <fgColor indexed="44"/>
      </patternFill>
    </fill>
    <fill>
      <patternFill patternType="solid">
        <fgColor indexed="44"/>
      </patternFill>
    </fill>
    <fill>
      <patternFill patternType="solid">
        <fgColor indexed="49"/>
      </patternFill>
    </fill>
    <fill>
      <patternFill patternType="solid">
        <fgColor indexed="49"/>
      </patternFill>
    </fill>
    <fill>
      <patternFill patternType="solid">
        <fgColor indexed="33"/>
      </patternFill>
    </fill>
    <fill>
      <patternFill patternType="solid">
        <fgColor indexed="57"/>
      </patternFill>
    </fill>
    <fill>
      <patternFill patternType="solid">
        <fgColor indexed="37"/>
      </patternFill>
    </fill>
    <fill>
      <patternFill patternType="solid">
        <fgColor indexed="61"/>
      </patternFill>
    </fill>
    <fill>
      <patternFill patternType="solid">
        <fgColor indexed="36"/>
      </patternFill>
    </fill>
    <fill>
      <patternFill patternType="solid">
        <fgColor indexed="60"/>
      </patternFill>
    </fill>
    <fill>
      <patternFill patternType="solid">
        <fgColor indexed="54"/>
      </patternFill>
    </fill>
    <fill>
      <patternFill patternType="solid">
        <fgColor indexed="53"/>
      </patternFill>
    </fill>
    <fill>
      <patternFill patternType="solid">
        <fgColor indexed="53"/>
      </patternFill>
    </fill>
    <fill>
      <patternFill patternType="solid">
        <fgColor indexed="45"/>
      </patternFill>
    </fill>
    <fill>
      <patternFill patternType="solid">
        <fgColor indexed="63"/>
      </patternFill>
    </fill>
    <fill>
      <patternFill patternType="solid">
        <fgColor indexed="42"/>
      </patternFill>
    </fill>
    <fill>
      <patternFill patternType="solid">
        <fgColor indexed="42"/>
      </patternFill>
    </fill>
    <fill>
      <patternFill patternType="solid">
        <fgColor indexed="43"/>
      </patternFill>
    </fill>
    <fill>
      <patternFill patternType="solid">
        <fgColor indexed="43"/>
      </patternFill>
    </fill>
    <fill>
      <patternFill patternType="solid">
        <fgColor indexed="59"/>
      </patternFill>
    </fill>
    <fill>
      <patternFill patternType="solid">
        <fgColor indexed="9"/>
      </patternFill>
    </fill>
    <fill>
      <patternFill patternType="solid">
        <fgColor indexed="37"/>
      </patternFill>
    </fill>
    <fill>
      <patternFill patternType="solid">
        <fgColor indexed="55"/>
      </patternFill>
    </fill>
    <fill>
      <patternFill patternType="solid">
        <fgColor indexed="22"/>
      </patternFill>
    </fill>
    <fill>
      <patternFill patternType="solid">
        <fgColor indexed="33"/>
      </patternFill>
    </fill>
    <fill>
      <patternFill patternType="solid">
        <fgColor indexed="45"/>
      </patternFill>
    </fill>
    <fill>
      <patternFill patternType="solid">
        <fgColor theme="0"/>
      </patternFill>
    </fill>
    <fill>
      <patternFill patternType="solid">
        <fgColor rgb="FFFFFFFF"/>
      </patternFill>
    </fill>
    <fill>
      <patternFill patternType="solid">
        <fgColor rgb="FFA0A0A0"/>
      </patternFill>
    </fill>
    <fill>
      <patternFill patternType="solid">
        <fgColor rgb="FFEAEAEA"/>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28"/>
      </left>
      <right style="double">
        <color indexed="28"/>
      </right>
      <top style="double">
        <color indexed="28"/>
      </top>
      <bottom style="double">
        <color indexed="28"/>
      </bottom>
      <diagonal/>
    </border>
    <border>
      <left style="double">
        <color indexed="53"/>
      </left>
      <right style="double">
        <color indexed="53"/>
      </right>
      <top style="double">
        <color indexed="53"/>
      </top>
      <bottom style="double">
        <color indexed="5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33"/>
      </left>
      <right style="thin">
        <color indexed="33"/>
      </right>
      <top style="thin">
        <color indexed="33"/>
      </top>
      <bottom style="thin">
        <color indexed="33"/>
      </bottom>
      <diagonal/>
    </border>
    <border>
      <left style="thin">
        <color indexed="57"/>
      </left>
      <right style="thin">
        <color indexed="57"/>
      </right>
      <top style="thin">
        <color indexed="57"/>
      </top>
      <bottom style="thin">
        <color indexed="57"/>
      </bottom>
      <diagonal/>
    </border>
    <border>
      <left style="thin">
        <color indexed="28"/>
      </left>
      <right style="thin">
        <color indexed="28"/>
      </right>
      <top style="thin">
        <color indexed="28"/>
      </top>
      <bottom style="thin">
        <color indexed="28"/>
      </bottom>
      <diagonal/>
    </border>
    <border>
      <left style="thin">
        <color indexed="53"/>
      </left>
      <right style="thin">
        <color indexed="53"/>
      </right>
      <top style="thin">
        <color indexed="53"/>
      </top>
      <bottom style="thin">
        <color indexed="53"/>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7"/>
      </top>
      <bottom style="thin">
        <color indexed="57"/>
      </bottom>
      <diagonal/>
    </border>
    <border>
      <left style="thin">
        <color indexed="57"/>
      </left>
      <right/>
      <top style="thin">
        <color indexed="57"/>
      </top>
      <bottom style="thin">
        <color indexed="57"/>
      </bottom>
      <diagonal/>
    </border>
    <border>
      <left/>
      <right style="thin">
        <color indexed="57"/>
      </right>
      <top style="thin">
        <color indexed="57"/>
      </top>
      <bottom style="thin">
        <color indexed="57"/>
      </bottom>
      <diagonal/>
    </border>
    <border>
      <left/>
      <right/>
      <top style="thin">
        <color indexed="49"/>
      </top>
      <bottom style="double">
        <color indexed="49"/>
      </bottom>
      <diagonal/>
    </border>
    <border>
      <left style="thin">
        <color indexed="22"/>
      </left>
      <right/>
      <top style="thin">
        <color indexed="22"/>
      </top>
      <bottom/>
      <diagonal/>
    </border>
    <border>
      <left style="thin">
        <color indexed="22"/>
      </left>
      <right/>
      <top/>
      <bottom/>
      <diagonal/>
    </border>
    <border>
      <left style="thin">
        <color indexed="22"/>
      </left>
      <right/>
      <top/>
      <bottom style="thin">
        <color indexed="22"/>
      </bottom>
      <diagonal/>
    </border>
    <border>
      <left/>
      <right/>
      <top/>
      <bottom style="thin">
        <color indexed="55"/>
      </bottom>
      <diagonal/>
    </border>
    <border>
      <left style="thin">
        <color indexed="33"/>
      </left>
      <right/>
      <top style="thin">
        <color indexed="33"/>
      </top>
      <bottom/>
      <diagonal/>
    </border>
    <border>
      <left/>
      <right style="thin">
        <color indexed="33"/>
      </right>
      <top style="thin">
        <color indexed="33"/>
      </top>
      <bottom/>
      <diagonal/>
    </border>
    <border>
      <left style="thin">
        <color indexed="33"/>
      </left>
      <right/>
      <top/>
      <bottom/>
      <diagonal/>
    </border>
    <border>
      <left/>
      <right style="thin">
        <color indexed="33"/>
      </right>
      <top/>
      <bottom/>
      <diagonal/>
    </border>
    <border>
      <left style="thin">
        <color indexed="33"/>
      </left>
      <right/>
      <top/>
      <bottom style="thin">
        <color indexed="33"/>
      </bottom>
      <diagonal/>
    </border>
    <border>
      <left/>
      <right style="thin">
        <color indexed="33"/>
      </right>
      <top/>
      <bottom style="thin">
        <color indexed="33"/>
      </bottom>
      <diagonal/>
    </border>
    <border>
      <left/>
      <right/>
      <top style="thin">
        <color indexed="33"/>
      </top>
      <bottom/>
      <diagonal/>
    </border>
    <border>
      <left/>
      <right/>
      <top/>
      <bottom style="thin">
        <color indexed="33"/>
      </bottom>
      <diagonal/>
    </border>
    <border>
      <left style="thin">
        <color indexed="33"/>
      </left>
      <right/>
      <top style="thin">
        <color indexed="33"/>
      </top>
      <bottom style="thin">
        <color indexed="33"/>
      </bottom>
      <diagonal/>
    </border>
    <border>
      <left/>
      <right/>
      <top style="thin">
        <color indexed="33"/>
      </top>
      <bottom style="thin">
        <color indexed="33"/>
      </bottom>
      <diagonal/>
    </border>
    <border>
      <left/>
      <right style="thin">
        <color indexed="33"/>
      </right>
      <top style="thin">
        <color indexed="33"/>
      </top>
      <bottom style="thin">
        <color indexed="33"/>
      </bottom>
      <diagonal/>
    </border>
    <border>
      <left style="thin">
        <color indexed="33"/>
      </left>
      <right style="thin">
        <color indexed="33"/>
      </right>
      <top style="thin">
        <color indexed="33"/>
      </top>
      <bottom/>
      <diagonal/>
    </border>
    <border>
      <left style="thin">
        <color indexed="33"/>
      </left>
      <right style="thin">
        <color indexed="33"/>
      </right>
      <top/>
      <bottom/>
      <diagonal/>
    </border>
    <border>
      <left style="thin">
        <color indexed="33"/>
      </left>
      <right style="thin">
        <color indexed="33"/>
      </right>
      <top/>
      <bottom style="thin">
        <color indexed="33"/>
      </bottom>
      <diagonal/>
    </border>
    <border>
      <left style="thin">
        <color indexed="33"/>
      </left>
      <right style="dashed">
        <color indexed="33"/>
      </right>
      <top style="thin">
        <color indexed="33"/>
      </top>
      <bottom/>
      <diagonal/>
    </border>
    <border>
      <left style="thin">
        <color indexed="33"/>
      </left>
      <right style="thin">
        <color indexed="55"/>
      </right>
      <top style="thin">
        <color indexed="33"/>
      </top>
      <bottom style="thin">
        <color indexed="33"/>
      </bottom>
      <diagonal/>
    </border>
    <border>
      <left style="thin">
        <color indexed="55"/>
      </left>
      <right style="thin">
        <color indexed="55"/>
      </right>
      <top style="thin">
        <color indexed="33"/>
      </top>
      <bottom style="thin">
        <color indexed="33"/>
      </bottom>
      <diagonal/>
    </border>
    <border>
      <left style="thin">
        <color indexed="55"/>
      </left>
      <right style="thin">
        <color indexed="33"/>
      </right>
      <top style="thin">
        <color indexed="33"/>
      </top>
      <bottom style="thin">
        <color indexed="33"/>
      </bottom>
      <diagonal/>
    </border>
    <border>
      <left/>
      <right style="thin">
        <color indexed="64"/>
      </right>
      <top/>
      <bottom/>
      <diagonal/>
    </border>
    <border>
      <left style="thin">
        <color indexed="33"/>
      </left>
      <right style="dashed">
        <color indexed="33"/>
      </right>
      <top style="thin">
        <color indexed="33"/>
      </top>
      <bottom style="thin">
        <color indexed="33"/>
      </bottom>
      <diagonal/>
    </border>
    <border>
      <left style="thin">
        <color indexed="33"/>
      </left>
      <right style="thin">
        <color rgb="FFA0A0A0"/>
      </right>
      <top style="thin">
        <color indexed="33"/>
      </top>
      <bottom style="thin">
        <color indexed="33"/>
      </bottom>
      <diagonal/>
    </border>
    <border>
      <left/>
      <right style="thin">
        <color rgb="FFA0A0A0"/>
      </right>
      <top style="thin">
        <color indexed="33"/>
      </top>
      <bottom style="thin">
        <color indexed="33"/>
      </bottom>
      <diagonal/>
    </border>
    <border>
      <left/>
      <right/>
      <top/>
      <bottom/>
      <diagonal/>
    </border>
    <border>
      <left/>
      <right style="thin">
        <color rgb="FFA0A0A0"/>
      </right>
      <top style="thin">
        <color indexed="33"/>
      </top>
      <bottom/>
      <diagonal/>
    </border>
    <border>
      <left/>
      <right style="thin">
        <color rgb="FFA0A0A0"/>
      </right>
      <top style="thin">
        <color indexed="33"/>
      </top>
      <bottom/>
      <diagonal/>
    </border>
    <border>
      <left style="thin">
        <color indexed="33"/>
      </left>
      <right style="thin">
        <color indexed="33"/>
      </right>
      <top style="thin">
        <color indexed="33"/>
      </top>
      <bottom/>
      <diagonal/>
    </border>
    <border>
      <left/>
      <right style="thin">
        <color rgb="FFA0A0A0"/>
      </right>
      <top/>
      <bottom style="thin">
        <color indexed="33"/>
      </bottom>
      <diagonal/>
    </border>
    <border>
      <left/>
      <right style="thin">
        <color rgb="FFA0A0A0"/>
      </right>
      <top/>
      <bottom/>
      <diagonal/>
    </border>
    <border diagonalUp="1" diagonalDown="1">
      <left/>
      <right/>
      <top/>
      <bottom/>
      <diagonal/>
    </border>
    <border>
      <left/>
      <right style="thin">
        <color rgb="FFA0A0A0"/>
      </right>
      <top style="thin">
        <color indexed="33"/>
      </top>
      <bottom style="thin">
        <color indexed="33"/>
      </bottom>
      <diagonal/>
    </border>
    <border diagonalUp="1" diagonalDown="1">
      <left style="thin">
        <color rgb="FFA0A0A0"/>
      </left>
      <right style="thin">
        <color rgb="FFA0A0A0"/>
      </right>
      <top style="thin">
        <color rgb="FFA0A0A0"/>
      </top>
      <bottom style="thin">
        <color rgb="FFA0A0A0"/>
      </bottom>
      <diagonal/>
    </border>
    <border diagonalUp="1" diagonalDown="1">
      <left style="thin">
        <color rgb="FFA0A0A0"/>
      </left>
      <right/>
      <top style="thin">
        <color rgb="FFA0A0A0"/>
      </top>
      <bottom style="thin">
        <color rgb="FFA0A0A0"/>
      </bottom>
      <diagonal/>
    </border>
    <border diagonalUp="1" diagonalDown="1">
      <left/>
      <right/>
      <top style="thin">
        <color rgb="FFA0A0A0"/>
      </top>
      <bottom style="thin">
        <color rgb="FFA0A0A0"/>
      </bottom>
      <diagonal/>
    </border>
    <border diagonalUp="1" diagonalDown="1">
      <left/>
      <right style="thin">
        <color rgb="FFA0A0A0"/>
      </right>
      <top style="thin">
        <color rgb="FFA0A0A0"/>
      </top>
      <bottom style="thin">
        <color rgb="FFA0A0A0"/>
      </bottom>
      <diagonal/>
    </border>
    <border>
      <left/>
      <right style="thin">
        <color indexed="64"/>
      </right>
      <top/>
      <bottom/>
      <diagonal/>
    </border>
    <border>
      <left/>
      <right style="thin">
        <color indexed="33"/>
      </right>
      <top style="thin">
        <color indexed="33"/>
      </top>
      <bottom style="thin">
        <color indexed="33"/>
      </bottom>
      <diagonal/>
    </border>
    <border>
      <left style="thin">
        <color indexed="33"/>
      </left>
      <right style="thin">
        <color indexed="33"/>
      </right>
      <top/>
      <bottom/>
      <diagonal/>
    </border>
    <border>
      <left style="thin">
        <color indexed="33"/>
      </left>
      <right style="thin">
        <color indexed="33"/>
      </right>
      <top/>
      <bottom style="thin">
        <color indexed="33"/>
      </bottom>
      <diagonal/>
    </border>
    <border>
      <left style="thin">
        <color indexed="33"/>
      </left>
      <right/>
      <top style="thin">
        <color indexed="33"/>
      </top>
      <bottom/>
      <diagonal/>
    </border>
    <border>
      <left/>
      <right/>
      <top style="thin">
        <color indexed="33"/>
      </top>
      <bottom/>
      <diagonal/>
    </border>
    <border>
      <left/>
      <right style="thin">
        <color indexed="33"/>
      </right>
      <top style="thin">
        <color indexed="33"/>
      </top>
      <bottom/>
      <diagonal/>
    </border>
    <border>
      <left style="thin">
        <color indexed="33"/>
      </left>
      <right/>
      <top/>
      <bottom/>
      <diagonal/>
    </border>
    <border>
      <left/>
      <right style="thin">
        <color indexed="33"/>
      </right>
      <top/>
      <bottom/>
      <diagonal/>
    </border>
    <border>
      <left style="thin">
        <color indexed="33"/>
      </left>
      <right/>
      <top/>
      <bottom style="thin">
        <color indexed="33"/>
      </bottom>
      <diagonal/>
    </border>
    <border>
      <left/>
      <right/>
      <top/>
      <bottom style="thin">
        <color indexed="33"/>
      </bottom>
      <diagonal/>
    </border>
    <border>
      <left/>
      <right style="thin">
        <color indexed="33"/>
      </right>
      <top/>
      <bottom style="thin">
        <color indexed="33"/>
      </bottom>
      <diagonal/>
    </border>
  </borders>
  <cellStyleXfs count="783">
    <xf numFmtId="0" fontId="0" fillId="0" borderId="0"/>
    <xf numFmtId="0" fontId="35" fillId="2" borderId="0" applyNumberFormat="0" applyBorder="0"/>
    <xf numFmtId="0" fontId="35" fillId="3" borderId="0" applyNumberFormat="0" applyBorder="0"/>
    <xf numFmtId="0" fontId="35" fillId="4" borderId="0" applyNumberFormat="0" applyBorder="0"/>
    <xf numFmtId="0" fontId="35" fillId="5" borderId="0" applyNumberFormat="0" applyBorder="0"/>
    <xf numFmtId="0" fontId="35" fillId="4" borderId="0" applyNumberFormat="0" applyBorder="0"/>
    <xf numFmtId="0" fontId="35" fillId="5" borderId="0" applyNumberFormat="0" applyBorder="0"/>
    <xf numFmtId="0" fontId="35" fillId="2" borderId="0" applyNumberFormat="0" applyBorder="0"/>
    <xf numFmtId="0" fontId="35" fillId="3" borderId="0" applyNumberFormat="0" applyBorder="0"/>
    <xf numFmtId="0" fontId="35" fillId="6" borderId="0" applyNumberFormat="0" applyBorder="0"/>
    <xf numFmtId="0" fontId="35" fillId="7" borderId="0" applyNumberFormat="0" applyBorder="0"/>
    <xf numFmtId="0" fontId="35" fillId="8" borderId="0" applyNumberFormat="0" applyBorder="0"/>
    <xf numFmtId="0" fontId="35" fillId="9" borderId="0" applyNumberFormat="0" applyBorder="0"/>
    <xf numFmtId="0" fontId="35" fillId="2" borderId="0" applyNumberFormat="0" applyBorder="0"/>
    <xf numFmtId="0" fontId="35" fillId="3" borderId="0" applyNumberFormat="0" applyBorder="0"/>
    <xf numFmtId="0" fontId="35" fillId="4" borderId="0" applyNumberFormat="0" applyBorder="0"/>
    <xf numFmtId="0" fontId="35" fillId="5" borderId="0" applyNumberFormat="0" applyBorder="0"/>
    <xf numFmtId="0" fontId="35" fillId="4" borderId="0" applyNumberFormat="0" applyBorder="0"/>
    <xf numFmtId="0" fontId="35" fillId="5" borderId="0" applyNumberFormat="0" applyBorder="0"/>
    <xf numFmtId="0" fontId="35" fillId="2" borderId="0" applyNumberFormat="0" applyBorder="0"/>
    <xf numFmtId="0" fontId="35" fillId="3" borderId="0" applyNumberFormat="0" applyBorder="0"/>
    <xf numFmtId="0" fontId="35" fillId="10" borderId="0" applyNumberFormat="0" applyBorder="0"/>
    <xf numFmtId="0" fontId="35" fillId="11" borderId="0" applyNumberFormat="0" applyBorder="0"/>
    <xf numFmtId="0" fontId="35" fillId="8" borderId="0" applyNumberFormat="0" applyBorder="0"/>
    <xf numFmtId="0" fontId="35" fillId="9" borderId="0" applyNumberFormat="0" applyBorder="0"/>
    <xf numFmtId="0" fontId="36" fillId="12" borderId="0" applyNumberFormat="0" applyBorder="0"/>
    <xf numFmtId="0" fontId="36" fillId="13" borderId="0" applyNumberFormat="0" applyBorder="0"/>
    <xf numFmtId="0" fontId="36" fillId="4" borderId="0" applyNumberFormat="0" applyBorder="0"/>
    <xf numFmtId="0" fontId="36" fillId="5" borderId="0" applyNumberFormat="0" applyBorder="0"/>
    <xf numFmtId="0" fontId="36" fillId="4" borderId="0" applyNumberFormat="0" applyBorder="0"/>
    <xf numFmtId="0" fontId="36" fillId="5" borderId="0" applyNumberFormat="0" applyBorder="0"/>
    <xf numFmtId="0" fontId="36" fillId="14" borderId="0" applyNumberFormat="0" applyBorder="0"/>
    <xf numFmtId="0" fontId="36" fillId="15" borderId="0" applyNumberFormat="0" applyBorder="0"/>
    <xf numFmtId="0" fontId="36" fillId="12" borderId="0" applyNumberFormat="0" applyBorder="0"/>
    <xf numFmtId="0" fontId="36" fillId="13" borderId="0" applyNumberFormat="0" applyBorder="0"/>
    <xf numFmtId="0" fontId="36" fillId="8" borderId="0" applyNumberFormat="0" applyBorder="0"/>
    <xf numFmtId="0" fontId="36" fillId="9" borderId="0" applyNumberFormat="0" applyBorder="0"/>
    <xf numFmtId="0" fontId="36" fillId="12" borderId="0" applyNumberFormat="0" applyBorder="0"/>
    <xf numFmtId="0" fontId="36" fillId="13" borderId="0" applyNumberFormat="0" applyBorder="0"/>
    <xf numFmtId="0" fontId="36" fillId="16" borderId="0" applyNumberFormat="0" applyBorder="0"/>
    <xf numFmtId="0" fontId="36" fillId="17" borderId="0" applyNumberFormat="0" applyBorder="0"/>
    <xf numFmtId="0" fontId="36" fillId="18" borderId="0" applyNumberFormat="0" applyBorder="0"/>
    <xf numFmtId="0" fontId="36" fillId="19" borderId="0" applyNumberFormat="0" applyBorder="0"/>
    <xf numFmtId="0" fontId="36" fillId="20" borderId="0" applyNumberFormat="0" applyBorder="0"/>
    <xf numFmtId="0" fontId="36" fillId="5" borderId="0" applyNumberFormat="0" applyBorder="0"/>
    <xf numFmtId="0" fontId="36" fillId="12" borderId="0" applyNumberFormat="0" applyBorder="0"/>
    <xf numFmtId="0" fontId="36" fillId="13" borderId="0" applyNumberFormat="0" applyBorder="0"/>
    <xf numFmtId="0" fontId="36" fillId="21" borderId="0" applyNumberFormat="0" applyBorder="0"/>
    <xf numFmtId="0" fontId="36" fillId="22" borderId="0" applyNumberFormat="0" applyBorder="0"/>
    <xf numFmtId="0" fontId="37" fillId="23" borderId="0" applyNumberFormat="0" applyBorder="0"/>
    <xf numFmtId="0" fontId="62" fillId="24" borderId="0" applyNumberFormat="0" applyBorder="0"/>
    <xf numFmtId="0" fontId="38" fillId="2" borderId="1" applyNumberFormat="0"/>
    <xf numFmtId="0" fontId="38" fillId="3" borderId="1" applyNumberFormat="0"/>
    <xf numFmtId="0" fontId="39" fillId="14" borderId="2" applyNumberFormat="0"/>
    <xf numFmtId="0" fontId="39" fillId="15" borderId="3" applyNumberFormat="0"/>
    <xf numFmtId="43" fontId="58" fillId="0" borderId="0" applyBorder="0"/>
    <xf numFmtId="44" fontId="58" fillId="0" borderId="0" applyBorder="0"/>
    <xf numFmtId="0" fontId="40" fillId="0" borderId="0" applyNumberFormat="0" applyBorder="0"/>
    <xf numFmtId="0" fontId="40" fillId="0" borderId="0" applyNumberFormat="0" applyBorder="0"/>
    <xf numFmtId="0" fontId="58" fillId="0" borderId="0"/>
    <xf numFmtId="0" fontId="58" fillId="0" borderId="0"/>
    <xf numFmtId="0" fontId="58" fillId="0" borderId="0"/>
    <xf numFmtId="0" fontId="58" fillId="0" borderId="0"/>
    <xf numFmtId="43" fontId="58" fillId="0" borderId="0" applyBorder="0"/>
    <xf numFmtId="43" fontId="58" fillId="0" borderId="0" applyBorder="0"/>
    <xf numFmtId="43" fontId="58" fillId="0" borderId="0" applyBorder="0"/>
    <xf numFmtId="43" fontId="58" fillId="0" borderId="0" applyBorder="0"/>
    <xf numFmtId="41" fontId="58" fillId="0" borderId="0" applyBorder="0"/>
    <xf numFmtId="41" fontId="58" fillId="0" borderId="0" applyBorder="0"/>
    <xf numFmtId="41" fontId="58" fillId="0" borderId="0" applyBorder="0"/>
    <xf numFmtId="41" fontId="58" fillId="0" borderId="0" applyBorder="0"/>
    <xf numFmtId="44" fontId="58" fillId="0" borderId="0" applyBorder="0"/>
    <xf numFmtId="44" fontId="58" fillId="0" borderId="0" applyBorder="0"/>
    <xf numFmtId="44" fontId="58" fillId="0" borderId="0" applyBorder="0"/>
    <xf numFmtId="44" fontId="58" fillId="0" borderId="0" applyBorder="0"/>
    <xf numFmtId="42" fontId="58" fillId="0" borderId="0" applyBorder="0"/>
    <xf numFmtId="42" fontId="58" fillId="0" borderId="0" applyBorder="0"/>
    <xf numFmtId="42" fontId="58" fillId="0" borderId="0" applyBorder="0"/>
    <xf numFmtId="42"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43" fontId="58" fillId="0" borderId="0" applyBorder="0"/>
    <xf numFmtId="41" fontId="58" fillId="0" borderId="0" applyBorder="0"/>
    <xf numFmtId="44" fontId="58" fillId="0" borderId="0" applyBorder="0"/>
    <xf numFmtId="42" fontId="58" fillId="0" borderId="0" applyBorder="0"/>
    <xf numFmtId="0" fontId="12" fillId="0" borderId="0" applyNumberFormat="0" applyBorder="0"/>
    <xf numFmtId="0" fontId="13" fillId="0" borderId="0" applyNumberFormat="0" applyBorder="0"/>
    <xf numFmtId="9" fontId="58" fillId="0" borderId="0" applyBorder="0"/>
    <xf numFmtId="0" fontId="41" fillId="25" borderId="0" applyNumberFormat="0" applyBorder="0"/>
    <xf numFmtId="0" fontId="41" fillId="26" borderId="0" applyNumberFormat="0" applyBorder="0"/>
    <xf numFmtId="0" fontId="42" fillId="0" borderId="4" applyNumberFormat="0"/>
    <xf numFmtId="0" fontId="42" fillId="0" borderId="4" applyNumberFormat="0"/>
    <xf numFmtId="0" fontId="43" fillId="0" borderId="4" applyNumberFormat="0"/>
    <xf numFmtId="0" fontId="43" fillId="0" borderId="4" applyNumberFormat="0"/>
    <xf numFmtId="0" fontId="44" fillId="0" borderId="5" applyNumberFormat="0"/>
    <xf numFmtId="0" fontId="44" fillId="0" borderId="5" applyNumberFormat="0"/>
    <xf numFmtId="0" fontId="44" fillId="0" borderId="0" applyNumberFormat="0" applyBorder="0"/>
    <xf numFmtId="0" fontId="44" fillId="0" borderId="0" applyNumberFormat="0" applyBorder="0"/>
    <xf numFmtId="0" fontId="65" fillId="0" borderId="0" applyNumberFormat="0" applyBorder="0"/>
    <xf numFmtId="0" fontId="45" fillId="8" borderId="1" applyNumberFormat="0"/>
    <xf numFmtId="0" fontId="45" fillId="9" borderId="1" applyNumberFormat="0"/>
    <xf numFmtId="0" fontId="46" fillId="0" borderId="6" applyNumberFormat="0"/>
    <xf numFmtId="0" fontId="46" fillId="0" borderId="6" applyNumberFormat="0"/>
    <xf numFmtId="0" fontId="47" fillId="27" borderId="0" applyNumberFormat="0" applyBorder="0"/>
    <xf numFmtId="0" fontId="47" fillId="28" borderId="0" applyNumberFormat="0" applyBorder="0"/>
    <xf numFmtId="0" fontId="66" fillId="0" borderId="0"/>
    <xf numFmtId="0" fontId="66" fillId="0" borderId="0"/>
    <xf numFmtId="0" fontId="58" fillId="27" borderId="7" applyNumberFormat="0"/>
    <xf numFmtId="0" fontId="58" fillId="28" borderId="8" applyNumberFormat="0"/>
    <xf numFmtId="0" fontId="58" fillId="27" borderId="7" applyNumberFormat="0"/>
    <xf numFmtId="0" fontId="58" fillId="27" borderId="7" applyNumberFormat="0"/>
    <xf numFmtId="0" fontId="48" fillId="2" borderId="9" applyNumberFormat="0"/>
    <xf numFmtId="0" fontId="63" fillId="3" borderId="10" applyNumberFormat="0"/>
    <xf numFmtId="9" fontId="58" fillId="0" borderId="0" applyBorder="0"/>
    <xf numFmtId="0" fontId="1" fillId="29" borderId="0" applyNumberFormat="0" applyBorder="0">
      <alignment horizontal="center" wrapText="1"/>
    </xf>
    <xf numFmtId="0" fontId="1" fillId="29" borderId="0" applyNumberFormat="0" applyBorder="0">
      <alignment horizontal="center" wrapText="1"/>
    </xf>
    <xf numFmtId="0" fontId="25" fillId="30" borderId="0" applyNumberFormat="0"/>
    <xf numFmtId="0" fontId="25" fillId="30" borderId="0" applyNumberFormat="0"/>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24" borderId="14" applyNumberFormat="0">
      <alignment horizontal="center" vertical="center"/>
    </xf>
    <xf numFmtId="0" fontId="29" fillId="31" borderId="14" applyNumberFormat="0">
      <alignment horizontal="center" vertical="center"/>
    </xf>
    <xf numFmtId="0" fontId="29" fillId="24" borderId="14" applyNumberFormat="0">
      <alignment horizontal="center" vertical="center"/>
    </xf>
    <xf numFmtId="0" fontId="29" fillId="24" borderId="14"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 borderId="0" applyNumberFormat="0" applyBorder="0">
      <alignment horizontal="center"/>
    </xf>
    <xf numFmtId="0" fontId="1" fillId="29" borderId="0" applyNumberFormat="0" applyBorder="0">
      <alignment horizontal="center" wrapText="1"/>
    </xf>
    <xf numFmtId="0" fontId="1" fillId="29" borderId="0" applyNumberFormat="0" applyBorder="0">
      <alignment horizontal="center" wrapText="1"/>
    </xf>
    <xf numFmtId="0" fontId="25" fillId="30" borderId="0" applyNumberFormat="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24" borderId="14" applyNumberFormat="0">
      <alignment horizontal="center" vertical="center"/>
    </xf>
    <xf numFmtId="0" fontId="29" fillId="31" borderId="14" applyNumberFormat="0">
      <alignment horizontal="center" vertical="center"/>
    </xf>
    <xf numFmtId="0" fontId="29" fillId="24" borderId="14" applyNumberFormat="0">
      <alignment horizontal="center" vertical="center"/>
    </xf>
    <xf numFmtId="0" fontId="29" fillId="24" borderId="14" applyNumberFormat="0">
      <alignment horizontal="center" vertical="center"/>
    </xf>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1" fillId="29" borderId="0" applyNumberFormat="0" applyBorder="0">
      <alignment horizontal="center" wrapText="1"/>
    </xf>
    <xf numFmtId="0" fontId="1" fillId="29" borderId="0" applyNumberFormat="0" applyBorder="0">
      <alignment horizontal="center" wrapText="1"/>
    </xf>
    <xf numFmtId="0" fontId="25" fillId="30" borderId="0" applyNumberFormat="0"/>
    <xf numFmtId="0" fontId="25" fillId="30" borderId="0" applyNumberFormat="0"/>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9" fillId="15" borderId="0" applyNumberFormat="0" applyBorder="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 borderId="0" applyNumberFormat="0" applyBorder="0">
      <alignment horizontal="center"/>
    </xf>
    <xf numFmtId="0" fontId="25" fillId="30" borderId="0" applyNumberFormat="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 borderId="0" applyNumberFormat="0" applyBorder="0">
      <alignment horizontal="center"/>
    </xf>
    <xf numFmtId="0" fontId="25" fillId="30" borderId="0" applyNumberFormat="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9" fillId="15" borderId="0" applyNumberFormat="0" applyBorder="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0" borderId="12" applyNumberFormat="0"/>
    <xf numFmtId="0" fontId="58" fillId="30" borderId="12" applyNumberFormat="0"/>
    <xf numFmtId="0" fontId="58" fillId="33" borderId="12" applyNumberFormat="0"/>
    <xf numFmtId="0" fontId="58" fillId="3" borderId="12" applyNumberFormat="0"/>
    <xf numFmtId="0" fontId="1" fillId="29" borderId="0" applyNumberFormat="0" applyBorder="0">
      <alignment horizontal="center" wrapText="1"/>
    </xf>
    <xf numFmtId="0" fontId="1" fillId="29" borderId="0" applyNumberFormat="0" applyBorder="0">
      <alignment horizontal="center" wrapText="1"/>
    </xf>
    <xf numFmtId="0" fontId="1" fillId="29" borderId="0" applyNumberFormat="0" applyBorder="0">
      <alignment horizontal="center" wrapText="1"/>
    </xf>
    <xf numFmtId="0" fontId="1" fillId="29" borderId="0" applyNumberFormat="0" applyBorder="0">
      <alignment horizontal="center" wrapText="1"/>
    </xf>
    <xf numFmtId="0" fontId="58" fillId="30" borderId="11" applyNumberFormat="0"/>
    <xf numFmtId="0" fontId="58" fillId="30" borderId="11" applyNumberFormat="0"/>
    <xf numFmtId="0" fontId="58" fillId="30" borderId="12" applyNumberFormat="0"/>
    <xf numFmtId="0" fontId="58" fillId="30" borderId="12" applyNumberFormat="0"/>
    <xf numFmtId="0" fontId="58" fillId="30" borderId="13" applyNumberFormat="0"/>
    <xf numFmtId="0" fontId="58" fillId="30" borderId="13" applyNumberFormat="0"/>
    <xf numFmtId="0" fontId="58" fillId="30" borderId="14" applyNumberFormat="0"/>
    <xf numFmtId="0" fontId="58" fillId="30" borderId="14" applyNumberFormat="0"/>
    <xf numFmtId="0" fontId="58" fillId="33" borderId="11" applyNumberFormat="0"/>
    <xf numFmtId="0" fontId="58" fillId="3" borderId="11" applyNumberFormat="0"/>
    <xf numFmtId="0" fontId="58" fillId="33" borderId="12" applyNumberFormat="0"/>
    <xf numFmtId="0" fontId="58" fillId="3" borderId="12" applyNumberFormat="0"/>
    <xf numFmtId="0" fontId="58" fillId="33" borderId="13" applyNumberFormat="0"/>
    <xf numFmtId="0" fontId="58" fillId="3" borderId="13" applyNumberFormat="0"/>
    <xf numFmtId="0" fontId="58" fillId="33" borderId="14" applyNumberFormat="0"/>
    <xf numFmtId="0" fontId="58" fillId="3" borderId="14" applyNumberFormat="0"/>
    <xf numFmtId="0" fontId="58" fillId="30" borderId="11" applyNumberFormat="0"/>
    <xf numFmtId="0" fontId="58" fillId="30" borderId="11" applyNumberFormat="0"/>
    <xf numFmtId="0" fontId="58" fillId="30" borderId="11" applyNumberFormat="0"/>
    <xf numFmtId="0" fontId="58" fillId="30" borderId="11" applyNumberFormat="0"/>
    <xf numFmtId="0" fontId="58" fillId="30" borderId="12" applyNumberFormat="0"/>
    <xf numFmtId="0" fontId="58" fillId="30" borderId="12" applyNumberFormat="0"/>
    <xf numFmtId="0" fontId="58" fillId="30" borderId="12" applyNumberFormat="0"/>
    <xf numFmtId="0" fontId="58" fillId="30" borderId="12" applyNumberFormat="0"/>
    <xf numFmtId="0" fontId="58" fillId="30" borderId="13" applyNumberFormat="0"/>
    <xf numFmtId="0" fontId="58" fillId="30" borderId="13" applyNumberFormat="0"/>
    <xf numFmtId="0" fontId="58" fillId="30" borderId="13" applyNumberFormat="0"/>
    <xf numFmtId="0" fontId="58" fillId="30" borderId="13" applyNumberFormat="0"/>
    <xf numFmtId="0" fontId="58" fillId="30" borderId="14" applyNumberFormat="0"/>
    <xf numFmtId="0" fontId="58" fillId="30" borderId="14" applyNumberFormat="0"/>
    <xf numFmtId="0" fontId="58" fillId="30" borderId="14" applyNumberFormat="0"/>
    <xf numFmtId="0" fontId="58" fillId="30" borderId="14" applyNumberFormat="0"/>
    <xf numFmtId="0" fontId="58" fillId="24" borderId="11" applyNumberFormat="0"/>
    <xf numFmtId="0" fontId="58" fillId="31" borderId="11" applyNumberFormat="0"/>
    <xf numFmtId="0" fontId="58" fillId="24" borderId="11" applyNumberFormat="0"/>
    <xf numFmtId="0" fontId="58" fillId="24" borderId="11" applyNumberFormat="0"/>
    <xf numFmtId="0" fontId="58" fillId="24" borderId="12" applyNumberFormat="0"/>
    <xf numFmtId="0" fontId="58" fillId="31" borderId="12" applyNumberFormat="0"/>
    <xf numFmtId="0" fontId="58" fillId="24" borderId="12" applyNumberFormat="0"/>
    <xf numFmtId="0" fontId="58" fillId="24" borderId="12" applyNumberFormat="0"/>
    <xf numFmtId="0" fontId="58" fillId="24" borderId="13" applyNumberFormat="0"/>
    <xf numFmtId="0" fontId="58" fillId="31" borderId="13" applyNumberFormat="0"/>
    <xf numFmtId="0" fontId="58" fillId="24" borderId="13" applyNumberFormat="0"/>
    <xf numFmtId="0" fontId="58" fillId="24" borderId="13" applyNumberFormat="0"/>
    <xf numFmtId="0" fontId="58" fillId="24" borderId="14" applyNumberFormat="0"/>
    <xf numFmtId="0" fontId="58" fillId="31" borderId="14" applyNumberFormat="0"/>
    <xf numFmtId="0" fontId="58" fillId="24" borderId="14" applyNumberFormat="0"/>
    <xf numFmtId="0" fontId="58" fillId="24" borderId="14" applyNumberFormat="0"/>
    <xf numFmtId="0" fontId="1" fillId="29" borderId="0" applyNumberFormat="0" applyBorder="0">
      <alignment horizontal="center" wrapText="1"/>
    </xf>
    <xf numFmtId="0" fontId="1" fillId="29" borderId="0" applyNumberFormat="0" applyBorder="0">
      <alignment horizontal="center" wrapText="1"/>
    </xf>
    <xf numFmtId="0" fontId="58" fillId="30" borderId="11" applyNumberFormat="0">
      <alignment horizontal="left"/>
    </xf>
    <xf numFmtId="0" fontId="58" fillId="30" borderId="11" applyNumberFormat="0">
      <alignment horizontal="left"/>
    </xf>
    <xf numFmtId="0" fontId="58" fillId="30" borderId="11" applyNumberFormat="0">
      <alignment horizontal="left"/>
    </xf>
    <xf numFmtId="0" fontId="58" fillId="30" borderId="11" applyNumberFormat="0">
      <alignment horizontal="left"/>
    </xf>
    <xf numFmtId="0" fontId="58" fillId="30" borderId="12" applyNumberFormat="0"/>
    <xf numFmtId="0" fontId="58" fillId="30" borderId="12" applyNumberFormat="0"/>
    <xf numFmtId="0" fontId="58" fillId="30" borderId="12" applyNumberFormat="0"/>
    <xf numFmtId="0" fontId="58" fillId="30" borderId="12" applyNumberFormat="0"/>
    <xf numFmtId="0" fontId="58" fillId="30" borderId="13" applyNumberFormat="0"/>
    <xf numFmtId="0" fontId="58" fillId="30" borderId="13" applyNumberFormat="0"/>
    <xf numFmtId="0" fontId="58" fillId="30" borderId="13" applyNumberFormat="0"/>
    <xf numFmtId="0" fontId="58" fillId="30" borderId="13" applyNumberFormat="0"/>
    <xf numFmtId="0" fontId="58" fillId="30" borderId="14" applyNumberFormat="0"/>
    <xf numFmtId="0" fontId="58" fillId="30" borderId="14" applyNumberFormat="0"/>
    <xf numFmtId="0" fontId="58" fillId="30" borderId="14" applyNumberFormat="0"/>
    <xf numFmtId="0" fontId="58" fillId="30" borderId="14" applyNumberFormat="0"/>
    <xf numFmtId="0" fontId="58" fillId="24" borderId="11" applyNumberFormat="0">
      <alignment horizontal="left"/>
    </xf>
    <xf numFmtId="0" fontId="58" fillId="31" borderId="11" applyNumberFormat="0">
      <alignment horizontal="left"/>
    </xf>
    <xf numFmtId="0" fontId="58" fillId="24" borderId="11" applyNumberFormat="0">
      <alignment horizontal="left"/>
    </xf>
    <xf numFmtId="0" fontId="58" fillId="24" borderId="11" applyNumberFormat="0">
      <alignment horizontal="left"/>
    </xf>
    <xf numFmtId="0" fontId="58" fillId="24" borderId="12" applyNumberFormat="0"/>
    <xf numFmtId="0" fontId="58" fillId="31" borderId="12" applyNumberFormat="0"/>
    <xf numFmtId="0" fontId="58" fillId="24" borderId="12" applyNumberFormat="0"/>
    <xf numFmtId="0" fontId="58" fillId="24" borderId="12" applyNumberFormat="0"/>
    <xf numFmtId="0" fontId="58" fillId="24" borderId="13" applyNumberFormat="0"/>
    <xf numFmtId="0" fontId="58" fillId="31" borderId="13" applyNumberFormat="0"/>
    <xf numFmtId="0" fontId="58" fillId="24" borderId="13" applyNumberFormat="0"/>
    <xf numFmtId="0" fontId="58" fillId="24" borderId="13" applyNumberFormat="0"/>
    <xf numFmtId="0" fontId="58" fillId="24" borderId="14" applyNumberFormat="0"/>
    <xf numFmtId="0" fontId="58" fillId="31" borderId="14" applyNumberFormat="0"/>
    <xf numFmtId="0" fontId="58" fillId="24" borderId="14" applyNumberFormat="0"/>
    <xf numFmtId="0" fontId="58" fillId="24" borderId="14" applyNumberFormat="0"/>
    <xf numFmtId="0" fontId="1" fillId="29" borderId="0" applyNumberFormat="0" applyBorder="0">
      <alignment horizontal="center" wrapText="1"/>
    </xf>
    <xf numFmtId="0" fontId="1" fillId="29" borderId="0" applyNumberFormat="0" applyBorder="0">
      <alignment horizontal="center" wrapText="1"/>
    </xf>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25" fillId="30" borderId="0" applyNumberFormat="0"/>
    <xf numFmtId="0" fontId="25" fillId="30" borderId="0" applyNumberFormat="0"/>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1" fillId="29" borderId="0" applyNumberFormat="0" applyBorder="0">
      <alignment horizontal="center" wrapText="1"/>
    </xf>
    <xf numFmtId="0" fontId="1" fillId="29" borderId="0" applyNumberFormat="0" applyBorder="0">
      <alignment horizontal="center" wrapText="1"/>
    </xf>
    <xf numFmtId="0" fontId="49" fillId="0" borderId="0" applyNumberFormat="0" applyBorder="0"/>
    <xf numFmtId="0" fontId="64" fillId="0" borderId="0" applyNumberFormat="0" applyBorder="0"/>
    <xf numFmtId="0" fontId="50" fillId="0" borderId="18" applyNumberFormat="0"/>
    <xf numFmtId="0" fontId="50" fillId="0" borderId="18" applyNumberFormat="0"/>
    <xf numFmtId="0" fontId="51" fillId="0" borderId="0" applyNumberFormat="0" applyBorder="0"/>
    <xf numFmtId="0" fontId="51" fillId="0" borderId="0" applyNumberFormat="0" applyBorder="0"/>
  </cellStyleXfs>
  <cellXfs count="481">
    <xf numFmtId="0" fontId="0" fillId="0" borderId="0" xfId="0"/>
    <xf numFmtId="0" fontId="0" fillId="30" borderId="0" xfId="0" applyFill="1"/>
    <xf numFmtId="0" fontId="0" fillId="30" borderId="0" xfId="0" applyFill="1" applyAlignment="1">
      <alignment horizontal="centerContinuous"/>
    </xf>
    <xf numFmtId="0" fontId="58" fillId="0" borderId="0" xfId="0" applyFont="1"/>
    <xf numFmtId="0" fontId="23" fillId="0" borderId="0" xfId="0" applyFont="1"/>
    <xf numFmtId="0" fontId="19" fillId="0" borderId="0" xfId="0" applyFont="1"/>
    <xf numFmtId="0" fontId="24" fillId="0" borderId="0" xfId="0" applyFont="1"/>
    <xf numFmtId="0" fontId="18" fillId="0" borderId="0" xfId="0" applyFont="1"/>
    <xf numFmtId="164" fontId="58" fillId="30" borderId="0" xfId="0" applyNumberFormat="1" applyFont="1" applyFill="1" applyAlignment="1">
      <alignment horizontal="left"/>
    </xf>
    <xf numFmtId="0" fontId="14" fillId="30" borderId="0" xfId="0" applyFont="1" applyFill="1" applyAlignment="1">
      <alignment horizontal="left"/>
    </xf>
    <xf numFmtId="0" fontId="0" fillId="30" borderId="0" xfId="0" applyFill="1" applyAlignment="1">
      <alignment horizontal="right"/>
    </xf>
    <xf numFmtId="0" fontId="15" fillId="30" borderId="0" xfId="0" applyFont="1" applyFill="1" applyAlignment="1">
      <alignment horizontal="right"/>
    </xf>
    <xf numFmtId="0" fontId="16" fillId="30" borderId="0" xfId="0" applyFont="1" applyFill="1" applyAlignment="1">
      <alignment horizontal="right"/>
    </xf>
    <xf numFmtId="17" fontId="2" fillId="30" borderId="0" xfId="0" applyNumberFormat="1" applyFont="1" applyFill="1" applyAlignment="1">
      <alignment horizontal="left"/>
    </xf>
    <xf numFmtId="0" fontId="23" fillId="30" borderId="0" xfId="0" applyFont="1" applyFill="1" applyAlignment="1">
      <alignment horizontal="left"/>
    </xf>
    <xf numFmtId="0" fontId="0" fillId="0" borderId="0" xfId="0" applyAlignment="1">
      <alignment horizontal="center"/>
    </xf>
    <xf numFmtId="0" fontId="0" fillId="30" borderId="0" xfId="0" applyFill="1" applyAlignment="1">
      <alignment horizontal="center"/>
    </xf>
    <xf numFmtId="0" fontId="9" fillId="30" borderId="0" xfId="0" applyFont="1" applyFill="1" applyAlignment="1">
      <alignment horizontal="right"/>
    </xf>
    <xf numFmtId="0" fontId="0" fillId="0" borderId="0" xfId="0" applyAlignment="1">
      <alignment horizontal="centerContinuous"/>
    </xf>
    <xf numFmtId="0" fontId="26" fillId="0" borderId="0" xfId="0" applyFont="1"/>
    <xf numFmtId="0" fontId="0" fillId="0" borderId="0" xfId="0" applyAlignment="1">
      <alignment horizontal="left"/>
    </xf>
    <xf numFmtId="0" fontId="4" fillId="0" borderId="0" xfId="0" applyFont="1"/>
    <xf numFmtId="0" fontId="5" fillId="0" borderId="0" xfId="0" applyFont="1" applyAlignment="1">
      <alignment horizontal="center"/>
    </xf>
    <xf numFmtId="0" fontId="2" fillId="0" borderId="19" xfId="0" applyFont="1" applyBorder="1" applyAlignment="1">
      <alignment horizontal="right"/>
    </xf>
    <xf numFmtId="0" fontId="2" fillId="33" borderId="20" xfId="0" applyFont="1" applyFill="1" applyBorder="1" applyAlignment="1">
      <alignment horizontal="right"/>
    </xf>
    <xf numFmtId="0" fontId="2" fillId="33" borderId="21" xfId="0" applyFont="1" applyFill="1" applyBorder="1" applyAlignment="1">
      <alignment horizontal="right"/>
    </xf>
    <xf numFmtId="0" fontId="2" fillId="0" borderId="21" xfId="0" applyFont="1" applyBorder="1" applyAlignment="1">
      <alignment horizontal="right"/>
    </xf>
    <xf numFmtId="0" fontId="6" fillId="0" borderId="0" xfId="0" applyFont="1" applyAlignment="1">
      <alignment horizontal="center"/>
    </xf>
    <xf numFmtId="0" fontId="15" fillId="30" borderId="0" xfId="0" applyFont="1" applyFill="1" applyAlignment="1">
      <alignment horizontal="right" vertical="center"/>
    </xf>
    <xf numFmtId="166" fontId="7" fillId="0" borderId="0" xfId="0" applyNumberFormat="1" applyFont="1" applyAlignment="1">
      <alignment horizontal="right"/>
    </xf>
    <xf numFmtId="166" fontId="7" fillId="30" borderId="0" xfId="0" applyNumberFormat="1" applyFont="1" applyFill="1" applyAlignment="1">
      <alignment horizontal="center"/>
    </xf>
    <xf numFmtId="166" fontId="0" fillId="30" borderId="0" xfId="0" applyNumberFormat="1" applyFill="1"/>
    <xf numFmtId="0" fontId="24" fillId="30" borderId="0" xfId="0" applyFont="1" applyFill="1" applyAlignment="1">
      <alignment horizontal="centerContinuous"/>
    </xf>
    <xf numFmtId="166" fontId="58" fillId="0" borderId="0" xfId="0" applyNumberFormat="1" applyFont="1"/>
    <xf numFmtId="0" fontId="52" fillId="0" borderId="0" xfId="0" applyFont="1" applyAlignment="1">
      <alignment horizontal="right"/>
    </xf>
    <xf numFmtId="0" fontId="52" fillId="0" borderId="0" xfId="0" applyFont="1"/>
    <xf numFmtId="0" fontId="18" fillId="0" borderId="0" xfId="0" applyFont="1" applyAlignment="1">
      <alignment horizontal="left"/>
    </xf>
    <xf numFmtId="0" fontId="18" fillId="0" borderId="0" xfId="0" applyFont="1" applyAlignment="1">
      <alignment horizontal="center"/>
    </xf>
    <xf numFmtId="0" fontId="58" fillId="0" borderId="0" xfId="0" applyFont="1" applyAlignment="1">
      <alignment horizontal="left"/>
    </xf>
    <xf numFmtId="49" fontId="58" fillId="0" borderId="0" xfId="0" applyNumberFormat="1" applyFont="1" applyAlignment="1">
      <alignment horizontal="left"/>
    </xf>
    <xf numFmtId="49" fontId="58" fillId="0" borderId="0" xfId="0" applyNumberFormat="1" applyFont="1"/>
    <xf numFmtId="16" fontId="58" fillId="0" borderId="0" xfId="0" applyNumberFormat="1" applyFont="1" applyAlignment="1">
      <alignment horizontal="left"/>
    </xf>
    <xf numFmtId="0" fontId="58" fillId="0" borderId="0" xfId="0" applyFont="1" applyAlignment="1">
      <alignment horizontal="left" textRotation="90"/>
    </xf>
    <xf numFmtId="16" fontId="52" fillId="30" borderId="0" xfId="0" applyNumberFormat="1" applyFont="1" applyFill="1" applyAlignment="1">
      <alignment horizontal="left" textRotation="90" wrapText="1"/>
    </xf>
    <xf numFmtId="166" fontId="10" fillId="30" borderId="0" xfId="0" applyNumberFormat="1" applyFont="1" applyFill="1" applyAlignment="1">
      <alignment horizontal="center"/>
    </xf>
    <xf numFmtId="166" fontId="58" fillId="0" borderId="0" xfId="0" applyNumberFormat="1" applyFont="1" applyAlignment="1">
      <alignment horizontal="left"/>
    </xf>
    <xf numFmtId="166" fontId="10" fillId="0" borderId="0" xfId="0" applyNumberFormat="1" applyFont="1" applyAlignment="1">
      <alignment horizontal="right"/>
    </xf>
    <xf numFmtId="0" fontId="58" fillId="0" borderId="0" xfId="0" applyFont="1" applyAlignment="1">
      <alignment horizontal="center"/>
    </xf>
    <xf numFmtId="0" fontId="11" fillId="0" borderId="0" xfId="0" applyFont="1"/>
    <xf numFmtId="166" fontId="10" fillId="0" borderId="0" xfId="0" applyNumberFormat="1" applyFont="1"/>
    <xf numFmtId="166" fontId="58" fillId="33" borderId="0" xfId="0" applyNumberFormat="1" applyFont="1" applyFill="1" applyAlignment="1">
      <alignment horizontal="center"/>
    </xf>
    <xf numFmtId="2" fontId="58" fillId="33" borderId="0" xfId="0" applyNumberFormat="1" applyFont="1" applyFill="1" applyAlignment="1">
      <alignment horizontal="center"/>
    </xf>
    <xf numFmtId="0" fontId="0" fillId="0" borderId="22" xfId="0" applyBorder="1"/>
    <xf numFmtId="0" fontId="58" fillId="0" borderId="0" xfId="0" applyFont="1" applyAlignment="1">
      <alignment horizontal="right"/>
    </xf>
    <xf numFmtId="0" fontId="19" fillId="0" borderId="22" xfId="0" applyFont="1" applyBorder="1" applyAlignment="1">
      <alignment horizontal="center"/>
    </xf>
    <xf numFmtId="166" fontId="14" fillId="30" borderId="0" xfId="0" applyNumberFormat="1" applyFont="1" applyFill="1" applyAlignment="1">
      <alignment horizontal="left"/>
    </xf>
    <xf numFmtId="17" fontId="15" fillId="30" borderId="0" xfId="0" applyNumberFormat="1" applyFont="1" applyFill="1" applyAlignment="1">
      <alignment horizontal="right"/>
    </xf>
    <xf numFmtId="166" fontId="15" fillId="30" borderId="0" xfId="0" applyNumberFormat="1" applyFont="1" applyFill="1" applyAlignment="1">
      <alignment horizontal="right"/>
    </xf>
    <xf numFmtId="0" fontId="15" fillId="30" borderId="0" xfId="0" applyFont="1" applyFill="1" applyAlignment="1">
      <alignment horizontal="left"/>
    </xf>
    <xf numFmtId="0" fontId="0" fillId="0" borderId="0" xfId="0" applyAlignment="1">
      <alignment horizontal="right"/>
    </xf>
    <xf numFmtId="0" fontId="0" fillId="33" borderId="0" xfId="0" applyFill="1"/>
    <xf numFmtId="166" fontId="58" fillId="30" borderId="0" xfId="0" applyNumberFormat="1" applyFont="1" applyFill="1" applyAlignment="1">
      <alignment horizontal="center"/>
    </xf>
    <xf numFmtId="0" fontId="58" fillId="30" borderId="0" xfId="0" applyFont="1" applyFill="1"/>
    <xf numFmtId="0" fontId="19" fillId="30" borderId="0" xfId="0" applyFont="1" applyFill="1" applyAlignment="1">
      <alignment horizontal="center"/>
    </xf>
    <xf numFmtId="0" fontId="17" fillId="0" borderId="0" xfId="0" applyFont="1"/>
    <xf numFmtId="0" fontId="17" fillId="0" borderId="0" xfId="0" applyFont="1" applyAlignment="1">
      <alignment horizontal="center"/>
    </xf>
    <xf numFmtId="0" fontId="17" fillId="30" borderId="0" xfId="0" applyFont="1" applyFill="1"/>
    <xf numFmtId="166" fontId="0" fillId="33" borderId="0" xfId="0" applyNumberFormat="1" applyFill="1"/>
    <xf numFmtId="0" fontId="0" fillId="0" borderId="0" xfId="0" applyAlignment="1">
      <alignment vertical="center"/>
    </xf>
    <xf numFmtId="0" fontId="19" fillId="30" borderId="0" xfId="0" applyFont="1" applyFill="1" applyAlignment="1">
      <alignment horizontal="left"/>
    </xf>
    <xf numFmtId="0" fontId="58" fillId="30" borderId="0" xfId="0" applyFont="1" applyFill="1" applyAlignment="1">
      <alignment horizontal="left"/>
    </xf>
    <xf numFmtId="0" fontId="0" fillId="30" borderId="0" xfId="0" applyFill="1" applyAlignment="1">
      <alignment horizontal="left"/>
    </xf>
    <xf numFmtId="0" fontId="52" fillId="30" borderId="0" xfId="0" applyFont="1" applyFill="1" applyAlignment="1">
      <alignment horizontal="left" vertical="top" wrapText="1"/>
    </xf>
    <xf numFmtId="166" fontId="0" fillId="33" borderId="0" xfId="0" applyNumberFormat="1" applyFill="1" applyAlignment="1">
      <alignment horizontal="right"/>
    </xf>
    <xf numFmtId="2" fontId="0" fillId="33" borderId="0" xfId="0" applyNumberFormat="1" applyFill="1" applyAlignment="1">
      <alignment horizontal="right"/>
    </xf>
    <xf numFmtId="2" fontId="0" fillId="33" borderId="0" xfId="0" applyNumberFormat="1" applyFill="1"/>
    <xf numFmtId="0" fontId="19" fillId="0" borderId="0" xfId="0" applyFont="1" applyAlignment="1">
      <alignment horizontal="right"/>
    </xf>
    <xf numFmtId="169" fontId="15" fillId="0" borderId="0" xfId="0" applyNumberFormat="1" applyFont="1"/>
    <xf numFmtId="17" fontId="15" fillId="0" borderId="0" xfId="0" applyNumberFormat="1" applyFont="1" applyAlignment="1">
      <alignment horizontal="right"/>
    </xf>
    <xf numFmtId="166" fontId="15" fillId="0" borderId="0" xfId="0" applyNumberFormat="1" applyFont="1" applyAlignment="1">
      <alignment horizontal="right"/>
    </xf>
    <xf numFmtId="0" fontId="19" fillId="0" borderId="0" xfId="0" applyFont="1" applyAlignment="1">
      <alignment horizontal="left"/>
    </xf>
    <xf numFmtId="166" fontId="15" fillId="0" borderId="0" xfId="0" applyNumberFormat="1" applyFont="1"/>
    <xf numFmtId="0" fontId="17" fillId="30" borderId="0" xfId="0" applyFont="1" applyFill="1" applyAlignment="1">
      <alignment horizontal="center"/>
    </xf>
    <xf numFmtId="0" fontId="24" fillId="0" borderId="0" xfId="0" applyFont="1" applyAlignment="1">
      <alignment horizontal="centerContinuous"/>
    </xf>
    <xf numFmtId="0" fontId="2" fillId="0" borderId="0" xfId="0" applyFont="1" applyAlignment="1">
      <alignment horizontal="right"/>
    </xf>
    <xf numFmtId="166" fontId="0" fillId="0" borderId="0" xfId="0" applyNumberFormat="1"/>
    <xf numFmtId="17" fontId="23" fillId="0" borderId="0" xfId="0" applyNumberFormat="1" applyFont="1" applyAlignment="1">
      <alignment horizontal="right"/>
    </xf>
    <xf numFmtId="166" fontId="0" fillId="0" borderId="0" xfId="0" applyNumberFormat="1" applyAlignment="1">
      <alignment horizontal="right"/>
    </xf>
    <xf numFmtId="2" fontId="0" fillId="0" borderId="0" xfId="0" applyNumberFormat="1" applyAlignment="1">
      <alignment horizontal="right"/>
    </xf>
    <xf numFmtId="2" fontId="58" fillId="0" borderId="0" xfId="0" applyNumberFormat="1" applyFont="1"/>
    <xf numFmtId="0" fontId="20" fillId="0" borderId="0" xfId="0" applyFont="1" applyAlignment="1">
      <alignment vertical="center"/>
    </xf>
    <xf numFmtId="0" fontId="15" fillId="0" borderId="0" xfId="0" applyFont="1" applyAlignment="1">
      <alignment horizontal="right"/>
    </xf>
    <xf numFmtId="0" fontId="16" fillId="0" borderId="0" xfId="0" applyFont="1" applyAlignment="1">
      <alignment horizontal="right"/>
    </xf>
    <xf numFmtId="0" fontId="0" fillId="0" borderId="0" xfId="0" applyAlignment="1">
      <alignment horizontal="right" vertical="center"/>
    </xf>
    <xf numFmtId="0" fontId="23" fillId="0" borderId="0" xfId="0" applyFont="1" applyAlignment="1">
      <alignment horizontal="right" vertical="center"/>
    </xf>
    <xf numFmtId="0" fontId="19" fillId="33" borderId="0" xfId="0" applyFont="1" applyFill="1" applyAlignment="1">
      <alignment horizontal="right"/>
    </xf>
    <xf numFmtId="0" fontId="19" fillId="33" borderId="0" xfId="0" applyFont="1" applyFill="1" applyAlignment="1">
      <alignment horizontal="left"/>
    </xf>
    <xf numFmtId="16" fontId="58" fillId="0" borderId="0" xfId="0" applyNumberFormat="1" applyFont="1"/>
    <xf numFmtId="165" fontId="0" fillId="0" borderId="0" xfId="0" applyNumberFormat="1"/>
    <xf numFmtId="16" fontId="18" fillId="0" borderId="0" xfId="0" applyNumberFormat="1" applyFont="1" applyAlignment="1">
      <alignment horizontal="left"/>
    </xf>
    <xf numFmtId="0" fontId="26" fillId="30" borderId="0" xfId="0" applyFont="1" applyFill="1" applyAlignment="1">
      <alignment horizontal="right"/>
    </xf>
    <xf numFmtId="0" fontId="0" fillId="0" borderId="0" xfId="0" applyAlignment="1">
      <alignment horizontal="left" vertical="center"/>
    </xf>
    <xf numFmtId="0" fontId="19" fillId="0" borderId="0" xfId="0" applyFont="1" applyAlignment="1">
      <alignment horizontal="center" vertical="center"/>
    </xf>
    <xf numFmtId="2" fontId="0" fillId="0" borderId="0" xfId="0" applyNumberFormat="1"/>
    <xf numFmtId="166" fontId="19" fillId="0" borderId="0" xfId="0" applyNumberFormat="1" applyFont="1" applyAlignment="1">
      <alignment horizontal="right"/>
    </xf>
    <xf numFmtId="0" fontId="26" fillId="33" borderId="0" xfId="0" applyFont="1" applyFill="1" applyAlignment="1">
      <alignment horizontal="right"/>
    </xf>
    <xf numFmtId="0" fontId="15" fillId="33" borderId="0" xfId="0" applyFont="1" applyFill="1" applyAlignment="1">
      <alignment horizontal="right"/>
    </xf>
    <xf numFmtId="166" fontId="19" fillId="0" borderId="0" xfId="0" applyNumberFormat="1" applyFont="1"/>
    <xf numFmtId="169" fontId="19" fillId="0" borderId="0" xfId="0" applyNumberFormat="1" applyFont="1"/>
    <xf numFmtId="17" fontId="19" fillId="0" borderId="0" xfId="0" applyNumberFormat="1" applyFont="1" applyAlignment="1">
      <alignment horizontal="right"/>
    </xf>
    <xf numFmtId="166" fontId="19" fillId="0" borderId="0" xfId="0" applyNumberFormat="1" applyFont="1" applyAlignment="1">
      <alignment horizontal="center" vertical="center"/>
    </xf>
    <xf numFmtId="2" fontId="19" fillId="0" borderId="0" xfId="0" applyNumberFormat="1" applyFont="1" applyAlignment="1">
      <alignment horizontal="center" vertical="center"/>
    </xf>
    <xf numFmtId="166" fontId="19" fillId="33" borderId="0" xfId="0" applyNumberFormat="1" applyFont="1" applyFill="1" applyAlignment="1">
      <alignment horizontal="center" vertical="center"/>
    </xf>
    <xf numFmtId="0" fontId="19" fillId="33" borderId="0" xfId="0" applyFont="1" applyFill="1" applyAlignment="1">
      <alignment horizontal="center" vertical="center"/>
    </xf>
    <xf numFmtId="2" fontId="19" fillId="33" borderId="0" xfId="0" applyNumberFormat="1" applyFont="1" applyFill="1" applyAlignment="1">
      <alignment horizontal="center" vertical="center"/>
    </xf>
    <xf numFmtId="49" fontId="0" fillId="0" borderId="0" xfId="0" applyNumberFormat="1" applyAlignment="1">
      <alignment horizontal="left" vertical="center"/>
    </xf>
    <xf numFmtId="49" fontId="0" fillId="0" borderId="0" xfId="0" applyNumberFormat="1"/>
    <xf numFmtId="0" fontId="18" fillId="30" borderId="0" xfId="0" applyFont="1" applyFill="1" applyAlignment="1">
      <alignment horizontal="center"/>
    </xf>
    <xf numFmtId="0" fontId="18" fillId="30" borderId="0" xfId="0" applyFont="1" applyFill="1" applyAlignment="1">
      <alignment horizontal="right"/>
    </xf>
    <xf numFmtId="0" fontId="18" fillId="33" borderId="0" xfId="0" applyFont="1" applyFill="1" applyAlignment="1">
      <alignment horizontal="right"/>
    </xf>
    <xf numFmtId="0" fontId="18" fillId="30" borderId="0" xfId="0" applyFont="1" applyFill="1"/>
    <xf numFmtId="0" fontId="19" fillId="0" borderId="0" xfId="0" applyFont="1" applyAlignment="1">
      <alignment horizontal="centerContinuous"/>
    </xf>
    <xf numFmtId="0" fontId="24" fillId="0" borderId="0" xfId="0" applyFont="1" applyAlignment="1">
      <alignment horizontal="right"/>
    </xf>
    <xf numFmtId="0" fontId="0" fillId="34" borderId="0" xfId="0" applyFill="1"/>
    <xf numFmtId="166" fontId="0" fillId="0" borderId="23" xfId="0" applyNumberFormat="1" applyBorder="1"/>
    <xf numFmtId="166" fontId="0" fillId="0" borderId="24" xfId="0" applyNumberFormat="1" applyBorder="1"/>
    <xf numFmtId="166" fontId="0" fillId="33" borderId="25" xfId="0" applyNumberFormat="1" applyFill="1" applyBorder="1"/>
    <xf numFmtId="166" fontId="0" fillId="33" borderId="26" xfId="0" applyNumberFormat="1" applyFill="1" applyBorder="1"/>
    <xf numFmtId="166" fontId="0" fillId="0" borderId="25" xfId="0" applyNumberFormat="1" applyBorder="1"/>
    <xf numFmtId="166" fontId="0" fillId="0" borderId="26" xfId="0" applyNumberFormat="1" applyBorder="1"/>
    <xf numFmtId="166" fontId="0" fillId="33" borderId="27" xfId="0" applyNumberFormat="1" applyFill="1" applyBorder="1"/>
    <xf numFmtId="166" fontId="0" fillId="33" borderId="28" xfId="0" applyNumberFormat="1" applyFill="1" applyBorder="1"/>
    <xf numFmtId="166" fontId="0" fillId="0" borderId="29" xfId="0" applyNumberFormat="1" applyBorder="1"/>
    <xf numFmtId="166" fontId="0" fillId="33" borderId="30" xfId="0" applyNumberFormat="1" applyFill="1" applyBorder="1"/>
    <xf numFmtId="0" fontId="15" fillId="0" borderId="0" xfId="0" applyFont="1" applyAlignment="1">
      <alignment horizontal="right" vertical="center"/>
    </xf>
    <xf numFmtId="39" fontId="0" fillId="0" borderId="23" xfId="0" applyNumberFormat="1" applyBorder="1"/>
    <xf numFmtId="39" fontId="0" fillId="33" borderId="25" xfId="0" applyNumberFormat="1" applyFill="1" applyBorder="1"/>
    <xf numFmtId="39" fontId="0" fillId="0" borderId="25" xfId="0" applyNumberFormat="1" applyBorder="1"/>
    <xf numFmtId="39" fontId="0" fillId="33" borderId="27" xfId="0" applyNumberFormat="1" applyFill="1" applyBorder="1"/>
    <xf numFmtId="0" fontId="18" fillId="0" borderId="7" xfId="0" applyFont="1" applyBorder="1" applyAlignment="1">
      <alignment horizontal="center" wrapText="1"/>
    </xf>
    <xf numFmtId="0" fontId="0" fillId="33" borderId="29" xfId="0" applyFill="1" applyBorder="1"/>
    <xf numFmtId="0" fontId="0" fillId="33" borderId="30" xfId="0" applyFill="1" applyBorder="1"/>
    <xf numFmtId="0" fontId="2" fillId="0" borderId="20" xfId="0" applyFont="1" applyBorder="1" applyAlignment="1">
      <alignment horizontal="right"/>
    </xf>
    <xf numFmtId="0" fontId="17" fillId="0" borderId="27" xfId="0" applyFont="1" applyBorder="1" applyAlignment="1">
      <alignment horizontal="center"/>
    </xf>
    <xf numFmtId="0" fontId="17" fillId="0" borderId="30" xfId="0" applyFont="1" applyBorder="1" applyAlignment="1">
      <alignment horizontal="center"/>
    </xf>
    <xf numFmtId="0" fontId="17" fillId="0" borderId="28" xfId="0" applyFont="1" applyBorder="1" applyAlignment="1">
      <alignment horizontal="center"/>
    </xf>
    <xf numFmtId="166" fontId="58" fillId="33" borderId="25" xfId="0" applyNumberFormat="1" applyFont="1" applyFill="1" applyBorder="1" applyAlignment="1">
      <alignment horizontal="center"/>
    </xf>
    <xf numFmtId="166" fontId="58" fillId="33" borderId="26" xfId="0" applyNumberFormat="1" applyFont="1" applyFill="1" applyBorder="1" applyAlignment="1">
      <alignment horizontal="center"/>
    </xf>
    <xf numFmtId="166" fontId="58" fillId="33" borderId="27" xfId="0" applyNumberFormat="1" applyFont="1" applyFill="1" applyBorder="1" applyAlignment="1">
      <alignment horizontal="center"/>
    </xf>
    <xf numFmtId="166" fontId="58" fillId="33" borderId="30" xfId="0" applyNumberFormat="1" applyFont="1" applyFill="1" applyBorder="1" applyAlignment="1">
      <alignment horizontal="center"/>
    </xf>
    <xf numFmtId="166" fontId="58" fillId="33" borderId="28" xfId="0" applyNumberFormat="1" applyFont="1" applyFill="1" applyBorder="1" applyAlignment="1">
      <alignment horizontal="center"/>
    </xf>
    <xf numFmtId="2" fontId="58" fillId="33" borderId="25" xfId="0" applyNumberFormat="1" applyFont="1" applyFill="1" applyBorder="1" applyAlignment="1">
      <alignment horizontal="center"/>
    </xf>
    <xf numFmtId="2" fontId="58" fillId="33" borderId="26" xfId="0" applyNumberFormat="1" applyFont="1" applyFill="1" applyBorder="1" applyAlignment="1">
      <alignment horizontal="center"/>
    </xf>
    <xf numFmtId="0" fontId="33" fillId="34" borderId="0" xfId="0" applyFont="1" applyFill="1"/>
    <xf numFmtId="168" fontId="33" fillId="34" borderId="0" xfId="0" applyNumberFormat="1" applyFont="1" applyFill="1"/>
    <xf numFmtId="0" fontId="18" fillId="0" borderId="34" xfId="0" applyFont="1" applyBorder="1" applyAlignment="1">
      <alignment horizontal="center"/>
    </xf>
    <xf numFmtId="0" fontId="18" fillId="0" borderId="34" xfId="0" applyFont="1" applyBorder="1"/>
    <xf numFmtId="0" fontId="0" fillId="30" borderId="34" xfId="0" applyFill="1" applyBorder="1" applyAlignment="1">
      <alignment horizontal="left"/>
    </xf>
    <xf numFmtId="0" fontId="0" fillId="30" borderId="35" xfId="0" applyFill="1" applyBorder="1" applyAlignment="1">
      <alignment horizontal="left"/>
    </xf>
    <xf numFmtId="0" fontId="0" fillId="30" borderId="36" xfId="0" applyFill="1" applyBorder="1" applyAlignment="1">
      <alignment horizontal="left"/>
    </xf>
    <xf numFmtId="0" fontId="0" fillId="0" borderId="34" xfId="0" applyBorder="1" applyAlignment="1">
      <alignment horizontal="left"/>
    </xf>
    <xf numFmtId="0" fontId="0" fillId="33" borderId="35" xfId="0" applyFill="1" applyBorder="1" applyAlignment="1">
      <alignment horizontal="left"/>
    </xf>
    <xf numFmtId="0" fontId="0" fillId="0" borderId="35" xfId="0" applyBorder="1" applyAlignment="1">
      <alignment horizontal="left"/>
    </xf>
    <xf numFmtId="0" fontId="0" fillId="33" borderId="36" xfId="0" applyFill="1" applyBorder="1" applyAlignment="1">
      <alignment horizontal="left"/>
    </xf>
    <xf numFmtId="166" fontId="0" fillId="0" borderId="23" xfId="0" applyNumberFormat="1" applyBorder="1" applyAlignment="1">
      <alignment horizontal="right"/>
    </xf>
    <xf numFmtId="166" fontId="0" fillId="0" borderId="29" xfId="0" applyNumberFormat="1" applyBorder="1" applyAlignment="1">
      <alignment horizontal="right"/>
    </xf>
    <xf numFmtId="166" fontId="0" fillId="0" borderId="24" xfId="0" applyNumberFormat="1" applyBorder="1" applyAlignment="1">
      <alignment horizontal="right"/>
    </xf>
    <xf numFmtId="166" fontId="0" fillId="33" borderId="25" xfId="0" applyNumberFormat="1" applyFill="1" applyBorder="1" applyAlignment="1">
      <alignment horizontal="right"/>
    </xf>
    <xf numFmtId="166" fontId="0" fillId="33" borderId="26" xfId="0" applyNumberFormat="1" applyFill="1" applyBorder="1" applyAlignment="1">
      <alignment horizontal="right"/>
    </xf>
    <xf numFmtId="166" fontId="0" fillId="0" borderId="25" xfId="0" applyNumberFormat="1" applyBorder="1" applyAlignment="1">
      <alignment horizontal="right"/>
    </xf>
    <xf numFmtId="166" fontId="0" fillId="0" borderId="26" xfId="0" applyNumberFormat="1" applyBorder="1" applyAlignment="1">
      <alignment horizontal="right"/>
    </xf>
    <xf numFmtId="166" fontId="0" fillId="33" borderId="27" xfId="0" applyNumberFormat="1" applyFill="1" applyBorder="1" applyAlignment="1">
      <alignment horizontal="right"/>
    </xf>
    <xf numFmtId="166" fontId="0" fillId="33" borderId="30" xfId="0" applyNumberFormat="1" applyFill="1" applyBorder="1" applyAlignment="1">
      <alignment horizontal="right"/>
    </xf>
    <xf numFmtId="166" fontId="0" fillId="33" borderId="28" xfId="0" applyNumberFormat="1" applyFill="1" applyBorder="1" applyAlignment="1">
      <alignment horizontal="right"/>
    </xf>
    <xf numFmtId="2" fontId="0" fillId="0" borderId="23" xfId="0" applyNumberFormat="1" applyBorder="1" applyAlignment="1">
      <alignment horizontal="right"/>
    </xf>
    <xf numFmtId="2" fontId="0" fillId="0" borderId="29" xfId="0" applyNumberFormat="1" applyBorder="1" applyAlignment="1">
      <alignment horizontal="right"/>
    </xf>
    <xf numFmtId="2" fontId="0" fillId="33" borderId="25" xfId="0" applyNumberFormat="1" applyFill="1" applyBorder="1" applyAlignment="1">
      <alignment horizontal="right"/>
    </xf>
    <xf numFmtId="2" fontId="0" fillId="0" borderId="25" xfId="0" applyNumberFormat="1" applyBorder="1" applyAlignment="1">
      <alignment horizontal="right"/>
    </xf>
    <xf numFmtId="2" fontId="0" fillId="33" borderId="27" xfId="0" applyNumberFormat="1" applyFill="1" applyBorder="1" applyAlignment="1">
      <alignment horizontal="right"/>
    </xf>
    <xf numFmtId="2" fontId="0" fillId="33" borderId="30" xfId="0" applyNumberFormat="1" applyFill="1" applyBorder="1" applyAlignment="1">
      <alignment horizontal="right"/>
    </xf>
    <xf numFmtId="0" fontId="0" fillId="30" borderId="34" xfId="0" applyFill="1" applyBorder="1"/>
    <xf numFmtId="0" fontId="0" fillId="30" borderId="35" xfId="0" applyFill="1" applyBorder="1"/>
    <xf numFmtId="0" fontId="0" fillId="30" borderId="36" xfId="0" applyFill="1" applyBorder="1"/>
    <xf numFmtId="2" fontId="0" fillId="0" borderId="23" xfId="0" applyNumberFormat="1" applyBorder="1"/>
    <xf numFmtId="2" fontId="0" fillId="0" borderId="29" xfId="0" applyNumberFormat="1" applyBorder="1"/>
    <xf numFmtId="2" fontId="0" fillId="33" borderId="25" xfId="0" applyNumberFormat="1" applyFill="1" applyBorder="1"/>
    <xf numFmtId="2" fontId="0" fillId="0" borderId="25" xfId="0" applyNumberFormat="1" applyBorder="1"/>
    <xf numFmtId="2" fontId="0" fillId="33" borderId="27" xfId="0" applyNumberFormat="1" applyFill="1" applyBorder="1"/>
    <xf numFmtId="2" fontId="0" fillId="33" borderId="30" xfId="0" applyNumberFormat="1" applyFill="1" applyBorder="1"/>
    <xf numFmtId="2" fontId="58" fillId="0" borderId="25" xfId="0" applyNumberFormat="1" applyFont="1" applyBorder="1"/>
    <xf numFmtId="166" fontId="58" fillId="0" borderId="26" xfId="0" applyNumberFormat="1" applyFont="1" applyBorder="1"/>
    <xf numFmtId="2" fontId="58" fillId="33" borderId="27" xfId="0" applyNumberFormat="1" applyFont="1" applyFill="1" applyBorder="1"/>
    <xf numFmtId="166" fontId="58" fillId="33" borderId="30" xfId="0" applyNumberFormat="1" applyFont="1" applyFill="1" applyBorder="1"/>
    <xf numFmtId="2" fontId="58" fillId="33" borderId="30" xfId="0" applyNumberFormat="1" applyFont="1" applyFill="1" applyBorder="1"/>
    <xf numFmtId="166" fontId="58" fillId="33" borderId="28" xfId="0" applyNumberFormat="1" applyFont="1" applyFill="1" applyBorder="1"/>
    <xf numFmtId="166" fontId="58" fillId="0" borderId="25" xfId="0" applyNumberFormat="1" applyFont="1" applyBorder="1"/>
    <xf numFmtId="166" fontId="58" fillId="33" borderId="27" xfId="0" applyNumberFormat="1" applyFont="1" applyFill="1" applyBorder="1"/>
    <xf numFmtId="0" fontId="58" fillId="0" borderId="34" xfId="0" applyFont="1" applyBorder="1" applyAlignment="1">
      <alignment wrapText="1"/>
    </xf>
    <xf numFmtId="0" fontId="0" fillId="0" borderId="35" xfId="0" applyBorder="1"/>
    <xf numFmtId="0" fontId="0" fillId="0" borderId="36" xfId="0" applyBorder="1"/>
    <xf numFmtId="0" fontId="58" fillId="0" borderId="34" xfId="0" applyFont="1" applyBorder="1"/>
    <xf numFmtId="0" fontId="0" fillId="0" borderId="34" xfId="0" applyBorder="1"/>
    <xf numFmtId="0" fontId="0" fillId="33" borderId="36" xfId="0" applyFill="1" applyBorder="1"/>
    <xf numFmtId="0" fontId="4" fillId="0" borderId="23" xfId="0" applyFont="1" applyBorder="1" applyAlignment="1">
      <alignment horizontal="left"/>
    </xf>
    <xf numFmtId="0" fontId="4" fillId="0" borderId="29" xfId="0" applyFont="1" applyBorder="1" applyAlignment="1">
      <alignment horizontal="left"/>
    </xf>
    <xf numFmtId="0" fontId="4" fillId="0" borderId="29" xfId="0" applyFont="1" applyBorder="1"/>
    <xf numFmtId="0" fontId="4" fillId="0" borderId="24" xfId="0" applyFont="1" applyBorder="1"/>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18" fillId="33" borderId="31" xfId="0" applyFont="1" applyFill="1" applyBorder="1" applyAlignment="1">
      <alignment horizontal="center"/>
    </xf>
    <xf numFmtId="0" fontId="18" fillId="33" borderId="32" xfId="0" applyFont="1" applyFill="1" applyBorder="1" applyAlignment="1">
      <alignment horizontal="center"/>
    </xf>
    <xf numFmtId="0" fontId="18" fillId="33" borderId="33" xfId="0" applyFont="1" applyFill="1" applyBorder="1" applyAlignment="1">
      <alignment horizontal="center"/>
    </xf>
    <xf numFmtId="0" fontId="25" fillId="0" borderId="0" xfId="0" applyFont="1" applyAlignment="1">
      <alignment horizontal="center"/>
    </xf>
    <xf numFmtId="0" fontId="25" fillId="0" borderId="0" xfId="0" applyFont="1"/>
    <xf numFmtId="0" fontId="0" fillId="30" borderId="31" xfId="0" applyFill="1" applyBorder="1"/>
    <xf numFmtId="0" fontId="0" fillId="30" borderId="32" xfId="0" applyFill="1" applyBorder="1"/>
    <xf numFmtId="0" fontId="0" fillId="30" borderId="33" xfId="0" applyFill="1" applyBorder="1"/>
    <xf numFmtId="0" fontId="27" fillId="0" borderId="25" xfId="0" applyFont="1" applyBorder="1"/>
    <xf numFmtId="0" fontId="0" fillId="0" borderId="25" xfId="0" applyBorder="1"/>
    <xf numFmtId="166" fontId="0" fillId="0" borderId="32" xfId="0" applyNumberFormat="1" applyBorder="1"/>
    <xf numFmtId="0" fontId="21" fillId="30" borderId="35" xfId="0" applyFont="1" applyFill="1" applyBorder="1" applyAlignment="1">
      <alignment vertical="center"/>
    </xf>
    <xf numFmtId="0" fontId="18" fillId="30" borderId="35" xfId="0" applyFont="1" applyFill="1" applyBorder="1" applyAlignment="1">
      <alignment horizontal="center" wrapText="1"/>
    </xf>
    <xf numFmtId="0" fontId="18" fillId="30" borderId="35" xfId="0" applyFont="1" applyFill="1" applyBorder="1" applyAlignment="1">
      <alignment horizontal="center"/>
    </xf>
    <xf numFmtId="166" fontId="0" fillId="30" borderId="35" xfId="0" applyNumberFormat="1" applyFill="1" applyBorder="1"/>
    <xf numFmtId="166" fontId="58" fillId="30" borderId="23" xfId="0" applyNumberFormat="1" applyFont="1" applyFill="1" applyBorder="1" applyAlignment="1">
      <alignment horizontal="center"/>
    </xf>
    <xf numFmtId="166" fontId="58" fillId="30" borderId="29" xfId="0" applyNumberFormat="1" applyFont="1" applyFill="1" applyBorder="1" applyAlignment="1">
      <alignment horizontal="center"/>
    </xf>
    <xf numFmtId="166" fontId="58" fillId="30" borderId="24" xfId="0" applyNumberFormat="1" applyFont="1" applyFill="1" applyBorder="1" applyAlignment="1">
      <alignment horizontal="center"/>
    </xf>
    <xf numFmtId="166" fontId="58" fillId="30" borderId="25" xfId="0" applyNumberFormat="1" applyFont="1" applyFill="1" applyBorder="1" applyAlignment="1">
      <alignment horizontal="center"/>
    </xf>
    <xf numFmtId="166" fontId="58" fillId="30" borderId="26" xfId="0" applyNumberFormat="1" applyFont="1" applyFill="1" applyBorder="1" applyAlignment="1">
      <alignment horizontal="center"/>
    </xf>
    <xf numFmtId="2" fontId="58" fillId="30" borderId="23" xfId="0" applyNumberFormat="1" applyFont="1" applyFill="1" applyBorder="1" applyAlignment="1">
      <alignment horizontal="center"/>
    </xf>
    <xf numFmtId="2" fontId="58" fillId="30" borderId="29" xfId="0" applyNumberFormat="1" applyFont="1" applyFill="1" applyBorder="1" applyAlignment="1">
      <alignment horizontal="center"/>
    </xf>
    <xf numFmtId="2" fontId="58" fillId="30" borderId="24" xfId="0" applyNumberFormat="1" applyFont="1" applyFill="1" applyBorder="1" applyAlignment="1">
      <alignment horizontal="center"/>
    </xf>
    <xf numFmtId="166" fontId="58" fillId="30" borderId="27" xfId="0" applyNumberFormat="1" applyFont="1" applyFill="1" applyBorder="1" applyAlignment="1">
      <alignment horizontal="center"/>
    </xf>
    <xf numFmtId="166" fontId="58" fillId="30" borderId="30" xfId="0" applyNumberFormat="1" applyFont="1" applyFill="1" applyBorder="1" applyAlignment="1">
      <alignment horizontal="center"/>
    </xf>
    <xf numFmtId="166" fontId="58" fillId="30" borderId="28" xfId="0" applyNumberFormat="1" applyFont="1" applyFill="1" applyBorder="1" applyAlignment="1">
      <alignment horizontal="center"/>
    </xf>
    <xf numFmtId="0" fontId="52" fillId="0" borderId="0" xfId="0" applyFont="1" applyAlignment="1">
      <alignment horizontal="center"/>
    </xf>
    <xf numFmtId="0" fontId="25" fillId="35" borderId="0" xfId="0" applyFont="1" applyFill="1"/>
    <xf numFmtId="0" fontId="0" fillId="35" borderId="0" xfId="0" applyFill="1"/>
    <xf numFmtId="0" fontId="0" fillId="35" borderId="0" xfId="0" applyFill="1" applyAlignment="1">
      <alignment horizontal="center"/>
    </xf>
    <xf numFmtId="0" fontId="30" fillId="35" borderId="0" xfId="0" applyFont="1" applyFill="1" applyAlignment="1">
      <alignment horizontal="right"/>
    </xf>
    <xf numFmtId="0" fontId="19" fillId="35" borderId="0" xfId="0" applyFont="1" applyFill="1" applyAlignment="1">
      <alignment horizontal="right"/>
    </xf>
    <xf numFmtId="0" fontId="31" fillId="35" borderId="0" xfId="0" applyFont="1" applyFill="1" applyAlignment="1">
      <alignment horizontal="right"/>
    </xf>
    <xf numFmtId="0" fontId="32" fillId="35" borderId="0" xfId="0" applyFont="1" applyFill="1"/>
    <xf numFmtId="0" fontId="25" fillId="35" borderId="0" xfId="0" applyFont="1" applyFill="1" applyAlignment="1">
      <alignment horizontal="center"/>
    </xf>
    <xf numFmtId="0" fontId="28" fillId="35" borderId="0" xfId="0" applyFont="1" applyFill="1"/>
    <xf numFmtId="0" fontId="28" fillId="35" borderId="0" xfId="0" applyFont="1" applyFill="1" applyAlignment="1">
      <alignment horizontal="center"/>
    </xf>
    <xf numFmtId="0" fontId="28" fillId="35" borderId="0" xfId="0" applyFont="1" applyFill="1" applyAlignment="1">
      <alignment horizontal="left" vertical="top"/>
    </xf>
    <xf numFmtId="0" fontId="28" fillId="35" borderId="0" xfId="0" applyFont="1" applyFill="1" applyAlignment="1">
      <alignment horizontal="right" vertical="top"/>
    </xf>
    <xf numFmtId="0" fontId="1" fillId="35" borderId="0" xfId="0" applyFont="1" applyFill="1"/>
    <xf numFmtId="0" fontId="1" fillId="35" borderId="0" xfId="0" applyFont="1" applyFill="1" applyAlignment="1">
      <alignment horizontal="right"/>
    </xf>
    <xf numFmtId="0" fontId="25" fillId="35" borderId="0" xfId="0" applyFont="1" applyFill="1" applyAlignment="1">
      <alignment horizontal="right"/>
    </xf>
    <xf numFmtId="0" fontId="28" fillId="35" borderId="0" xfId="0" applyFont="1" applyFill="1" applyAlignment="1">
      <alignment horizontal="right"/>
    </xf>
    <xf numFmtId="0" fontId="22" fillId="35" borderId="34" xfId="0" applyFont="1" applyFill="1" applyBorder="1"/>
    <xf numFmtId="49" fontId="28" fillId="35" borderId="31" xfId="0" applyNumberFormat="1" applyFont="1" applyFill="1" applyBorder="1" applyAlignment="1">
      <alignment textRotation="90" wrapText="1"/>
    </xf>
    <xf numFmtId="49" fontId="28" fillId="35" borderId="32" xfId="0" applyNumberFormat="1" applyFont="1" applyFill="1" applyBorder="1" applyAlignment="1">
      <alignment textRotation="90" wrapText="1"/>
    </xf>
    <xf numFmtId="0" fontId="2" fillId="0" borderId="0" xfId="0" applyFont="1"/>
    <xf numFmtId="0" fontId="25" fillId="35" borderId="0" xfId="0" applyFont="1" applyFill="1" applyAlignment="1">
      <alignment horizontal="left" vertical="top"/>
    </xf>
    <xf numFmtId="0" fontId="55" fillId="35" borderId="0" xfId="0" applyFont="1" applyFill="1"/>
    <xf numFmtId="0" fontId="28" fillId="35" borderId="0" xfId="0" applyFont="1" applyFill="1" applyAlignment="1">
      <alignment vertical="top"/>
    </xf>
    <xf numFmtId="0" fontId="66" fillId="0" borderId="0" xfId="0" applyFont="1"/>
    <xf numFmtId="0" fontId="67" fillId="0" borderId="0" xfId="0" applyFont="1"/>
    <xf numFmtId="0" fontId="68" fillId="0" borderId="0" xfId="0" applyFont="1"/>
    <xf numFmtId="0" fontId="69" fillId="0" borderId="0" xfId="0" applyFont="1" applyAlignment="1">
      <alignment vertical="top"/>
    </xf>
    <xf numFmtId="0" fontId="70" fillId="0" borderId="0" xfId="0" applyFont="1"/>
    <xf numFmtId="0" fontId="71" fillId="0" borderId="0" xfId="0" applyFont="1"/>
    <xf numFmtId="0" fontId="71" fillId="0" borderId="0" xfId="0" applyFont="1" applyAlignment="1">
      <alignment vertical="top" wrapText="1"/>
    </xf>
    <xf numFmtId="0" fontId="66" fillId="0" borderId="0" xfId="0" applyFont="1" applyAlignment="1">
      <alignment vertical="top" wrapText="1"/>
    </xf>
    <xf numFmtId="0" fontId="23" fillId="0" borderId="0" xfId="0" applyFont="1" applyAlignment="1">
      <alignment vertical="center"/>
    </xf>
    <xf numFmtId="0" fontId="23" fillId="30" borderId="0" xfId="0" applyFont="1" applyFill="1" applyAlignment="1">
      <alignment vertical="center"/>
    </xf>
    <xf numFmtId="0" fontId="18" fillId="36" borderId="0" xfId="0" applyFont="1" applyFill="1" applyAlignment="1">
      <alignment horizontal="center"/>
    </xf>
    <xf numFmtId="1" fontId="0" fillId="36" borderId="0" xfId="0" applyNumberFormat="1" applyFill="1"/>
    <xf numFmtId="0" fontId="73" fillId="0" borderId="47" xfId="0" applyFont="1" applyBorder="1" applyAlignment="1">
      <alignment horizontal="center" vertical="center"/>
    </xf>
    <xf numFmtId="0" fontId="17" fillId="0" borderId="49" xfId="0" applyFont="1" applyBorder="1" applyAlignment="1">
      <alignment horizontal="center"/>
    </xf>
    <xf numFmtId="166" fontId="58" fillId="30" borderId="47" xfId="0" applyNumberFormat="1" applyFont="1" applyFill="1" applyBorder="1" applyAlignment="1">
      <alignment horizontal="center"/>
    </xf>
    <xf numFmtId="166" fontId="58" fillId="33" borderId="50" xfId="0" applyNumberFormat="1" applyFont="1" applyFill="1" applyBorder="1" applyAlignment="1">
      <alignment horizontal="center"/>
    </xf>
    <xf numFmtId="166" fontId="58" fillId="30" borderId="50" xfId="0" applyNumberFormat="1" applyFont="1" applyFill="1" applyBorder="1" applyAlignment="1">
      <alignment horizontal="center"/>
    </xf>
    <xf numFmtId="166" fontId="58" fillId="33" borderId="49" xfId="0" applyNumberFormat="1" applyFont="1" applyFill="1" applyBorder="1" applyAlignment="1">
      <alignment horizontal="center"/>
    </xf>
    <xf numFmtId="2" fontId="58" fillId="30" borderId="47" xfId="0" applyNumberFormat="1" applyFont="1" applyFill="1" applyBorder="1" applyAlignment="1">
      <alignment horizontal="center"/>
    </xf>
    <xf numFmtId="2" fontId="58" fillId="33" borderId="50" xfId="0" applyNumberFormat="1" applyFont="1" applyFill="1" applyBorder="1" applyAlignment="1">
      <alignment horizontal="center"/>
    </xf>
    <xf numFmtId="0" fontId="74" fillId="37" borderId="51" xfId="0" applyFont="1" applyFill="1" applyBorder="1"/>
    <xf numFmtId="0" fontId="75" fillId="38" borderId="0" xfId="0" applyFont="1" applyFill="1"/>
    <xf numFmtId="0" fontId="72" fillId="35" borderId="52" xfId="0" applyFont="1" applyFill="1" applyBorder="1" applyAlignment="1">
      <alignment horizontal="center"/>
    </xf>
    <xf numFmtId="49" fontId="28" fillId="35" borderId="52" xfId="0" applyNumberFormat="1" applyFont="1" applyFill="1" applyBorder="1" applyAlignment="1">
      <alignment textRotation="90" wrapText="1"/>
    </xf>
    <xf numFmtId="0" fontId="76" fillId="37" borderId="53" xfId="0" applyFont="1" applyFill="1" applyBorder="1" applyAlignment="1">
      <alignment horizontal="left" vertical="center"/>
    </xf>
    <xf numFmtId="0" fontId="77" fillId="37" borderId="54" xfId="0" applyFont="1" applyFill="1" applyBorder="1" applyAlignment="1">
      <alignment horizontal="center" vertical="center"/>
    </xf>
    <xf numFmtId="0" fontId="77" fillId="37" borderId="55" xfId="0" applyFont="1" applyFill="1" applyBorder="1" applyAlignment="1">
      <alignment horizontal="center" vertical="center"/>
    </xf>
    <xf numFmtId="0" fontId="77" fillId="37" borderId="56" xfId="0" applyFont="1" applyFill="1" applyBorder="1" applyAlignment="1">
      <alignment horizontal="center" vertical="center"/>
    </xf>
    <xf numFmtId="0" fontId="76" fillId="39" borderId="53" xfId="0" applyFont="1" applyFill="1" applyBorder="1" applyAlignment="1">
      <alignment horizontal="left" vertical="center"/>
    </xf>
    <xf numFmtId="171" fontId="76" fillId="39" borderId="53" xfId="0" applyNumberFormat="1" applyFont="1" applyFill="1" applyBorder="1" applyAlignment="1">
      <alignment horizontal="left" vertical="center"/>
    </xf>
    <xf numFmtId="0" fontId="77" fillId="39" borderId="54" xfId="0" applyFont="1" applyFill="1" applyBorder="1" applyAlignment="1">
      <alignment horizontal="center" vertical="center"/>
    </xf>
    <xf numFmtId="0" fontId="77" fillId="39" borderId="55" xfId="0" applyFont="1" applyFill="1" applyBorder="1" applyAlignment="1">
      <alignment horizontal="center" vertical="center"/>
    </xf>
    <xf numFmtId="0" fontId="77" fillId="39" borderId="56" xfId="0" applyFont="1" applyFill="1" applyBorder="1" applyAlignment="1">
      <alignment horizontal="center" vertical="center"/>
    </xf>
    <xf numFmtId="171" fontId="76" fillId="37" borderId="53" xfId="0" applyNumberFormat="1" applyFont="1" applyFill="1" applyBorder="1" applyAlignment="1">
      <alignment horizontal="left" vertical="center"/>
    </xf>
    <xf numFmtId="0" fontId="78" fillId="0" borderId="0" xfId="0" applyFont="1" applyAlignment="1">
      <alignment horizontal="left" vertical="center"/>
    </xf>
    <xf numFmtId="0" fontId="23" fillId="0" borderId="0" xfId="0" applyFont="1" applyAlignment="1">
      <alignment horizontal="center"/>
    </xf>
    <xf numFmtId="0" fontId="54" fillId="35" borderId="0" xfId="0" applyFont="1" applyFill="1" applyAlignment="1">
      <alignment horizontal="left" wrapText="1"/>
    </xf>
    <xf numFmtId="0" fontId="25" fillId="35" borderId="0" xfId="0" applyFont="1" applyFill="1" applyAlignment="1">
      <alignment horizontal="left" wrapText="1"/>
    </xf>
    <xf numFmtId="0" fontId="53" fillId="30" borderId="0" xfId="0" applyFont="1" applyFill="1" applyAlignment="1">
      <alignment horizontal="left" wrapText="1"/>
    </xf>
    <xf numFmtId="0" fontId="15" fillId="30" borderId="0" xfId="0" applyFont="1" applyFill="1" applyAlignment="1">
      <alignment horizontal="center"/>
    </xf>
    <xf numFmtId="164" fontId="58" fillId="30" borderId="0" xfId="0" applyNumberFormat="1" applyFont="1" applyFill="1"/>
    <xf numFmtId="0" fontId="58" fillId="30" borderId="0" xfId="0" applyFont="1" applyFill="1"/>
    <xf numFmtId="0" fontId="58" fillId="30" borderId="0" xfId="0" applyFont="1" applyFill="1" applyAlignment="1">
      <alignment horizontal="left"/>
    </xf>
    <xf numFmtId="49" fontId="34" fillId="35" borderId="31" xfId="0" applyNumberFormat="1" applyFont="1" applyFill="1" applyBorder="1" applyAlignment="1">
      <alignment horizontal="center"/>
    </xf>
    <xf numFmtId="49" fontId="25" fillId="35" borderId="31" xfId="0" applyNumberFormat="1" applyFont="1" applyFill="1" applyBorder="1" applyAlignment="1">
      <alignment horizontal="center"/>
    </xf>
    <xf numFmtId="49" fontId="25" fillId="35" borderId="7" xfId="0" applyNumberFormat="1" applyFont="1" applyFill="1" applyBorder="1" applyAlignment="1">
      <alignment horizontal="center"/>
    </xf>
    <xf numFmtId="0" fontId="0" fillId="33" borderId="0" xfId="0" applyFill="1" applyAlignment="1">
      <alignment horizontal="right" indent="2"/>
    </xf>
    <xf numFmtId="0" fontId="0" fillId="0" borderId="0" xfId="0" applyAlignment="1">
      <alignment horizontal="right" indent="2"/>
    </xf>
    <xf numFmtId="166" fontId="0" fillId="33" borderId="30" xfId="0" applyNumberFormat="1" applyFill="1" applyBorder="1" applyAlignment="1">
      <alignment horizontal="right" indent="2"/>
    </xf>
    <xf numFmtId="166" fontId="0" fillId="33" borderId="28" xfId="0" applyNumberFormat="1" applyFill="1" applyBorder="1" applyAlignment="1">
      <alignment horizontal="right" indent="2"/>
    </xf>
    <xf numFmtId="166" fontId="0" fillId="0" borderId="0" xfId="0" applyNumberFormat="1" applyAlignment="1">
      <alignment horizontal="right" indent="2"/>
    </xf>
    <xf numFmtId="166" fontId="0" fillId="0" borderId="26" xfId="0" applyNumberFormat="1" applyBorder="1" applyAlignment="1">
      <alignment horizontal="right" indent="2"/>
    </xf>
    <xf numFmtId="0" fontId="18" fillId="0" borderId="2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0" xfId="0" applyFont="1" applyAlignment="1">
      <alignment horizontal="center"/>
    </xf>
    <xf numFmtId="0" fontId="18" fillId="0" borderId="38" xfId="0" applyFont="1" applyBorder="1" applyAlignment="1">
      <alignment horizontal="center" wrapText="1"/>
    </xf>
    <xf numFmtId="0" fontId="18" fillId="0" borderId="40" xfId="0" applyFont="1" applyBorder="1" applyAlignment="1">
      <alignment horizontal="center" wrapText="1"/>
    </xf>
    <xf numFmtId="0" fontId="0" fillId="33" borderId="25" xfId="0" applyFill="1" applyBorder="1"/>
    <xf numFmtId="0" fontId="0" fillId="33" borderId="35" xfId="0" applyFill="1" applyBorder="1"/>
    <xf numFmtId="0" fontId="18" fillId="0" borderId="39" xfId="0" applyFont="1" applyBorder="1" applyAlignment="1">
      <alignment horizontal="center" wrapText="1"/>
    </xf>
    <xf numFmtId="0" fontId="0" fillId="0" borderId="25" xfId="0" applyBorder="1" applyAlignment="1">
      <alignment horizontal="right" indent="2"/>
    </xf>
    <xf numFmtId="0" fontId="22" fillId="35" borderId="23" xfId="0" applyFont="1" applyFill="1" applyBorder="1" applyAlignment="1">
      <alignment horizontal="center" vertical="center"/>
    </xf>
    <xf numFmtId="0" fontId="22" fillId="35" borderId="34" xfId="0" applyFont="1" applyFill="1" applyBorder="1" applyAlignment="1">
      <alignment horizontal="center" vertical="center"/>
    </xf>
    <xf numFmtId="0" fontId="18" fillId="30" borderId="37" xfId="0" applyFont="1" applyFill="1" applyBorder="1" applyAlignment="1">
      <alignment horizontal="center" vertical="center" wrapText="1"/>
    </xf>
    <xf numFmtId="0" fontId="18" fillId="30" borderId="42" xfId="0" applyFont="1" applyFill="1" applyBorder="1" applyAlignment="1">
      <alignment horizontal="center" vertical="center" wrapText="1"/>
    </xf>
    <xf numFmtId="0" fontId="0" fillId="33" borderId="29" xfId="0" applyFill="1" applyBorder="1" applyAlignment="1">
      <alignment horizontal="right" indent="2"/>
    </xf>
    <xf numFmtId="166" fontId="0" fillId="33" borderId="0" xfId="0" applyNumberFormat="1" applyFill="1" applyAlignment="1">
      <alignment horizontal="right" indent="2"/>
    </xf>
    <xf numFmtId="166" fontId="0" fillId="33" borderId="26" xfId="0" applyNumberFormat="1" applyFill="1" applyBorder="1" applyAlignment="1">
      <alignment horizontal="right" indent="2"/>
    </xf>
    <xf numFmtId="166" fontId="0" fillId="33" borderId="29" xfId="0" applyNumberFormat="1" applyFill="1" applyBorder="1" applyAlignment="1">
      <alignment horizontal="right" indent="2"/>
    </xf>
    <xf numFmtId="166" fontId="0" fillId="33" borderId="24" xfId="0" applyNumberFormat="1" applyFill="1" applyBorder="1" applyAlignment="1">
      <alignment horizontal="right" indent="2"/>
    </xf>
    <xf numFmtId="0" fontId="0" fillId="36" borderId="0" xfId="0" applyFill="1" applyAlignment="1">
      <alignment horizontal="center" vertical="center" wrapText="1"/>
    </xf>
    <xf numFmtId="166" fontId="18" fillId="36" borderId="0" xfId="0" applyNumberFormat="1" applyFont="1" applyFill="1" applyAlignment="1">
      <alignment horizontal="center"/>
    </xf>
    <xf numFmtId="0" fontId="0" fillId="33" borderId="30" xfId="0" applyFill="1" applyBorder="1" applyAlignment="1">
      <alignment horizontal="right" indent="2"/>
    </xf>
    <xf numFmtId="0" fontId="0" fillId="33" borderId="27" xfId="0" applyFill="1" applyBorder="1" applyAlignment="1">
      <alignment horizontal="right" indent="2"/>
    </xf>
    <xf numFmtId="0" fontId="0" fillId="33" borderId="23" xfId="0" applyFill="1" applyBorder="1" applyAlignment="1">
      <alignment horizontal="right" indent="2"/>
    </xf>
    <xf numFmtId="0" fontId="0" fillId="33" borderId="25" xfId="0" applyFill="1" applyBorder="1" applyAlignment="1">
      <alignment horizontal="right" indent="2"/>
    </xf>
    <xf numFmtId="0" fontId="18" fillId="0" borderId="3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1" xfId="0" applyFont="1" applyBorder="1" applyAlignment="1">
      <alignment horizontal="center" vertical="center" wrapText="1"/>
    </xf>
    <xf numFmtId="0" fontId="22" fillId="36" borderId="0" xfId="0" applyFont="1" applyFill="1" applyAlignment="1">
      <alignment horizontal="center" vertical="center"/>
    </xf>
    <xf numFmtId="1" fontId="58" fillId="36" borderId="0" xfId="0" applyNumberFormat="1" applyFont="1" applyFill="1"/>
    <xf numFmtId="0" fontId="18" fillId="36" borderId="0" xfId="0" applyFont="1" applyFill="1" applyAlignment="1">
      <alignment horizontal="center"/>
    </xf>
    <xf numFmtId="0" fontId="0" fillId="33" borderId="23" xfId="0" applyFill="1" applyBorder="1"/>
    <xf numFmtId="0" fontId="0" fillId="33" borderId="34" xfId="0" applyFill="1" applyBorder="1"/>
    <xf numFmtId="0" fontId="0" fillId="33" borderId="27" xfId="0" applyFill="1" applyBorder="1"/>
    <xf numFmtId="0" fontId="0" fillId="33" borderId="36" xfId="0" applyFill="1" applyBorder="1"/>
    <xf numFmtId="0" fontId="0" fillId="0" borderId="25" xfId="0" applyBorder="1"/>
    <xf numFmtId="0" fontId="0" fillId="0" borderId="35" xfId="0" applyBorder="1"/>
    <xf numFmtId="0" fontId="58" fillId="33" borderId="27" xfId="0" applyFont="1" applyFill="1" applyBorder="1"/>
    <xf numFmtId="0" fontId="58" fillId="33" borderId="36" xfId="0" applyFont="1" applyFill="1" applyBorder="1"/>
    <xf numFmtId="0" fontId="20" fillId="0" borderId="0" xfId="0" applyFont="1" applyAlignment="1">
      <alignment vertical="center"/>
    </xf>
    <xf numFmtId="0" fontId="0" fillId="0" borderId="23" xfId="0" applyBorder="1"/>
    <xf numFmtId="0" fontId="0" fillId="0" borderId="34" xfId="0" applyBorder="1"/>
    <xf numFmtId="0" fontId="58" fillId="30" borderId="0" xfId="0" applyFont="1" applyFill="1" applyAlignment="1">
      <alignment vertical="center"/>
    </xf>
    <xf numFmtId="164" fontId="58" fillId="30" borderId="0" xfId="0" applyNumberFormat="1" applyFont="1" applyFill="1" applyAlignment="1">
      <alignment vertical="center"/>
    </xf>
    <xf numFmtId="0" fontId="58" fillId="0" borderId="25" xfId="0" applyFont="1" applyBorder="1"/>
    <xf numFmtId="0" fontId="58" fillId="0" borderId="35" xfId="0" applyFont="1" applyBorder="1"/>
    <xf numFmtId="0" fontId="58" fillId="33" borderId="25" xfId="0" applyFont="1" applyFill="1" applyBorder="1"/>
    <xf numFmtId="0" fontId="58" fillId="33" borderId="35" xfId="0" applyFont="1" applyFill="1" applyBorder="1"/>
    <xf numFmtId="0" fontId="22" fillId="35" borderId="0" xfId="0" applyFont="1" applyFill="1" applyAlignment="1">
      <alignment horizontal="center" vertical="center"/>
    </xf>
    <xf numFmtId="0" fontId="22" fillId="35" borderId="41" xfId="0" applyFont="1" applyFill="1" applyBorder="1" applyAlignment="1">
      <alignment horizontal="center" vertical="center"/>
    </xf>
    <xf numFmtId="0" fontId="58" fillId="0" borderId="23" xfId="0" applyFont="1" applyBorder="1"/>
    <xf numFmtId="0" fontId="58" fillId="0" borderId="34" xfId="0" applyFont="1" applyBorder="1"/>
    <xf numFmtId="0" fontId="22" fillId="35" borderId="7" xfId="0" applyFont="1" applyFill="1" applyBorder="1" applyAlignment="1">
      <alignment horizontal="center" vertical="center"/>
    </xf>
    <xf numFmtId="0" fontId="24" fillId="0" borderId="0" xfId="0" applyFont="1" applyAlignment="1">
      <alignment horizontal="center"/>
    </xf>
    <xf numFmtId="0" fontId="18" fillId="30" borderId="24" xfId="0" applyFont="1" applyFill="1" applyBorder="1" applyAlignment="1">
      <alignment horizontal="center" vertical="center" wrapText="1"/>
    </xf>
    <xf numFmtId="0" fontId="18" fillId="30" borderId="33" xfId="0" applyFont="1" applyFill="1" applyBorder="1" applyAlignment="1">
      <alignment horizontal="center" vertical="center" wrapText="1"/>
    </xf>
    <xf numFmtId="0" fontId="17" fillId="0" borderId="48" xfId="0" applyFont="1" applyBorder="1" applyAlignment="1">
      <alignment horizontal="center" vertical="center"/>
    </xf>
    <xf numFmtId="0" fontId="19" fillId="0" borderId="45" xfId="0" applyFont="1" applyBorder="1" applyAlignment="1">
      <alignment horizontal="center"/>
    </xf>
    <xf numFmtId="0" fontId="17" fillId="0" borderId="48" xfId="0" applyFont="1" applyBorder="1" applyAlignment="1">
      <alignment horizontal="center" vertical="center" wrapText="1"/>
    </xf>
    <xf numFmtId="164" fontId="58" fillId="30" borderId="45" xfId="0" applyNumberFormat="1" applyFont="1" applyFill="1" applyBorder="1"/>
    <xf numFmtId="0" fontId="57" fillId="0" borderId="45" xfId="0" applyFont="1" applyBorder="1" applyAlignment="1">
      <alignment horizontal="left" wrapText="1"/>
    </xf>
    <xf numFmtId="0" fontId="18" fillId="0" borderId="45" xfId="0" applyFont="1" applyBorder="1" applyAlignment="1">
      <alignment horizontal="right"/>
    </xf>
    <xf numFmtId="0" fontId="8" fillId="35" borderId="7" xfId="0" applyFont="1" applyFill="1" applyBorder="1" applyAlignment="1">
      <alignment horizontal="center" vertical="center"/>
    </xf>
    <xf numFmtId="164" fontId="24" fillId="30" borderId="45" xfId="0" applyNumberFormat="1" applyFont="1" applyFill="1" applyBorder="1" applyAlignment="1">
      <alignment horizontal="right"/>
    </xf>
    <xf numFmtId="0" fontId="73" fillId="0" borderId="46" xfId="0" applyFont="1" applyBorder="1" applyAlignment="1">
      <alignment horizontal="center" vertical="center"/>
    </xf>
    <xf numFmtId="0" fontId="0" fillId="0" borderId="0" xfId="0"/>
    <xf numFmtId="0" fontId="0" fillId="0" borderId="0" xfId="0" applyAlignment="1">
      <alignment horizontal="left" vertical="center"/>
    </xf>
    <xf numFmtId="170" fontId="0" fillId="0" borderId="0" xfId="0" applyNumberFormat="1" applyAlignment="1">
      <alignment horizontal="left" vertical="center"/>
    </xf>
    <xf numFmtId="0" fontId="76" fillId="37" borderId="53" xfId="0" applyFont="1" applyFill="1" applyBorder="1" applyAlignment="1">
      <alignment horizontal="right" vertical="center"/>
    </xf>
    <xf numFmtId="0" fontId="76" fillId="39" borderId="53" xfId="0" applyFont="1" applyFill="1" applyBorder="1" applyAlignment="1">
      <alignment horizontal="right" vertical="center"/>
    </xf>
    <xf numFmtId="0" fontId="0" fillId="0" borderId="0" xfId="0" applyAlignment="1">
      <alignment horizontal="center"/>
    </xf>
    <xf numFmtId="0" fontId="18" fillId="0" borderId="0" xfId="0" applyFont="1"/>
    <xf numFmtId="0" fontId="52" fillId="0" borderId="0" xfId="0" applyFont="1" applyAlignment="1">
      <alignment horizontal="center"/>
    </xf>
    <xf numFmtId="0" fontId="52" fillId="33" borderId="30" xfId="0" applyFont="1" applyFill="1" applyBorder="1" applyAlignment="1">
      <alignment horizontal="center"/>
    </xf>
    <xf numFmtId="0" fontId="52" fillId="33" borderId="28" xfId="0" applyFont="1" applyFill="1" applyBorder="1" applyAlignment="1">
      <alignment horizontal="center"/>
    </xf>
    <xf numFmtId="0" fontId="52" fillId="33" borderId="27" xfId="0" applyFont="1" applyFill="1" applyBorder="1" applyAlignment="1">
      <alignment horizontal="center"/>
    </xf>
    <xf numFmtId="0" fontId="52" fillId="33" borderId="0" xfId="0" applyFont="1" applyFill="1" applyAlignment="1">
      <alignment horizontal="center"/>
    </xf>
    <xf numFmtId="0" fontId="52" fillId="33" borderId="25" xfId="0" applyFont="1" applyFill="1" applyBorder="1" applyAlignment="1">
      <alignment horizontal="center"/>
    </xf>
    <xf numFmtId="0" fontId="52" fillId="0" borderId="26" xfId="0" applyFont="1" applyBorder="1" applyAlignment="1">
      <alignment horizontal="center"/>
    </xf>
    <xf numFmtId="0" fontId="9" fillId="0" borderId="0" xfId="0" applyFont="1" applyAlignment="1">
      <alignment horizontal="center"/>
    </xf>
    <xf numFmtId="0" fontId="52" fillId="33" borderId="26" xfId="0" applyFont="1" applyFill="1" applyBorder="1" applyAlignment="1">
      <alignment horizontal="center"/>
    </xf>
    <xf numFmtId="0" fontId="52" fillId="0" borderId="29" xfId="0" applyFont="1" applyBorder="1" applyAlignment="1">
      <alignment horizontal="center"/>
    </xf>
    <xf numFmtId="0" fontId="52" fillId="0" borderId="23" xfId="0" applyFont="1" applyBorder="1" applyAlignment="1">
      <alignment horizontal="center"/>
    </xf>
    <xf numFmtId="0" fontId="15" fillId="0" borderId="0" xfId="0" applyFont="1" applyAlignment="1">
      <alignment horizontal="center"/>
    </xf>
    <xf numFmtId="0" fontId="52" fillId="0" borderId="24" xfId="0" applyFont="1" applyBorder="1" applyAlignment="1">
      <alignment horizontal="center"/>
    </xf>
    <xf numFmtId="0" fontId="52" fillId="0" borderId="25" xfId="0" applyFont="1" applyBorder="1" applyAlignment="1">
      <alignment horizontal="center"/>
    </xf>
    <xf numFmtId="0" fontId="52" fillId="0" borderId="0" xfId="0" applyFont="1" applyAlignment="1">
      <alignment horizontal="left" wrapText="1"/>
    </xf>
    <xf numFmtId="0" fontId="72" fillId="35" borderId="43" xfId="0" applyFont="1" applyFill="1" applyBorder="1" applyAlignment="1">
      <alignment horizontal="center"/>
    </xf>
    <xf numFmtId="0" fontId="72" fillId="35" borderId="44" xfId="0" applyFont="1" applyFill="1" applyBorder="1" applyAlignment="1">
      <alignment horizontal="center"/>
    </xf>
    <xf numFmtId="0" fontId="53" fillId="0" borderId="0" xfId="0" applyFont="1" applyAlignment="1">
      <alignment horizontal="left" wrapText="1"/>
    </xf>
    <xf numFmtId="0" fontId="18" fillId="30" borderId="38" xfId="0" applyFont="1" applyFill="1" applyBorder="1" applyAlignment="1">
      <alignment horizontal="center"/>
    </xf>
    <xf numFmtId="0" fontId="18" fillId="30" borderId="40" xfId="0" applyFont="1" applyFill="1" applyBorder="1" applyAlignment="1">
      <alignment horizontal="center"/>
    </xf>
    <xf numFmtId="0" fontId="18" fillId="30" borderId="0" xfId="0" applyFont="1" applyFill="1" applyAlignment="1">
      <alignment horizontal="right"/>
    </xf>
    <xf numFmtId="0" fontId="22" fillId="35" borderId="23" xfId="0" applyFont="1" applyFill="1" applyBorder="1"/>
    <xf numFmtId="0" fontId="22" fillId="35" borderId="34" xfId="0" applyFont="1" applyFill="1" applyBorder="1"/>
    <xf numFmtId="0" fontId="22" fillId="35" borderId="31" xfId="0" applyFont="1" applyFill="1" applyBorder="1" applyAlignment="1">
      <alignment horizontal="center"/>
    </xf>
    <xf numFmtId="0" fontId="22" fillId="35" borderId="7" xfId="0" applyFont="1" applyFill="1" applyBorder="1" applyAlignment="1">
      <alignment horizontal="center"/>
    </xf>
    <xf numFmtId="0" fontId="8" fillId="35" borderId="34" xfId="0" applyFont="1" applyFill="1" applyBorder="1" applyAlignment="1">
      <alignment horizontal="center" vertical="center"/>
    </xf>
    <xf numFmtId="0" fontId="18" fillId="0" borderId="0" xfId="0" applyFont="1" applyAlignment="1">
      <alignment horizontal="right"/>
    </xf>
    <xf numFmtId="164" fontId="24" fillId="30" borderId="0" xfId="0" applyNumberFormat="1" applyFont="1" applyFill="1" applyAlignment="1">
      <alignment horizontal="right"/>
    </xf>
    <xf numFmtId="0" fontId="19" fillId="0" borderId="0" xfId="0" applyFont="1" applyAlignment="1">
      <alignment horizontal="center"/>
    </xf>
    <xf numFmtId="0" fontId="53" fillId="30" borderId="45" xfId="0" applyFont="1" applyFill="1" applyBorder="1" applyAlignment="1">
      <alignment horizontal="left" wrapText="1"/>
    </xf>
    <xf numFmtId="0" fontId="15" fillId="30" borderId="45" xfId="0" applyFont="1" applyFill="1" applyBorder="1" applyAlignment="1">
      <alignment horizontal="center"/>
    </xf>
    <xf numFmtId="0" fontId="58" fillId="30" borderId="45" xfId="0" applyFont="1" applyFill="1" applyBorder="1"/>
    <xf numFmtId="0" fontId="58" fillId="30" borderId="45" xfId="0" applyFont="1" applyFill="1" applyBorder="1" applyAlignment="1">
      <alignment horizontal="left"/>
    </xf>
    <xf numFmtId="49" fontId="34" fillId="35" borderId="7" xfId="0" applyNumberFormat="1" applyFont="1" applyFill="1" applyBorder="1" applyAlignment="1">
      <alignment horizontal="center"/>
    </xf>
    <xf numFmtId="0" fontId="0" fillId="33" borderId="45" xfId="0" applyFill="1" applyBorder="1" applyAlignment="1">
      <alignment horizontal="right" indent="2"/>
    </xf>
    <xf numFmtId="0" fontId="0" fillId="0" borderId="45" xfId="0" applyBorder="1" applyAlignment="1">
      <alignment horizontal="right" indent="2"/>
    </xf>
    <xf numFmtId="166" fontId="0" fillId="33" borderId="68" xfId="0" applyNumberFormat="1" applyFill="1" applyBorder="1" applyAlignment="1">
      <alignment horizontal="right" indent="2"/>
    </xf>
    <xf numFmtId="166" fontId="0" fillId="0" borderId="65" xfId="0" applyNumberFormat="1" applyBorder="1" applyAlignment="1">
      <alignment horizontal="right" indent="2"/>
    </xf>
    <xf numFmtId="0" fontId="18" fillId="0" borderId="58" xfId="0" applyFont="1" applyBorder="1" applyAlignment="1">
      <alignment horizontal="center" vertical="center" wrapText="1"/>
    </xf>
    <xf numFmtId="0" fontId="18" fillId="0" borderId="45" xfId="0" applyFont="1" applyBorder="1" applyAlignment="1">
      <alignment horizontal="center"/>
    </xf>
    <xf numFmtId="0" fontId="18" fillId="0" borderId="7" xfId="0" applyFont="1" applyBorder="1" applyAlignment="1">
      <alignment horizontal="center" wrapText="1"/>
    </xf>
    <xf numFmtId="0" fontId="0" fillId="33" borderId="59" xfId="0" applyFill="1" applyBorder="1"/>
    <xf numFmtId="0" fontId="0" fillId="0" borderId="64" xfId="0" applyBorder="1" applyAlignment="1">
      <alignment horizontal="right" indent="2"/>
    </xf>
    <xf numFmtId="0" fontId="22" fillId="35" borderId="48" xfId="0" applyFont="1" applyFill="1" applyBorder="1" applyAlignment="1">
      <alignment horizontal="center" vertical="center"/>
    </xf>
    <xf numFmtId="0" fontId="0" fillId="33" borderId="62" xfId="0" applyFill="1" applyBorder="1" applyAlignment="1">
      <alignment horizontal="right" indent="2"/>
    </xf>
    <xf numFmtId="166" fontId="0" fillId="33" borderId="65" xfId="0" applyNumberFormat="1" applyFill="1" applyBorder="1" applyAlignment="1">
      <alignment horizontal="right" indent="2"/>
    </xf>
    <xf numFmtId="166" fontId="0" fillId="33" borderId="63" xfId="0" applyNumberFormat="1" applyFill="1" applyBorder="1" applyAlignment="1">
      <alignment horizontal="right" indent="2"/>
    </xf>
    <xf numFmtId="0" fontId="0" fillId="36" borderId="45" xfId="0" applyFill="1" applyBorder="1" applyAlignment="1">
      <alignment horizontal="center" vertical="center" wrapText="1"/>
    </xf>
    <xf numFmtId="166" fontId="18" fillId="36" borderId="45" xfId="0" applyNumberFormat="1" applyFont="1" applyFill="1" applyBorder="1" applyAlignment="1">
      <alignment horizontal="center"/>
    </xf>
    <xf numFmtId="0" fontId="0" fillId="33" borderId="67" xfId="0" applyFill="1" applyBorder="1" applyAlignment="1">
      <alignment horizontal="right" indent="2"/>
    </xf>
    <xf numFmtId="0" fontId="0" fillId="33" borderId="66" xfId="0" applyFill="1" applyBorder="1" applyAlignment="1">
      <alignment horizontal="right" indent="2"/>
    </xf>
    <xf numFmtId="0" fontId="0" fillId="33" borderId="61" xfId="0" applyFill="1" applyBorder="1" applyAlignment="1">
      <alignment horizontal="right" indent="2"/>
    </xf>
    <xf numFmtId="0" fontId="0" fillId="33" borderId="64" xfId="0" applyFill="1" applyBorder="1" applyAlignment="1">
      <alignment horizontal="right" indent="2"/>
    </xf>
    <xf numFmtId="0" fontId="22" fillId="36" borderId="45" xfId="0" applyFont="1" applyFill="1" applyBorder="1" applyAlignment="1">
      <alignment horizontal="center" vertical="center"/>
    </xf>
    <xf numFmtId="1" fontId="58" fillId="36" borderId="45" xfId="0" applyNumberFormat="1" applyFont="1" applyFill="1" applyBorder="1"/>
    <xf numFmtId="0" fontId="18" fillId="36" borderId="45" xfId="0" applyFont="1" applyFill="1" applyBorder="1" applyAlignment="1">
      <alignment horizontal="center"/>
    </xf>
    <xf numFmtId="0" fontId="0" fillId="33" borderId="48" xfId="0" applyFill="1" applyBorder="1"/>
    <xf numFmtId="0" fontId="0" fillId="33" borderId="60" xfId="0" applyFill="1" applyBorder="1"/>
    <xf numFmtId="0" fontId="0" fillId="0" borderId="59" xfId="0" applyBorder="1"/>
    <xf numFmtId="0" fontId="58" fillId="33" borderId="60" xfId="0" applyFont="1" applyFill="1" applyBorder="1"/>
    <xf numFmtId="0" fontId="20" fillId="0" borderId="45" xfId="0" applyFont="1" applyBorder="1" applyAlignment="1">
      <alignment vertical="center"/>
    </xf>
    <xf numFmtId="0" fontId="0" fillId="0" borderId="48" xfId="0" applyBorder="1"/>
    <xf numFmtId="0" fontId="58" fillId="30" borderId="45" xfId="0" applyFont="1" applyFill="1" applyBorder="1" applyAlignment="1">
      <alignment vertical="center"/>
    </xf>
    <xf numFmtId="164" fontId="58" fillId="30" borderId="45" xfId="0" applyNumberFormat="1" applyFont="1" applyFill="1" applyBorder="1" applyAlignment="1">
      <alignment vertical="center"/>
    </xf>
    <xf numFmtId="0" fontId="58" fillId="0" borderId="59" xfId="0" applyFont="1" applyBorder="1"/>
    <xf numFmtId="0" fontId="58" fillId="33" borderId="59" xfId="0" applyFont="1" applyFill="1" applyBorder="1"/>
    <xf numFmtId="0" fontId="22" fillId="35" borderId="57" xfId="0" applyFont="1" applyFill="1" applyBorder="1" applyAlignment="1">
      <alignment horizontal="center" vertical="center"/>
    </xf>
    <xf numFmtId="0" fontId="58" fillId="0" borderId="48" xfId="0" applyFont="1" applyBorder="1"/>
    <xf numFmtId="0" fontId="24" fillId="0" borderId="45" xfId="0" applyFont="1" applyBorder="1" applyAlignment="1">
      <alignment horizontal="center"/>
    </xf>
    <xf numFmtId="0" fontId="18" fillId="30" borderId="58" xfId="0" applyFont="1" applyFill="1" applyBorder="1" applyAlignment="1">
      <alignment horizontal="center" vertical="center" wrapText="1"/>
    </xf>
    <xf numFmtId="0" fontId="0" fillId="0" borderId="45" xfId="0" applyBorder="1"/>
    <xf numFmtId="0" fontId="0" fillId="0" borderId="45" xfId="0" applyBorder="1" applyAlignment="1">
      <alignment horizontal="left" vertical="center"/>
    </xf>
    <xf numFmtId="170" fontId="0" fillId="0" borderId="45" xfId="0" applyNumberFormat="1" applyBorder="1" applyAlignment="1">
      <alignment horizontal="left" vertical="center"/>
    </xf>
    <xf numFmtId="0" fontId="0" fillId="0" borderId="45" xfId="0" applyBorder="1" applyAlignment="1">
      <alignment horizontal="center"/>
    </xf>
    <xf numFmtId="0" fontId="18" fillId="0" borderId="45" xfId="0" applyFont="1" applyBorder="1"/>
    <xf numFmtId="0" fontId="52" fillId="0" borderId="45" xfId="0" applyFont="1" applyBorder="1" applyAlignment="1">
      <alignment horizontal="center"/>
    </xf>
    <xf numFmtId="0" fontId="52" fillId="33" borderId="68" xfId="0" applyFont="1" applyFill="1" applyBorder="1" applyAlignment="1">
      <alignment horizontal="center"/>
    </xf>
    <xf numFmtId="0" fontId="52" fillId="33" borderId="67" xfId="0" applyFont="1" applyFill="1" applyBorder="1" applyAlignment="1">
      <alignment horizontal="center"/>
    </xf>
    <xf numFmtId="0" fontId="52" fillId="33" borderId="66" xfId="0" applyFont="1" applyFill="1" applyBorder="1" applyAlignment="1">
      <alignment horizontal="center"/>
    </xf>
    <xf numFmtId="0" fontId="52" fillId="33" borderId="45" xfId="0" applyFont="1" applyFill="1" applyBorder="1" applyAlignment="1">
      <alignment horizontal="center"/>
    </xf>
    <xf numFmtId="0" fontId="52" fillId="33" borderId="64" xfId="0" applyFont="1" applyFill="1" applyBorder="1" applyAlignment="1">
      <alignment horizontal="center"/>
    </xf>
    <xf numFmtId="0" fontId="52" fillId="0" borderId="65" xfId="0" applyFont="1" applyBorder="1" applyAlignment="1">
      <alignment horizontal="center"/>
    </xf>
    <xf numFmtId="0" fontId="9" fillId="0" borderId="45" xfId="0" applyFont="1" applyBorder="1" applyAlignment="1">
      <alignment horizontal="center"/>
    </xf>
    <xf numFmtId="0" fontId="52" fillId="33" borderId="65" xfId="0" applyFont="1" applyFill="1" applyBorder="1" applyAlignment="1">
      <alignment horizontal="center"/>
    </xf>
    <xf numFmtId="0" fontId="52" fillId="0" borderId="62" xfId="0" applyFont="1" applyBorder="1" applyAlignment="1">
      <alignment horizontal="center"/>
    </xf>
    <xf numFmtId="0" fontId="52" fillId="0" borderId="61" xfId="0" applyFont="1" applyBorder="1" applyAlignment="1">
      <alignment horizontal="center"/>
    </xf>
    <xf numFmtId="0" fontId="15" fillId="0" borderId="45" xfId="0" applyFont="1" applyBorder="1" applyAlignment="1">
      <alignment horizontal="center"/>
    </xf>
    <xf numFmtId="0" fontId="52" fillId="0" borderId="63" xfId="0" applyFont="1" applyBorder="1" applyAlignment="1">
      <alignment horizontal="center"/>
    </xf>
    <xf numFmtId="0" fontId="52" fillId="0" borderId="64" xfId="0" applyFont="1" applyBorder="1" applyAlignment="1">
      <alignment horizontal="center"/>
    </xf>
    <xf numFmtId="0" fontId="52" fillId="0" borderId="45" xfId="0" applyFont="1" applyBorder="1" applyAlignment="1">
      <alignment horizontal="left" wrapText="1"/>
    </xf>
    <xf numFmtId="0" fontId="53" fillId="0" borderId="45" xfId="0" applyFont="1" applyBorder="1" applyAlignment="1">
      <alignment horizontal="left" wrapText="1"/>
    </xf>
    <xf numFmtId="0" fontId="18" fillId="30" borderId="7" xfId="0" applyFont="1" applyFill="1" applyBorder="1" applyAlignment="1">
      <alignment horizontal="center"/>
    </xf>
    <xf numFmtId="0" fontId="18" fillId="30" borderId="45" xfId="0" applyFont="1" applyFill="1" applyBorder="1" applyAlignment="1">
      <alignment horizontal="right"/>
    </xf>
    <xf numFmtId="0" fontId="22" fillId="35" borderId="48" xfId="0" applyFont="1" applyFill="1" applyBorder="1"/>
    <xf numFmtId="0" fontId="2" fillId="0" borderId="0" xfId="0" applyFont="1" applyAlignment="1">
      <alignment horizontal="left" vertical="top" wrapText="1"/>
    </xf>
  </cellXfs>
  <cellStyles count="783">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7000000}"/>
    <cellStyle name="Currency 2" xfId="56" xr:uid="{00000000-0005-0000-0000-00003A000000}"/>
    <cellStyle name="Explanatory Text" xfId="57" builtinId="53" customBuiltin="1"/>
    <cellStyle name="Explanatory Text 2" xfId="58" xr:uid="{00000000-0005-0000-0000-00003C000000}"/>
    <cellStyle name="ExtStyle 0" xfId="59" xr:uid="{00000000-0005-0000-0000-00003D000000}"/>
    <cellStyle name="ExtStyle 0 2" xfId="60" xr:uid="{00000000-0005-0000-0000-00003E000000}"/>
    <cellStyle name="ExtStyle 0 3" xfId="61" xr:uid="{00000000-0005-0000-0000-00003F000000}"/>
    <cellStyle name="ExtStyle 0 4" xfId="62" xr:uid="{00000000-0005-0000-0000-000040000000}"/>
    <cellStyle name="ExtStyle 16" xfId="63" xr:uid="{00000000-0005-0000-0000-000041000000}"/>
    <cellStyle name="ExtStyle 16 2" xfId="64" xr:uid="{00000000-0005-0000-0000-000042000000}"/>
    <cellStyle name="ExtStyle 16 3" xfId="65" xr:uid="{00000000-0005-0000-0000-000043000000}"/>
    <cellStyle name="ExtStyle 16 4" xfId="66" xr:uid="{00000000-0005-0000-0000-000044000000}"/>
    <cellStyle name="ExtStyle 17" xfId="67" xr:uid="{00000000-0005-0000-0000-000045000000}"/>
    <cellStyle name="ExtStyle 17 2" xfId="68" xr:uid="{00000000-0005-0000-0000-000046000000}"/>
    <cellStyle name="ExtStyle 17 3" xfId="69" xr:uid="{00000000-0005-0000-0000-000047000000}"/>
    <cellStyle name="ExtStyle 17 4" xfId="70" xr:uid="{00000000-0005-0000-0000-000048000000}"/>
    <cellStyle name="ExtStyle 18" xfId="71" xr:uid="{00000000-0005-0000-0000-000049000000}"/>
    <cellStyle name="ExtStyle 18 2" xfId="72" xr:uid="{00000000-0005-0000-0000-00004A000000}"/>
    <cellStyle name="ExtStyle 18 3" xfId="73" xr:uid="{00000000-0005-0000-0000-00004B000000}"/>
    <cellStyle name="ExtStyle 18 4" xfId="74" xr:uid="{00000000-0005-0000-0000-00004C000000}"/>
    <cellStyle name="ExtStyle 19" xfId="75" xr:uid="{00000000-0005-0000-0000-00004D000000}"/>
    <cellStyle name="ExtStyle 19 2" xfId="76" xr:uid="{00000000-0005-0000-0000-00004E000000}"/>
    <cellStyle name="ExtStyle 19 3" xfId="77" xr:uid="{00000000-0005-0000-0000-00004F000000}"/>
    <cellStyle name="ExtStyle 19 4" xfId="78" xr:uid="{00000000-0005-0000-0000-000050000000}"/>
    <cellStyle name="ExtStyle 20" xfId="79" xr:uid="{00000000-0005-0000-0000-000051000000}"/>
    <cellStyle name="ExtStyle 20 2" xfId="80" xr:uid="{00000000-0005-0000-0000-000052000000}"/>
    <cellStyle name="ExtStyle 21" xfId="81" xr:uid="{00000000-0005-0000-0000-000053000000}"/>
    <cellStyle name="ExtStyle 21 2" xfId="82" xr:uid="{00000000-0005-0000-0000-000054000000}"/>
    <cellStyle name="ExtStyle 22" xfId="83" xr:uid="{00000000-0005-0000-0000-000055000000}"/>
    <cellStyle name="ExtStyle 22 2" xfId="84" xr:uid="{00000000-0005-0000-0000-000056000000}"/>
    <cellStyle name="ExtStyle 22 3" xfId="85" xr:uid="{00000000-0005-0000-0000-000057000000}"/>
    <cellStyle name="ExtStyle 22 4" xfId="86" xr:uid="{00000000-0005-0000-0000-000058000000}"/>
    <cellStyle name="ExtStyle 28" xfId="87" xr:uid="{00000000-0005-0000-0000-000059000000}"/>
    <cellStyle name="ExtStyle 28 2" xfId="88" xr:uid="{00000000-0005-0000-0000-00005A000000}"/>
    <cellStyle name="ExtStyle 29" xfId="89" xr:uid="{00000000-0005-0000-0000-00005B000000}"/>
    <cellStyle name="ExtStyle 29 2" xfId="90" xr:uid="{00000000-0005-0000-0000-00005C000000}"/>
    <cellStyle name="ExtStyle 30" xfId="91" xr:uid="{00000000-0005-0000-0000-00005D000000}"/>
    <cellStyle name="ExtStyle 30 2" xfId="92" xr:uid="{00000000-0005-0000-0000-00005E000000}"/>
    <cellStyle name="ExtStyle 30 3" xfId="93" xr:uid="{00000000-0005-0000-0000-00005F000000}"/>
    <cellStyle name="ExtStyle 30 4" xfId="94" xr:uid="{00000000-0005-0000-0000-000060000000}"/>
    <cellStyle name="ExtStyle 31" xfId="95" xr:uid="{00000000-0005-0000-0000-000061000000}"/>
    <cellStyle name="ExtStyle 31 2" xfId="96" xr:uid="{00000000-0005-0000-0000-000062000000}"/>
    <cellStyle name="ExtStyle 32" xfId="97" xr:uid="{00000000-0005-0000-0000-000063000000}"/>
    <cellStyle name="ExtStyle 32 2" xfId="98" xr:uid="{00000000-0005-0000-0000-000064000000}"/>
    <cellStyle name="ExtStyle 33" xfId="99" xr:uid="{00000000-0005-0000-0000-000065000000}"/>
    <cellStyle name="ExtStyle 33 2" xfId="100" xr:uid="{00000000-0005-0000-0000-000066000000}"/>
    <cellStyle name="ExtStyle 33 3" xfId="101" xr:uid="{00000000-0005-0000-0000-000067000000}"/>
    <cellStyle name="ExtStyle 33 4" xfId="102" xr:uid="{00000000-0005-0000-0000-000068000000}"/>
    <cellStyle name="ExtStyle 34" xfId="103" xr:uid="{00000000-0005-0000-0000-000069000000}"/>
    <cellStyle name="ExtStyle 34 2" xfId="104" xr:uid="{00000000-0005-0000-0000-00006A000000}"/>
    <cellStyle name="ExtStyle 35" xfId="105" xr:uid="{00000000-0005-0000-0000-00006B000000}"/>
    <cellStyle name="ExtStyle 35 2" xfId="106" xr:uid="{00000000-0005-0000-0000-00006C000000}"/>
    <cellStyle name="ExtStyle 36" xfId="107" xr:uid="{00000000-0005-0000-0000-00006D000000}"/>
    <cellStyle name="ExtStyle 36 2" xfId="108" xr:uid="{00000000-0005-0000-0000-00006E000000}"/>
    <cellStyle name="ExtStyle 36 3" xfId="109" xr:uid="{00000000-0005-0000-0000-00006F000000}"/>
    <cellStyle name="ExtStyle 36 4" xfId="110" xr:uid="{00000000-0005-0000-0000-000070000000}"/>
    <cellStyle name="ExtStyle 37" xfId="111" xr:uid="{00000000-0005-0000-0000-000071000000}"/>
    <cellStyle name="ExtStyle 37 2" xfId="112" xr:uid="{00000000-0005-0000-0000-000072000000}"/>
    <cellStyle name="ExtStyle 38" xfId="113" xr:uid="{00000000-0005-0000-0000-000073000000}"/>
    <cellStyle name="ExtStyle 38 2" xfId="114" xr:uid="{00000000-0005-0000-0000-000074000000}"/>
    <cellStyle name="ExtStyle 39" xfId="115" xr:uid="{00000000-0005-0000-0000-000075000000}"/>
    <cellStyle name="ExtStyle 39 2" xfId="116" xr:uid="{00000000-0005-0000-0000-000076000000}"/>
    <cellStyle name="ExtStyle 39 3" xfId="117" xr:uid="{00000000-0005-0000-0000-000077000000}"/>
    <cellStyle name="ExtStyle 39 4" xfId="118" xr:uid="{00000000-0005-0000-0000-000078000000}"/>
    <cellStyle name="ExtStyle 43" xfId="119" xr:uid="{00000000-0005-0000-0000-000079000000}"/>
    <cellStyle name="ExtStyle 44" xfId="120" xr:uid="{00000000-0005-0000-0000-00007A000000}"/>
    <cellStyle name="ExtStyle 46" xfId="121" xr:uid="{00000000-0005-0000-0000-00007B000000}"/>
    <cellStyle name="ExtStyle 47" xfId="122" xr:uid="{00000000-0005-0000-0000-00007C000000}"/>
    <cellStyle name="ExtStyle 69" xfId="123" xr:uid="{00000000-0005-0000-0000-00007D000000}"/>
    <cellStyle name="ExtStyle 75" xfId="124" xr:uid="{00000000-0005-0000-0000-00007E000000}"/>
    <cellStyle name="ExtStyle 82" xfId="125" xr:uid="{00000000-0005-0000-0000-00007F000000}"/>
    <cellStyle name="Good" xfId="126" builtinId="26" customBuiltin="1"/>
    <cellStyle name="Good 2" xfId="127" xr:uid="{00000000-0005-0000-0000-000081000000}"/>
    <cellStyle name="Heading 1" xfId="128" builtinId="16" customBuiltin="1"/>
    <cellStyle name="Heading 1 2" xfId="129" xr:uid="{00000000-0005-0000-0000-000083000000}"/>
    <cellStyle name="Heading 2" xfId="130" builtinId="17" customBuiltin="1"/>
    <cellStyle name="Heading 2 2" xfId="131" xr:uid="{00000000-0005-0000-0000-000085000000}"/>
    <cellStyle name="Heading 3" xfId="132" builtinId="18" customBuiltin="1"/>
    <cellStyle name="Heading 3 2" xfId="133" xr:uid="{00000000-0005-0000-0000-000087000000}"/>
    <cellStyle name="Heading 4" xfId="134" builtinId="19" customBuiltin="1"/>
    <cellStyle name="Heading 4 2" xfId="135" xr:uid="{00000000-0005-0000-0000-000089000000}"/>
    <cellStyle name="Hyperlink 2" xfId="136" xr:uid="{00000000-0005-0000-0000-00008A000000}"/>
    <cellStyle name="Input" xfId="137" builtinId="20" customBuiltin="1"/>
    <cellStyle name="Input 2" xfId="138" xr:uid="{00000000-0005-0000-0000-00008C000000}"/>
    <cellStyle name="Linked Cell" xfId="139" builtinId="24" customBuiltin="1"/>
    <cellStyle name="Linked Cell 2" xfId="140" xr:uid="{00000000-0005-0000-0000-00008E000000}"/>
    <cellStyle name="Neutral" xfId="141" builtinId="28" customBuiltin="1"/>
    <cellStyle name="Neutral 2" xfId="142" xr:uid="{00000000-0005-0000-0000-000090000000}"/>
    <cellStyle name="Normal" xfId="0" builtinId="0"/>
    <cellStyle name="Normal 2" xfId="143" xr:uid="{00000000-0005-0000-0000-000092000000}"/>
    <cellStyle name="Normal 3" xfId="144" xr:uid="{00000000-0005-0000-0000-000093000000}"/>
    <cellStyle name="Note" xfId="145" builtinId="10" customBuiltin="1"/>
    <cellStyle name="Note 2" xfId="146" xr:uid="{00000000-0005-0000-0000-000095000000}"/>
    <cellStyle name="Note 3" xfId="147" xr:uid="{00000000-0005-0000-0000-000096000000}"/>
    <cellStyle name="Note 4" xfId="148" xr:uid="{00000000-0005-0000-0000-000097000000}"/>
    <cellStyle name="Output" xfId="149" builtinId="21" customBuiltin="1"/>
    <cellStyle name="Output 2" xfId="150" xr:uid="{00000000-0005-0000-0000-000099000000}"/>
    <cellStyle name="Percent 2" xfId="151" xr:uid="{00000000-0005-0000-0000-00009B000000}"/>
    <cellStyle name="Style 1025" xfId="152" xr:uid="{00000000-0005-0000-0000-00009C000000}"/>
    <cellStyle name="Style 1025 2" xfId="153" xr:uid="{00000000-0005-0000-0000-00009D000000}"/>
    <cellStyle name="Style 1101" xfId="154" xr:uid="{00000000-0005-0000-0000-00009E000000}"/>
    <cellStyle name="Style 1101 2" xfId="155" xr:uid="{00000000-0005-0000-0000-00009F000000}"/>
    <cellStyle name="Style 1103" xfId="156" xr:uid="{00000000-0005-0000-0000-0000A0000000}"/>
    <cellStyle name="Style 1103 2" xfId="157" xr:uid="{00000000-0005-0000-0000-0000A1000000}"/>
    <cellStyle name="Style 1103 3" xfId="158" xr:uid="{00000000-0005-0000-0000-0000A2000000}"/>
    <cellStyle name="Style 1103 4" xfId="159" xr:uid="{00000000-0005-0000-0000-0000A3000000}"/>
    <cellStyle name="Style 1104" xfId="160" xr:uid="{00000000-0005-0000-0000-0000A4000000}"/>
    <cellStyle name="Style 1104 2" xfId="161" xr:uid="{00000000-0005-0000-0000-0000A5000000}"/>
    <cellStyle name="Style 1104 3" xfId="162" xr:uid="{00000000-0005-0000-0000-0000A6000000}"/>
    <cellStyle name="Style 1104 4" xfId="163" xr:uid="{00000000-0005-0000-0000-0000A7000000}"/>
    <cellStyle name="Style 1105" xfId="164" xr:uid="{00000000-0005-0000-0000-0000A8000000}"/>
    <cellStyle name="Style 1105 2" xfId="165" xr:uid="{00000000-0005-0000-0000-0000A9000000}"/>
    <cellStyle name="Style 1105 3" xfId="166" xr:uid="{00000000-0005-0000-0000-0000AA000000}"/>
    <cellStyle name="Style 1105 4" xfId="167" xr:uid="{00000000-0005-0000-0000-0000AB000000}"/>
    <cellStyle name="Style 1106" xfId="168" xr:uid="{00000000-0005-0000-0000-0000AC000000}"/>
    <cellStyle name="Style 1106 2" xfId="169" xr:uid="{00000000-0005-0000-0000-0000AD000000}"/>
    <cellStyle name="Style 1106 3" xfId="170" xr:uid="{00000000-0005-0000-0000-0000AE000000}"/>
    <cellStyle name="Style 1106 4" xfId="171" xr:uid="{00000000-0005-0000-0000-0000AF000000}"/>
    <cellStyle name="Style 1107" xfId="172" xr:uid="{00000000-0005-0000-0000-0000B0000000}"/>
    <cellStyle name="Style 1107 2" xfId="173" xr:uid="{00000000-0005-0000-0000-0000B1000000}"/>
    <cellStyle name="Style 1107 3" xfId="174" xr:uid="{00000000-0005-0000-0000-0000B2000000}"/>
    <cellStyle name="Style 1107 4" xfId="175" xr:uid="{00000000-0005-0000-0000-0000B3000000}"/>
    <cellStyle name="Style 1108" xfId="176" xr:uid="{00000000-0005-0000-0000-0000B4000000}"/>
    <cellStyle name="Style 1108 2" xfId="177" xr:uid="{00000000-0005-0000-0000-0000B5000000}"/>
    <cellStyle name="Style 1108 3" xfId="178" xr:uid="{00000000-0005-0000-0000-0000B6000000}"/>
    <cellStyle name="Style 1108 4" xfId="179" xr:uid="{00000000-0005-0000-0000-0000B7000000}"/>
    <cellStyle name="Style 1109" xfId="180" xr:uid="{00000000-0005-0000-0000-0000B8000000}"/>
    <cellStyle name="Style 1109 2" xfId="181" xr:uid="{00000000-0005-0000-0000-0000B9000000}"/>
    <cellStyle name="Style 1109 3" xfId="182" xr:uid="{00000000-0005-0000-0000-0000BA000000}"/>
    <cellStyle name="Style 1109 4" xfId="183" xr:uid="{00000000-0005-0000-0000-0000BB000000}"/>
    <cellStyle name="Style 1110" xfId="184" xr:uid="{00000000-0005-0000-0000-0000BC000000}"/>
    <cellStyle name="Style 1110 2" xfId="185" xr:uid="{00000000-0005-0000-0000-0000BD000000}"/>
    <cellStyle name="Style 1110 3" xfId="186" xr:uid="{00000000-0005-0000-0000-0000BE000000}"/>
    <cellStyle name="Style 1110 4" xfId="187" xr:uid="{00000000-0005-0000-0000-0000BF000000}"/>
    <cellStyle name="Style 1111" xfId="188" xr:uid="{00000000-0005-0000-0000-0000C0000000}"/>
    <cellStyle name="Style 1111 2" xfId="189" xr:uid="{00000000-0005-0000-0000-0000C1000000}"/>
    <cellStyle name="Style 1111 3" xfId="190" xr:uid="{00000000-0005-0000-0000-0000C2000000}"/>
    <cellStyle name="Style 1111 4" xfId="191" xr:uid="{00000000-0005-0000-0000-0000C3000000}"/>
    <cellStyle name="Style 1112" xfId="192" xr:uid="{00000000-0005-0000-0000-0000C4000000}"/>
    <cellStyle name="Style 1112 2" xfId="193" xr:uid="{00000000-0005-0000-0000-0000C5000000}"/>
    <cellStyle name="Style 1112 3" xfId="194" xr:uid="{00000000-0005-0000-0000-0000C6000000}"/>
    <cellStyle name="Style 1112 4" xfId="195" xr:uid="{00000000-0005-0000-0000-0000C7000000}"/>
    <cellStyle name="Style 1113" xfId="196" xr:uid="{00000000-0005-0000-0000-0000C8000000}"/>
    <cellStyle name="Style 1113 2" xfId="197" xr:uid="{00000000-0005-0000-0000-0000C9000000}"/>
    <cellStyle name="Style 1113 3" xfId="198" xr:uid="{00000000-0005-0000-0000-0000CA000000}"/>
    <cellStyle name="Style 1113 4" xfId="199" xr:uid="{00000000-0005-0000-0000-0000CB000000}"/>
    <cellStyle name="Style 1114" xfId="200" xr:uid="{00000000-0005-0000-0000-0000CC000000}"/>
    <cellStyle name="Style 1114 2" xfId="201" xr:uid="{00000000-0005-0000-0000-0000CD000000}"/>
    <cellStyle name="Style 1114 3" xfId="202" xr:uid="{00000000-0005-0000-0000-0000CE000000}"/>
    <cellStyle name="Style 1114 4" xfId="203" xr:uid="{00000000-0005-0000-0000-0000CF000000}"/>
    <cellStyle name="Style 1115" xfId="204" xr:uid="{00000000-0005-0000-0000-0000D0000000}"/>
    <cellStyle name="Style 1115 2" xfId="205" xr:uid="{00000000-0005-0000-0000-0000D1000000}"/>
    <cellStyle name="Style 1115 3" xfId="206" xr:uid="{00000000-0005-0000-0000-0000D2000000}"/>
    <cellStyle name="Style 1115 4" xfId="207" xr:uid="{00000000-0005-0000-0000-0000D3000000}"/>
    <cellStyle name="Style 1177" xfId="208" xr:uid="{00000000-0005-0000-0000-0000D4000000}"/>
    <cellStyle name="Style 1177 2" xfId="209" xr:uid="{00000000-0005-0000-0000-0000D5000000}"/>
    <cellStyle name="Style 1177 3" xfId="210" xr:uid="{00000000-0005-0000-0000-0000D6000000}"/>
    <cellStyle name="Style 1177 4" xfId="211" xr:uid="{00000000-0005-0000-0000-0000D7000000}"/>
    <cellStyle name="Style 1178" xfId="212" xr:uid="{00000000-0005-0000-0000-0000D8000000}"/>
    <cellStyle name="Style 1178 2" xfId="213" xr:uid="{00000000-0005-0000-0000-0000D9000000}"/>
    <cellStyle name="Style 1178 3" xfId="214" xr:uid="{00000000-0005-0000-0000-0000DA000000}"/>
    <cellStyle name="Style 1178 4" xfId="215" xr:uid="{00000000-0005-0000-0000-0000DB000000}"/>
    <cellStyle name="Style 1179" xfId="216" xr:uid="{00000000-0005-0000-0000-0000DC000000}"/>
    <cellStyle name="Style 1179 2" xfId="217" xr:uid="{00000000-0005-0000-0000-0000DD000000}"/>
    <cellStyle name="Style 1179 3" xfId="218" xr:uid="{00000000-0005-0000-0000-0000DE000000}"/>
    <cellStyle name="Style 1179 4" xfId="219" xr:uid="{00000000-0005-0000-0000-0000DF000000}"/>
    <cellStyle name="Style 1180" xfId="220" xr:uid="{00000000-0005-0000-0000-0000E0000000}"/>
    <cellStyle name="Style 1180 2" xfId="221" xr:uid="{00000000-0005-0000-0000-0000E1000000}"/>
    <cellStyle name="Style 1180 3" xfId="222" xr:uid="{00000000-0005-0000-0000-0000E2000000}"/>
    <cellStyle name="Style 1180 4" xfId="223" xr:uid="{00000000-0005-0000-0000-0000E3000000}"/>
    <cellStyle name="Style 1181" xfId="224" xr:uid="{00000000-0005-0000-0000-0000E4000000}"/>
    <cellStyle name="Style 1181 2" xfId="225" xr:uid="{00000000-0005-0000-0000-0000E5000000}"/>
    <cellStyle name="Style 1181 3" xfId="226" xr:uid="{00000000-0005-0000-0000-0000E6000000}"/>
    <cellStyle name="Style 1181 4" xfId="227" xr:uid="{00000000-0005-0000-0000-0000E7000000}"/>
    <cellStyle name="Style 1182" xfId="228" xr:uid="{00000000-0005-0000-0000-0000E8000000}"/>
    <cellStyle name="Style 1182 2" xfId="229" xr:uid="{00000000-0005-0000-0000-0000E9000000}"/>
    <cellStyle name="Style 1182 3" xfId="230" xr:uid="{00000000-0005-0000-0000-0000EA000000}"/>
    <cellStyle name="Style 1182 4" xfId="231" xr:uid="{00000000-0005-0000-0000-0000EB000000}"/>
    <cellStyle name="Style 1183" xfId="232" xr:uid="{00000000-0005-0000-0000-0000EC000000}"/>
    <cellStyle name="Style 1183 2" xfId="233" xr:uid="{00000000-0005-0000-0000-0000ED000000}"/>
    <cellStyle name="Style 1183 3" xfId="234" xr:uid="{00000000-0005-0000-0000-0000EE000000}"/>
    <cellStyle name="Style 1183 4" xfId="235" xr:uid="{00000000-0005-0000-0000-0000EF000000}"/>
    <cellStyle name="Style 1184" xfId="236" xr:uid="{00000000-0005-0000-0000-0000F0000000}"/>
    <cellStyle name="Style 1184 2" xfId="237" xr:uid="{00000000-0005-0000-0000-0000F1000000}"/>
    <cellStyle name="Style 1184 3" xfId="238" xr:uid="{00000000-0005-0000-0000-0000F2000000}"/>
    <cellStyle name="Style 1184 4" xfId="239" xr:uid="{00000000-0005-0000-0000-0000F3000000}"/>
    <cellStyle name="Style 1185" xfId="240" xr:uid="{00000000-0005-0000-0000-0000F4000000}"/>
    <cellStyle name="Style 1185 2" xfId="241" xr:uid="{00000000-0005-0000-0000-0000F5000000}"/>
    <cellStyle name="Style 1185 3" xfId="242" xr:uid="{00000000-0005-0000-0000-0000F6000000}"/>
    <cellStyle name="Style 1185 4" xfId="243" xr:uid="{00000000-0005-0000-0000-0000F7000000}"/>
    <cellStyle name="Style 1196" xfId="244" xr:uid="{00000000-0005-0000-0000-0000F8000000}"/>
    <cellStyle name="Style 1299" xfId="245" xr:uid="{00000000-0005-0000-0000-0000F9000000}"/>
    <cellStyle name="Style 1299 2" xfId="246" xr:uid="{00000000-0005-0000-0000-0000FA000000}"/>
    <cellStyle name="Style 1309" xfId="247" xr:uid="{00000000-0005-0000-0000-0000FB000000}"/>
    <cellStyle name="Style 1311" xfId="248" xr:uid="{00000000-0005-0000-0000-0000FC000000}"/>
    <cellStyle name="Style 1313" xfId="249" xr:uid="{00000000-0005-0000-0000-0000FD000000}"/>
    <cellStyle name="Style 1314" xfId="250" xr:uid="{00000000-0005-0000-0000-0000FE000000}"/>
    <cellStyle name="Style 1315" xfId="251" xr:uid="{00000000-0005-0000-0000-0000FF000000}"/>
    <cellStyle name="Style 1316" xfId="252" xr:uid="{00000000-0005-0000-0000-000000010000}"/>
    <cellStyle name="Style 1317" xfId="253" xr:uid="{00000000-0005-0000-0000-000001010000}"/>
    <cellStyle name="Style 1318" xfId="254" xr:uid="{00000000-0005-0000-0000-000002010000}"/>
    <cellStyle name="Style 1319" xfId="255" xr:uid="{00000000-0005-0000-0000-000003010000}"/>
    <cellStyle name="Style 1320" xfId="256" xr:uid="{00000000-0005-0000-0000-000004010000}"/>
    <cellStyle name="Style 1321" xfId="257" xr:uid="{00000000-0005-0000-0000-000005010000}"/>
    <cellStyle name="Style 1322" xfId="258" xr:uid="{00000000-0005-0000-0000-000006010000}"/>
    <cellStyle name="Style 1331" xfId="259" xr:uid="{00000000-0005-0000-0000-000007010000}"/>
    <cellStyle name="Style 1331 2" xfId="260" xr:uid="{00000000-0005-0000-0000-000008010000}"/>
    <cellStyle name="Style 1331 3" xfId="261" xr:uid="{00000000-0005-0000-0000-000009010000}"/>
    <cellStyle name="Style 1331 4" xfId="262" xr:uid="{00000000-0005-0000-0000-00000A010000}"/>
    <cellStyle name="Style 1332" xfId="263" xr:uid="{00000000-0005-0000-0000-00000B010000}"/>
    <cellStyle name="Style 1332 2" xfId="264" xr:uid="{00000000-0005-0000-0000-00000C010000}"/>
    <cellStyle name="Style 1332 3" xfId="265" xr:uid="{00000000-0005-0000-0000-00000D010000}"/>
    <cellStyle name="Style 1332 4" xfId="266" xr:uid="{00000000-0005-0000-0000-00000E010000}"/>
    <cellStyle name="Style 1333" xfId="267" xr:uid="{00000000-0005-0000-0000-00000F010000}"/>
    <cellStyle name="Style 1333 2" xfId="268" xr:uid="{00000000-0005-0000-0000-000010010000}"/>
    <cellStyle name="Style 1333 3" xfId="269" xr:uid="{00000000-0005-0000-0000-000011010000}"/>
    <cellStyle name="Style 1333 4" xfId="270" xr:uid="{00000000-0005-0000-0000-000012010000}"/>
    <cellStyle name="Style 1334" xfId="271" xr:uid="{00000000-0005-0000-0000-000013010000}"/>
    <cellStyle name="Style 1334 2" xfId="272" xr:uid="{00000000-0005-0000-0000-000014010000}"/>
    <cellStyle name="Style 1334 3" xfId="273" xr:uid="{00000000-0005-0000-0000-000015010000}"/>
    <cellStyle name="Style 1334 4" xfId="274" xr:uid="{00000000-0005-0000-0000-000016010000}"/>
    <cellStyle name="Style 1335" xfId="275" xr:uid="{00000000-0005-0000-0000-000017010000}"/>
    <cellStyle name="Style 1335 2" xfId="276" xr:uid="{00000000-0005-0000-0000-000018010000}"/>
    <cellStyle name="Style 1335 3" xfId="277" xr:uid="{00000000-0005-0000-0000-000019010000}"/>
    <cellStyle name="Style 1335 4" xfId="278" xr:uid="{00000000-0005-0000-0000-00001A010000}"/>
    <cellStyle name="Style 1336" xfId="279" xr:uid="{00000000-0005-0000-0000-00001B010000}"/>
    <cellStyle name="Style 1336 2" xfId="280" xr:uid="{00000000-0005-0000-0000-00001C010000}"/>
    <cellStyle name="Style 1336 3" xfId="281" xr:uid="{00000000-0005-0000-0000-00001D010000}"/>
    <cellStyle name="Style 1336 4" xfId="282" xr:uid="{00000000-0005-0000-0000-00001E010000}"/>
    <cellStyle name="Style 1337" xfId="283" xr:uid="{00000000-0005-0000-0000-00001F010000}"/>
    <cellStyle name="Style 1337 2" xfId="284" xr:uid="{00000000-0005-0000-0000-000020010000}"/>
    <cellStyle name="Style 1337 3" xfId="285" xr:uid="{00000000-0005-0000-0000-000021010000}"/>
    <cellStyle name="Style 1337 4" xfId="286" xr:uid="{00000000-0005-0000-0000-000022010000}"/>
    <cellStyle name="Style 1338" xfId="287" xr:uid="{00000000-0005-0000-0000-000023010000}"/>
    <cellStyle name="Style 1338 2" xfId="288" xr:uid="{00000000-0005-0000-0000-000024010000}"/>
    <cellStyle name="Style 1338 3" xfId="289" xr:uid="{00000000-0005-0000-0000-000025010000}"/>
    <cellStyle name="Style 1338 4" xfId="290" xr:uid="{00000000-0005-0000-0000-000026010000}"/>
    <cellStyle name="Style 1339" xfId="291" xr:uid="{00000000-0005-0000-0000-000027010000}"/>
    <cellStyle name="Style 1339 2" xfId="292" xr:uid="{00000000-0005-0000-0000-000028010000}"/>
    <cellStyle name="Style 1339 3" xfId="293" xr:uid="{00000000-0005-0000-0000-000029010000}"/>
    <cellStyle name="Style 1339 4" xfId="294" xr:uid="{00000000-0005-0000-0000-00002A010000}"/>
    <cellStyle name="Style 1376" xfId="295" xr:uid="{00000000-0005-0000-0000-00002B010000}"/>
    <cellStyle name="Style 1376 2" xfId="296" xr:uid="{00000000-0005-0000-0000-00002C010000}"/>
    <cellStyle name="Style 1376 3" xfId="297" xr:uid="{00000000-0005-0000-0000-00002D010000}"/>
    <cellStyle name="Style 1376 4" xfId="298" xr:uid="{00000000-0005-0000-0000-00002E010000}"/>
    <cellStyle name="Style 1377" xfId="299" xr:uid="{00000000-0005-0000-0000-00002F010000}"/>
    <cellStyle name="Style 1377 2" xfId="300" xr:uid="{00000000-0005-0000-0000-000030010000}"/>
    <cellStyle name="Style 1377 3" xfId="301" xr:uid="{00000000-0005-0000-0000-000031010000}"/>
    <cellStyle name="Style 1377 4" xfId="302" xr:uid="{00000000-0005-0000-0000-000032010000}"/>
    <cellStyle name="Style 1378" xfId="303" xr:uid="{00000000-0005-0000-0000-000033010000}"/>
    <cellStyle name="Style 1378 2" xfId="304" xr:uid="{00000000-0005-0000-0000-000034010000}"/>
    <cellStyle name="Style 1378 3" xfId="305" xr:uid="{00000000-0005-0000-0000-000035010000}"/>
    <cellStyle name="Style 1378 4" xfId="306" xr:uid="{00000000-0005-0000-0000-000036010000}"/>
    <cellStyle name="Style 1379" xfId="307" xr:uid="{00000000-0005-0000-0000-000037010000}"/>
    <cellStyle name="Style 1379 2" xfId="308" xr:uid="{00000000-0005-0000-0000-000038010000}"/>
    <cellStyle name="Style 1379 3" xfId="309" xr:uid="{00000000-0005-0000-0000-000039010000}"/>
    <cellStyle name="Style 1379 4" xfId="310" xr:uid="{00000000-0005-0000-0000-00003A010000}"/>
    <cellStyle name="Style 1380" xfId="311" xr:uid="{00000000-0005-0000-0000-00003B010000}"/>
    <cellStyle name="Style 1380 2" xfId="312" xr:uid="{00000000-0005-0000-0000-00003C010000}"/>
    <cellStyle name="Style 1380 3" xfId="313" xr:uid="{00000000-0005-0000-0000-00003D010000}"/>
    <cellStyle name="Style 1380 4" xfId="314" xr:uid="{00000000-0005-0000-0000-00003E010000}"/>
    <cellStyle name="Style 1381" xfId="315" xr:uid="{00000000-0005-0000-0000-00003F010000}"/>
    <cellStyle name="Style 1381 2" xfId="316" xr:uid="{00000000-0005-0000-0000-000040010000}"/>
    <cellStyle name="Style 1381 3" xfId="317" xr:uid="{00000000-0005-0000-0000-000041010000}"/>
    <cellStyle name="Style 1381 4" xfId="318" xr:uid="{00000000-0005-0000-0000-000042010000}"/>
    <cellStyle name="Style 1382" xfId="319" xr:uid="{00000000-0005-0000-0000-000043010000}"/>
    <cellStyle name="Style 1382 2" xfId="320" xr:uid="{00000000-0005-0000-0000-000044010000}"/>
    <cellStyle name="Style 1382 3" xfId="321" xr:uid="{00000000-0005-0000-0000-000045010000}"/>
    <cellStyle name="Style 1382 4" xfId="322" xr:uid="{00000000-0005-0000-0000-000046010000}"/>
    <cellStyle name="Style 1383" xfId="323" xr:uid="{00000000-0005-0000-0000-000047010000}"/>
    <cellStyle name="Style 1383 2" xfId="324" xr:uid="{00000000-0005-0000-0000-000048010000}"/>
    <cellStyle name="Style 1383 3" xfId="325" xr:uid="{00000000-0005-0000-0000-000049010000}"/>
    <cellStyle name="Style 1383 4" xfId="326" xr:uid="{00000000-0005-0000-0000-00004A010000}"/>
    <cellStyle name="Style 1384" xfId="327" xr:uid="{00000000-0005-0000-0000-00004B010000}"/>
    <cellStyle name="Style 1384 2" xfId="328" xr:uid="{00000000-0005-0000-0000-00004C010000}"/>
    <cellStyle name="Style 1384 3" xfId="329" xr:uid="{00000000-0005-0000-0000-00004D010000}"/>
    <cellStyle name="Style 1384 4" xfId="330" xr:uid="{00000000-0005-0000-0000-00004E010000}"/>
    <cellStyle name="Style 1385" xfId="331" xr:uid="{00000000-0005-0000-0000-00004F010000}"/>
    <cellStyle name="Style 1385 2" xfId="332" xr:uid="{00000000-0005-0000-0000-000050010000}"/>
    <cellStyle name="Style 1385 3" xfId="333" xr:uid="{00000000-0005-0000-0000-000051010000}"/>
    <cellStyle name="Style 1385 4" xfId="334" xr:uid="{00000000-0005-0000-0000-000052010000}"/>
    <cellStyle name="Style 1386" xfId="335" xr:uid="{00000000-0005-0000-0000-000053010000}"/>
    <cellStyle name="Style 1386 2" xfId="336" xr:uid="{00000000-0005-0000-0000-000054010000}"/>
    <cellStyle name="Style 1386 3" xfId="337" xr:uid="{00000000-0005-0000-0000-000055010000}"/>
    <cellStyle name="Style 1386 4" xfId="338" xr:uid="{00000000-0005-0000-0000-000056010000}"/>
    <cellStyle name="Style 1535" xfId="339" xr:uid="{00000000-0005-0000-0000-000057010000}"/>
    <cellStyle name="Style 1536" xfId="340" xr:uid="{00000000-0005-0000-0000-000058010000}"/>
    <cellStyle name="Style 1537" xfId="341" xr:uid="{00000000-0005-0000-0000-000059010000}"/>
    <cellStyle name="Style 1538" xfId="342" xr:uid="{00000000-0005-0000-0000-00005A010000}"/>
    <cellStyle name="Style 1539" xfId="343" xr:uid="{00000000-0005-0000-0000-00005B010000}"/>
    <cellStyle name="Style 1540" xfId="344" xr:uid="{00000000-0005-0000-0000-00005C010000}"/>
    <cellStyle name="Style 1541" xfId="345" xr:uid="{00000000-0005-0000-0000-00005D010000}"/>
    <cellStyle name="Style 1542" xfId="346" xr:uid="{00000000-0005-0000-0000-00005E010000}"/>
    <cellStyle name="Style 1543" xfId="347" xr:uid="{00000000-0005-0000-0000-00005F010000}"/>
    <cellStyle name="Style 1544" xfId="348" xr:uid="{00000000-0005-0000-0000-000060010000}"/>
    <cellStyle name="Style 1556" xfId="349" xr:uid="{00000000-0005-0000-0000-000061010000}"/>
    <cellStyle name="Style 1556 2" xfId="350" xr:uid="{00000000-0005-0000-0000-000062010000}"/>
    <cellStyle name="Style 1663" xfId="351" xr:uid="{00000000-0005-0000-0000-000063010000}"/>
    <cellStyle name="Style 1663 2" xfId="352" xr:uid="{00000000-0005-0000-0000-000064010000}"/>
    <cellStyle name="Style 1665" xfId="353" xr:uid="{00000000-0005-0000-0000-000065010000}"/>
    <cellStyle name="Style 1665 2" xfId="354" xr:uid="{00000000-0005-0000-0000-000066010000}"/>
    <cellStyle name="Style 1665 3" xfId="355" xr:uid="{00000000-0005-0000-0000-000067010000}"/>
    <cellStyle name="Style 1665 4" xfId="356" xr:uid="{00000000-0005-0000-0000-000068010000}"/>
    <cellStyle name="Style 1666" xfId="357" xr:uid="{00000000-0005-0000-0000-000069010000}"/>
    <cellStyle name="Style 1666 2" xfId="358" xr:uid="{00000000-0005-0000-0000-00006A010000}"/>
    <cellStyle name="Style 1666 3" xfId="359" xr:uid="{00000000-0005-0000-0000-00006B010000}"/>
    <cellStyle name="Style 1666 4" xfId="360" xr:uid="{00000000-0005-0000-0000-00006C010000}"/>
    <cellStyle name="Style 1667" xfId="361" xr:uid="{00000000-0005-0000-0000-00006D010000}"/>
    <cellStyle name="Style 1667 2" xfId="362" xr:uid="{00000000-0005-0000-0000-00006E010000}"/>
    <cellStyle name="Style 1667 3" xfId="363" xr:uid="{00000000-0005-0000-0000-00006F010000}"/>
    <cellStyle name="Style 1667 4" xfId="364" xr:uid="{00000000-0005-0000-0000-000070010000}"/>
    <cellStyle name="Style 1668" xfId="365" xr:uid="{00000000-0005-0000-0000-000071010000}"/>
    <cellStyle name="Style 1668 2" xfId="366" xr:uid="{00000000-0005-0000-0000-000072010000}"/>
    <cellStyle name="Style 1668 3" xfId="367" xr:uid="{00000000-0005-0000-0000-000073010000}"/>
    <cellStyle name="Style 1668 4" xfId="368" xr:uid="{00000000-0005-0000-0000-000074010000}"/>
    <cellStyle name="Style 1669" xfId="369" xr:uid="{00000000-0005-0000-0000-000075010000}"/>
    <cellStyle name="Style 1669 2" xfId="370" xr:uid="{00000000-0005-0000-0000-000076010000}"/>
    <cellStyle name="Style 1669 3" xfId="371" xr:uid="{00000000-0005-0000-0000-000077010000}"/>
    <cellStyle name="Style 1669 4" xfId="372" xr:uid="{00000000-0005-0000-0000-000078010000}"/>
    <cellStyle name="Style 1670" xfId="373" xr:uid="{00000000-0005-0000-0000-000079010000}"/>
    <cellStyle name="Style 1670 2" xfId="374" xr:uid="{00000000-0005-0000-0000-00007A010000}"/>
    <cellStyle name="Style 1670 3" xfId="375" xr:uid="{00000000-0005-0000-0000-00007B010000}"/>
    <cellStyle name="Style 1670 4" xfId="376" xr:uid="{00000000-0005-0000-0000-00007C010000}"/>
    <cellStyle name="Style 1671" xfId="377" xr:uid="{00000000-0005-0000-0000-00007D010000}"/>
    <cellStyle name="Style 1671 2" xfId="378" xr:uid="{00000000-0005-0000-0000-00007E010000}"/>
    <cellStyle name="Style 1671 3" xfId="379" xr:uid="{00000000-0005-0000-0000-00007F010000}"/>
    <cellStyle name="Style 1671 4" xfId="380" xr:uid="{00000000-0005-0000-0000-000080010000}"/>
    <cellStyle name="Style 1672" xfId="381" xr:uid="{00000000-0005-0000-0000-000081010000}"/>
    <cellStyle name="Style 1672 2" xfId="382" xr:uid="{00000000-0005-0000-0000-000082010000}"/>
    <cellStyle name="Style 1672 3" xfId="383" xr:uid="{00000000-0005-0000-0000-000083010000}"/>
    <cellStyle name="Style 1672 4" xfId="384" xr:uid="{00000000-0005-0000-0000-000084010000}"/>
    <cellStyle name="Style 1673" xfId="385" xr:uid="{00000000-0005-0000-0000-000085010000}"/>
    <cellStyle name="Style 1673 2" xfId="386" xr:uid="{00000000-0005-0000-0000-000086010000}"/>
    <cellStyle name="Style 1673 3" xfId="387" xr:uid="{00000000-0005-0000-0000-000087010000}"/>
    <cellStyle name="Style 1673 4" xfId="388" xr:uid="{00000000-0005-0000-0000-000088010000}"/>
    <cellStyle name="Style 1699" xfId="389" xr:uid="{00000000-0005-0000-0000-000089010000}"/>
    <cellStyle name="Style 1703" xfId="390" xr:uid="{00000000-0005-0000-0000-00008A010000}"/>
    <cellStyle name="Style 1705" xfId="391" xr:uid="{00000000-0005-0000-0000-00008B010000}"/>
    <cellStyle name="Style 1706" xfId="392" xr:uid="{00000000-0005-0000-0000-00008C010000}"/>
    <cellStyle name="Style 1707" xfId="393" xr:uid="{00000000-0005-0000-0000-00008D010000}"/>
    <cellStyle name="Style 1708" xfId="394" xr:uid="{00000000-0005-0000-0000-00008E010000}"/>
    <cellStyle name="Style 1709" xfId="395" xr:uid="{00000000-0005-0000-0000-00008F010000}"/>
    <cellStyle name="Style 1710" xfId="396" xr:uid="{00000000-0005-0000-0000-000090010000}"/>
    <cellStyle name="Style 1711" xfId="397" xr:uid="{00000000-0005-0000-0000-000091010000}"/>
    <cellStyle name="Style 1712" xfId="398" xr:uid="{00000000-0005-0000-0000-000092010000}"/>
    <cellStyle name="Style 1713" xfId="399" xr:uid="{00000000-0005-0000-0000-000093010000}"/>
    <cellStyle name="Style 1714" xfId="400" xr:uid="{00000000-0005-0000-0000-000094010000}"/>
    <cellStyle name="Style 1759" xfId="401" xr:uid="{00000000-0005-0000-0000-000095010000}"/>
    <cellStyle name="Style 1872" xfId="402" xr:uid="{00000000-0005-0000-0000-000096010000}"/>
    <cellStyle name="Style 1874" xfId="403" xr:uid="{00000000-0005-0000-0000-000097010000}"/>
    <cellStyle name="Style 1876" xfId="404" xr:uid="{00000000-0005-0000-0000-000098010000}"/>
    <cellStyle name="Style 1877" xfId="405" xr:uid="{00000000-0005-0000-0000-000099010000}"/>
    <cellStyle name="Style 1878" xfId="406" xr:uid="{00000000-0005-0000-0000-00009A010000}"/>
    <cellStyle name="Style 1879" xfId="407" xr:uid="{00000000-0005-0000-0000-00009B010000}"/>
    <cellStyle name="Style 1880" xfId="408" xr:uid="{00000000-0005-0000-0000-00009C010000}"/>
    <cellStyle name="Style 1881" xfId="409" xr:uid="{00000000-0005-0000-0000-00009D010000}"/>
    <cellStyle name="Style 1882" xfId="410" xr:uid="{00000000-0005-0000-0000-00009E010000}"/>
    <cellStyle name="Style 1883" xfId="411" xr:uid="{00000000-0005-0000-0000-00009F010000}"/>
    <cellStyle name="Style 1884" xfId="412" xr:uid="{00000000-0005-0000-0000-0000A0010000}"/>
    <cellStyle name="Style 1885" xfId="413" xr:uid="{00000000-0005-0000-0000-0000A1010000}"/>
    <cellStyle name="Style 1887" xfId="414" xr:uid="{00000000-0005-0000-0000-0000A2010000}"/>
    <cellStyle name="Style 1887 2" xfId="415" xr:uid="{00000000-0005-0000-0000-0000A3010000}"/>
    <cellStyle name="Style 1887 3" xfId="416" xr:uid="{00000000-0005-0000-0000-0000A4010000}"/>
    <cellStyle name="Style 1887 4" xfId="417" xr:uid="{00000000-0005-0000-0000-0000A5010000}"/>
    <cellStyle name="Style 1888" xfId="418" xr:uid="{00000000-0005-0000-0000-0000A6010000}"/>
    <cellStyle name="Style 1888 2" xfId="419" xr:uid="{00000000-0005-0000-0000-0000A7010000}"/>
    <cellStyle name="Style 1888 3" xfId="420" xr:uid="{00000000-0005-0000-0000-0000A8010000}"/>
    <cellStyle name="Style 1888 4" xfId="421" xr:uid="{00000000-0005-0000-0000-0000A9010000}"/>
    <cellStyle name="Style 1889" xfId="422" xr:uid="{00000000-0005-0000-0000-0000AA010000}"/>
    <cellStyle name="Style 1889 2" xfId="423" xr:uid="{00000000-0005-0000-0000-0000AB010000}"/>
    <cellStyle name="Style 1889 3" xfId="424" xr:uid="{00000000-0005-0000-0000-0000AC010000}"/>
    <cellStyle name="Style 1889 4" xfId="425" xr:uid="{00000000-0005-0000-0000-0000AD010000}"/>
    <cellStyle name="Style 1890" xfId="426" xr:uid="{00000000-0005-0000-0000-0000AE010000}"/>
    <cellStyle name="Style 1890 2" xfId="427" xr:uid="{00000000-0005-0000-0000-0000AF010000}"/>
    <cellStyle name="Style 1890 3" xfId="428" xr:uid="{00000000-0005-0000-0000-0000B0010000}"/>
    <cellStyle name="Style 1890 4" xfId="429" xr:uid="{00000000-0005-0000-0000-0000B1010000}"/>
    <cellStyle name="Style 1891" xfId="430" xr:uid="{00000000-0005-0000-0000-0000B2010000}"/>
    <cellStyle name="Style 1891 2" xfId="431" xr:uid="{00000000-0005-0000-0000-0000B3010000}"/>
    <cellStyle name="Style 1891 3" xfId="432" xr:uid="{00000000-0005-0000-0000-0000B4010000}"/>
    <cellStyle name="Style 1891 4" xfId="433" xr:uid="{00000000-0005-0000-0000-0000B5010000}"/>
    <cellStyle name="Style 1892" xfId="434" xr:uid="{00000000-0005-0000-0000-0000B6010000}"/>
    <cellStyle name="Style 1892 2" xfId="435" xr:uid="{00000000-0005-0000-0000-0000B7010000}"/>
    <cellStyle name="Style 1892 3" xfId="436" xr:uid="{00000000-0005-0000-0000-0000B8010000}"/>
    <cellStyle name="Style 1892 4" xfId="437" xr:uid="{00000000-0005-0000-0000-0000B9010000}"/>
    <cellStyle name="Style 1893" xfId="438" xr:uid="{00000000-0005-0000-0000-0000BA010000}"/>
    <cellStyle name="Style 1893 2" xfId="439" xr:uid="{00000000-0005-0000-0000-0000BB010000}"/>
    <cellStyle name="Style 1893 3" xfId="440" xr:uid="{00000000-0005-0000-0000-0000BC010000}"/>
    <cellStyle name="Style 1893 4" xfId="441" xr:uid="{00000000-0005-0000-0000-0000BD010000}"/>
    <cellStyle name="Style 1894" xfId="442" xr:uid="{00000000-0005-0000-0000-0000BE010000}"/>
    <cellStyle name="Style 1894 2" xfId="443" xr:uid="{00000000-0005-0000-0000-0000BF010000}"/>
    <cellStyle name="Style 1894 3" xfId="444" xr:uid="{00000000-0005-0000-0000-0000C0010000}"/>
    <cellStyle name="Style 1894 4" xfId="445" xr:uid="{00000000-0005-0000-0000-0000C1010000}"/>
    <cellStyle name="Style 1895" xfId="446" xr:uid="{00000000-0005-0000-0000-0000C2010000}"/>
    <cellStyle name="Style 1895 2" xfId="447" xr:uid="{00000000-0005-0000-0000-0000C3010000}"/>
    <cellStyle name="Style 1895 3" xfId="448" xr:uid="{00000000-0005-0000-0000-0000C4010000}"/>
    <cellStyle name="Style 1895 4" xfId="449" xr:uid="{00000000-0005-0000-0000-0000C5010000}"/>
    <cellStyle name="Style 2066" xfId="450" xr:uid="{00000000-0005-0000-0000-0000C6010000}"/>
    <cellStyle name="Style 2067" xfId="451" xr:uid="{00000000-0005-0000-0000-0000C7010000}"/>
    <cellStyle name="Style 2068" xfId="452" xr:uid="{00000000-0005-0000-0000-0000C8010000}"/>
    <cellStyle name="Style 2069" xfId="453" xr:uid="{00000000-0005-0000-0000-0000C9010000}"/>
    <cellStyle name="Style 2070" xfId="454" xr:uid="{00000000-0005-0000-0000-0000CA010000}"/>
    <cellStyle name="Style 2071" xfId="455" xr:uid="{00000000-0005-0000-0000-0000CB010000}"/>
    <cellStyle name="Style 2072" xfId="456" xr:uid="{00000000-0005-0000-0000-0000CC010000}"/>
    <cellStyle name="Style 2073" xfId="457" xr:uid="{00000000-0005-0000-0000-0000CD010000}"/>
    <cellStyle name="Style 2074" xfId="458" xr:uid="{00000000-0005-0000-0000-0000CE010000}"/>
    <cellStyle name="Style 2075" xfId="459" xr:uid="{00000000-0005-0000-0000-0000CF010000}"/>
    <cellStyle name="Style 2089" xfId="460" xr:uid="{00000000-0005-0000-0000-0000D0010000}"/>
    <cellStyle name="Style 2202" xfId="461" xr:uid="{00000000-0005-0000-0000-0000D1010000}"/>
    <cellStyle name="Style 2204" xfId="462" xr:uid="{00000000-0005-0000-0000-0000D2010000}"/>
    <cellStyle name="Style 2206" xfId="463" xr:uid="{00000000-0005-0000-0000-0000D3010000}"/>
    <cellStyle name="Style 2207" xfId="464" xr:uid="{00000000-0005-0000-0000-0000D4010000}"/>
    <cellStyle name="Style 2208" xfId="465" xr:uid="{00000000-0005-0000-0000-0000D5010000}"/>
    <cellStyle name="Style 2209" xfId="466" xr:uid="{00000000-0005-0000-0000-0000D6010000}"/>
    <cellStyle name="Style 2210" xfId="467" xr:uid="{00000000-0005-0000-0000-0000D7010000}"/>
    <cellStyle name="Style 2211" xfId="468" xr:uid="{00000000-0005-0000-0000-0000D8010000}"/>
    <cellStyle name="Style 2212" xfId="469" xr:uid="{00000000-0005-0000-0000-0000D9010000}"/>
    <cellStyle name="Style 2213" xfId="470" xr:uid="{00000000-0005-0000-0000-0000DA010000}"/>
    <cellStyle name="Style 2214" xfId="471" xr:uid="{00000000-0005-0000-0000-0000DB010000}"/>
    <cellStyle name="Style 2215" xfId="472" xr:uid="{00000000-0005-0000-0000-0000DC010000}"/>
    <cellStyle name="Style 2464" xfId="473" xr:uid="{00000000-0005-0000-0000-0000DD010000}"/>
    <cellStyle name="Style 2468" xfId="474" xr:uid="{00000000-0005-0000-0000-0000DE010000}"/>
    <cellStyle name="Style 2470" xfId="475" xr:uid="{00000000-0005-0000-0000-0000DF010000}"/>
    <cellStyle name="Style 2471" xfId="476" xr:uid="{00000000-0005-0000-0000-0000E0010000}"/>
    <cellStyle name="Style 2472" xfId="477" xr:uid="{00000000-0005-0000-0000-0000E1010000}"/>
    <cellStyle name="Style 2473" xfId="478" xr:uid="{00000000-0005-0000-0000-0000E2010000}"/>
    <cellStyle name="Style 2474" xfId="479" xr:uid="{00000000-0005-0000-0000-0000E3010000}"/>
    <cellStyle name="Style 2475" xfId="480" xr:uid="{00000000-0005-0000-0000-0000E4010000}"/>
    <cellStyle name="Style 2476" xfId="481" xr:uid="{00000000-0005-0000-0000-0000E5010000}"/>
    <cellStyle name="Style 2477" xfId="482" xr:uid="{00000000-0005-0000-0000-0000E6010000}"/>
    <cellStyle name="Style 2478" xfId="483" xr:uid="{00000000-0005-0000-0000-0000E7010000}"/>
    <cellStyle name="Style 2479" xfId="484" xr:uid="{00000000-0005-0000-0000-0000E8010000}"/>
    <cellStyle name="Style 297" xfId="485" xr:uid="{00000000-0005-0000-0000-0000E9010000}"/>
    <cellStyle name="Style 297 2" xfId="486" xr:uid="{00000000-0005-0000-0000-0000EA010000}"/>
    <cellStyle name="Style 300" xfId="487" xr:uid="{00000000-0005-0000-0000-0000EB010000}"/>
    <cellStyle name="Style 300 2" xfId="488" xr:uid="{00000000-0005-0000-0000-0000EC010000}"/>
    <cellStyle name="Style 528" xfId="489" xr:uid="{00000000-0005-0000-0000-0000ED010000}"/>
    <cellStyle name="Style 528 2" xfId="490" xr:uid="{00000000-0005-0000-0000-0000EE010000}"/>
    <cellStyle name="Style 561" xfId="491" xr:uid="{00000000-0005-0000-0000-0000EF010000}"/>
    <cellStyle name="Style 561 2" xfId="492" xr:uid="{00000000-0005-0000-0000-0000F0010000}"/>
    <cellStyle name="Style 669" xfId="493" xr:uid="{00000000-0005-0000-0000-0000F1010000}"/>
    <cellStyle name="Style 669 2" xfId="494" xr:uid="{00000000-0005-0000-0000-0000F2010000}"/>
    <cellStyle name="Style 670" xfId="495" xr:uid="{00000000-0005-0000-0000-0000F3010000}"/>
    <cellStyle name="Style 670 2" xfId="496" xr:uid="{00000000-0005-0000-0000-0000F4010000}"/>
    <cellStyle name="Style 671" xfId="497" xr:uid="{00000000-0005-0000-0000-0000F5010000}"/>
    <cellStyle name="Style 671 2" xfId="498" xr:uid="{00000000-0005-0000-0000-0000F6010000}"/>
    <cellStyle name="Style 672" xfId="499" xr:uid="{00000000-0005-0000-0000-0000F7010000}"/>
    <cellStyle name="Style 672 2" xfId="500" xr:uid="{00000000-0005-0000-0000-0000F8010000}"/>
    <cellStyle name="Style 673" xfId="501" xr:uid="{00000000-0005-0000-0000-0000F9010000}"/>
    <cellStyle name="Style 673 2" xfId="502" xr:uid="{00000000-0005-0000-0000-0000FA010000}"/>
    <cellStyle name="Style 674" xfId="503" xr:uid="{00000000-0005-0000-0000-0000FB010000}"/>
    <cellStyle name="Style 674 2" xfId="504" xr:uid="{00000000-0005-0000-0000-0000FC010000}"/>
    <cellStyle name="Style 675" xfId="505" xr:uid="{00000000-0005-0000-0000-0000FD010000}"/>
    <cellStyle name="Style 675 2" xfId="506" xr:uid="{00000000-0005-0000-0000-0000FE010000}"/>
    <cellStyle name="Style 676" xfId="507" xr:uid="{00000000-0005-0000-0000-0000FF010000}"/>
    <cellStyle name="Style 676 2" xfId="508" xr:uid="{00000000-0005-0000-0000-000000020000}"/>
    <cellStyle name="Style 707" xfId="509" xr:uid="{00000000-0005-0000-0000-000001020000}"/>
    <cellStyle name="Style 707 2" xfId="510" xr:uid="{00000000-0005-0000-0000-000002020000}"/>
    <cellStyle name="Style 707 3" xfId="511" xr:uid="{00000000-0005-0000-0000-000003020000}"/>
    <cellStyle name="Style 707 4" xfId="512" xr:uid="{00000000-0005-0000-0000-000004020000}"/>
    <cellStyle name="Style 708" xfId="513" xr:uid="{00000000-0005-0000-0000-000005020000}"/>
    <cellStyle name="Style 708 2" xfId="514" xr:uid="{00000000-0005-0000-0000-000006020000}"/>
    <cellStyle name="Style 708 3" xfId="515" xr:uid="{00000000-0005-0000-0000-000007020000}"/>
    <cellStyle name="Style 708 4" xfId="516" xr:uid="{00000000-0005-0000-0000-000008020000}"/>
    <cellStyle name="Style 709" xfId="517" xr:uid="{00000000-0005-0000-0000-000009020000}"/>
    <cellStyle name="Style 709 2" xfId="518" xr:uid="{00000000-0005-0000-0000-00000A020000}"/>
    <cellStyle name="Style 709 3" xfId="519" xr:uid="{00000000-0005-0000-0000-00000B020000}"/>
    <cellStyle name="Style 709 4" xfId="520" xr:uid="{00000000-0005-0000-0000-00000C020000}"/>
    <cellStyle name="Style 710" xfId="521" xr:uid="{00000000-0005-0000-0000-00000D020000}"/>
    <cellStyle name="Style 710 2" xfId="522" xr:uid="{00000000-0005-0000-0000-00000E020000}"/>
    <cellStyle name="Style 710 3" xfId="523" xr:uid="{00000000-0005-0000-0000-00000F020000}"/>
    <cellStyle name="Style 710 4" xfId="524" xr:uid="{00000000-0005-0000-0000-000010020000}"/>
    <cellStyle name="Style 711" xfId="525" xr:uid="{00000000-0005-0000-0000-000011020000}"/>
    <cellStyle name="Style 711 2" xfId="526" xr:uid="{00000000-0005-0000-0000-000012020000}"/>
    <cellStyle name="Style 711 3" xfId="527" xr:uid="{00000000-0005-0000-0000-000013020000}"/>
    <cellStyle name="Style 711 4" xfId="528" xr:uid="{00000000-0005-0000-0000-000014020000}"/>
    <cellStyle name="Style 712" xfId="529" xr:uid="{00000000-0005-0000-0000-000015020000}"/>
    <cellStyle name="Style 712 2" xfId="530" xr:uid="{00000000-0005-0000-0000-000016020000}"/>
    <cellStyle name="Style 712 3" xfId="531" xr:uid="{00000000-0005-0000-0000-000017020000}"/>
    <cellStyle name="Style 712 4" xfId="532" xr:uid="{00000000-0005-0000-0000-000018020000}"/>
    <cellStyle name="Style 713" xfId="533" xr:uid="{00000000-0005-0000-0000-000019020000}"/>
    <cellStyle name="Style 713 2" xfId="534" xr:uid="{00000000-0005-0000-0000-00001A020000}"/>
    <cellStyle name="Style 713 3" xfId="535" xr:uid="{00000000-0005-0000-0000-00001B020000}"/>
    <cellStyle name="Style 713 4" xfId="536" xr:uid="{00000000-0005-0000-0000-00001C020000}"/>
    <cellStyle name="Style 714" xfId="537" xr:uid="{00000000-0005-0000-0000-00001D020000}"/>
    <cellStyle name="Style 714 2" xfId="538" xr:uid="{00000000-0005-0000-0000-00001E020000}"/>
    <cellStyle name="Style 714 3" xfId="539" xr:uid="{00000000-0005-0000-0000-00001F020000}"/>
    <cellStyle name="Style 714 4" xfId="540" xr:uid="{00000000-0005-0000-0000-000020020000}"/>
    <cellStyle name="Style 723" xfId="541" xr:uid="{00000000-0005-0000-0000-000021020000}"/>
    <cellStyle name="Style 723 2" xfId="542" xr:uid="{00000000-0005-0000-0000-000022020000}"/>
    <cellStyle name="Style 740" xfId="543" xr:uid="{00000000-0005-0000-0000-000023020000}"/>
    <cellStyle name="Style 740 2" xfId="544" xr:uid="{00000000-0005-0000-0000-000024020000}"/>
    <cellStyle name="Style 740 3" xfId="545" xr:uid="{00000000-0005-0000-0000-000025020000}"/>
    <cellStyle name="Style 740 4" xfId="546" xr:uid="{00000000-0005-0000-0000-000026020000}"/>
    <cellStyle name="Style 741" xfId="547" xr:uid="{00000000-0005-0000-0000-000027020000}"/>
    <cellStyle name="Style 741 2" xfId="548" xr:uid="{00000000-0005-0000-0000-000028020000}"/>
    <cellStyle name="Style 741 3" xfId="549" xr:uid="{00000000-0005-0000-0000-000029020000}"/>
    <cellStyle name="Style 741 4" xfId="550" xr:uid="{00000000-0005-0000-0000-00002A020000}"/>
    <cellStyle name="Style 742" xfId="551" xr:uid="{00000000-0005-0000-0000-00002B020000}"/>
    <cellStyle name="Style 742 2" xfId="552" xr:uid="{00000000-0005-0000-0000-00002C020000}"/>
    <cellStyle name="Style 742 3" xfId="553" xr:uid="{00000000-0005-0000-0000-00002D020000}"/>
    <cellStyle name="Style 742 4" xfId="554" xr:uid="{00000000-0005-0000-0000-00002E020000}"/>
    <cellStyle name="Style 743" xfId="555" xr:uid="{00000000-0005-0000-0000-00002F020000}"/>
    <cellStyle name="Style 743 2" xfId="556" xr:uid="{00000000-0005-0000-0000-000030020000}"/>
    <cellStyle name="Style 743 3" xfId="557" xr:uid="{00000000-0005-0000-0000-000031020000}"/>
    <cellStyle name="Style 743 4" xfId="558" xr:uid="{00000000-0005-0000-0000-000032020000}"/>
    <cellStyle name="Style 744" xfId="559" xr:uid="{00000000-0005-0000-0000-000033020000}"/>
    <cellStyle name="Style 744 2" xfId="560" xr:uid="{00000000-0005-0000-0000-000034020000}"/>
    <cellStyle name="Style 744 3" xfId="561" xr:uid="{00000000-0005-0000-0000-000035020000}"/>
    <cellStyle name="Style 744 4" xfId="562" xr:uid="{00000000-0005-0000-0000-000036020000}"/>
    <cellStyle name="Style 745" xfId="563" xr:uid="{00000000-0005-0000-0000-000037020000}"/>
    <cellStyle name="Style 745 2" xfId="564" xr:uid="{00000000-0005-0000-0000-000038020000}"/>
    <cellStyle name="Style 745 3" xfId="565" xr:uid="{00000000-0005-0000-0000-000039020000}"/>
    <cellStyle name="Style 745 4" xfId="566" xr:uid="{00000000-0005-0000-0000-00003A020000}"/>
    <cellStyle name="Style 746" xfId="567" xr:uid="{00000000-0005-0000-0000-00003B020000}"/>
    <cellStyle name="Style 746 2" xfId="568" xr:uid="{00000000-0005-0000-0000-00003C020000}"/>
    <cellStyle name="Style 746 3" xfId="569" xr:uid="{00000000-0005-0000-0000-00003D020000}"/>
    <cellStyle name="Style 746 4" xfId="570" xr:uid="{00000000-0005-0000-0000-00003E020000}"/>
    <cellStyle name="Style 747" xfId="571" xr:uid="{00000000-0005-0000-0000-00003F020000}"/>
    <cellStyle name="Style 747 2" xfId="572" xr:uid="{00000000-0005-0000-0000-000040020000}"/>
    <cellStyle name="Style 747 3" xfId="573" xr:uid="{00000000-0005-0000-0000-000041020000}"/>
    <cellStyle name="Style 747 4" xfId="574" xr:uid="{00000000-0005-0000-0000-000042020000}"/>
    <cellStyle name="Style 868" xfId="575" xr:uid="{00000000-0005-0000-0000-000043020000}"/>
    <cellStyle name="Style 868 2" xfId="576" xr:uid="{00000000-0005-0000-0000-000044020000}"/>
    <cellStyle name="Style 902" xfId="577" xr:uid="{00000000-0005-0000-0000-000045020000}"/>
    <cellStyle name="Style 902 2" xfId="578" xr:uid="{00000000-0005-0000-0000-000046020000}"/>
    <cellStyle name="Style 902 3" xfId="579" xr:uid="{00000000-0005-0000-0000-000047020000}"/>
    <cellStyle name="Style 902 4" xfId="580" xr:uid="{00000000-0005-0000-0000-000048020000}"/>
    <cellStyle name="Style 903" xfId="581" xr:uid="{00000000-0005-0000-0000-000049020000}"/>
    <cellStyle name="Style 903 2" xfId="582" xr:uid="{00000000-0005-0000-0000-00004A020000}"/>
    <cellStyle name="Style 903 3" xfId="583" xr:uid="{00000000-0005-0000-0000-00004B020000}"/>
    <cellStyle name="Style 903 4" xfId="584" xr:uid="{00000000-0005-0000-0000-00004C020000}"/>
    <cellStyle name="Style 904" xfId="585" xr:uid="{00000000-0005-0000-0000-00004D020000}"/>
    <cellStyle name="Style 904 2" xfId="586" xr:uid="{00000000-0005-0000-0000-00004E020000}"/>
    <cellStyle name="Style 904 3" xfId="587" xr:uid="{00000000-0005-0000-0000-00004F020000}"/>
    <cellStyle name="Style 904 4" xfId="588" xr:uid="{00000000-0005-0000-0000-000050020000}"/>
    <cellStyle name="Style 905" xfId="589" xr:uid="{00000000-0005-0000-0000-000051020000}"/>
    <cellStyle name="Style 905 2" xfId="590" xr:uid="{00000000-0005-0000-0000-000052020000}"/>
    <cellStyle name="Style 905 3" xfId="591" xr:uid="{00000000-0005-0000-0000-000053020000}"/>
    <cellStyle name="Style 905 4" xfId="592" xr:uid="{00000000-0005-0000-0000-000054020000}"/>
    <cellStyle name="Style 910" xfId="593" xr:uid="{00000000-0005-0000-0000-000055020000}"/>
    <cellStyle name="Style 910 2" xfId="594" xr:uid="{00000000-0005-0000-0000-000056020000}"/>
    <cellStyle name="Style 910 3" xfId="595" xr:uid="{00000000-0005-0000-0000-000057020000}"/>
    <cellStyle name="Style 910 4" xfId="596" xr:uid="{00000000-0005-0000-0000-000058020000}"/>
    <cellStyle name="Style 911" xfId="597" xr:uid="{00000000-0005-0000-0000-000059020000}"/>
    <cellStyle name="Style 911 2" xfId="598" xr:uid="{00000000-0005-0000-0000-00005A020000}"/>
    <cellStyle name="Style 911 3" xfId="599" xr:uid="{00000000-0005-0000-0000-00005B020000}"/>
    <cellStyle name="Style 911 4" xfId="600" xr:uid="{00000000-0005-0000-0000-00005C020000}"/>
    <cellStyle name="Style 912" xfId="601" xr:uid="{00000000-0005-0000-0000-00005D020000}"/>
    <cellStyle name="Style 912 2" xfId="602" xr:uid="{00000000-0005-0000-0000-00005E020000}"/>
    <cellStyle name="Style 912 3" xfId="603" xr:uid="{00000000-0005-0000-0000-00005F020000}"/>
    <cellStyle name="Style 912 4" xfId="604" xr:uid="{00000000-0005-0000-0000-000060020000}"/>
    <cellStyle name="Style 913" xfId="605" xr:uid="{00000000-0005-0000-0000-000061020000}"/>
    <cellStyle name="Style 913 2" xfId="606" xr:uid="{00000000-0005-0000-0000-000062020000}"/>
    <cellStyle name="Style 913 3" xfId="607" xr:uid="{00000000-0005-0000-0000-000063020000}"/>
    <cellStyle name="Style 913 4" xfId="608" xr:uid="{00000000-0005-0000-0000-000064020000}"/>
    <cellStyle name="Style 918" xfId="609" xr:uid="{00000000-0005-0000-0000-000065020000}"/>
    <cellStyle name="Style 918 2" xfId="610" xr:uid="{00000000-0005-0000-0000-000066020000}"/>
    <cellStyle name="Style 918 3" xfId="611" xr:uid="{00000000-0005-0000-0000-000067020000}"/>
    <cellStyle name="Style 918 4" xfId="612" xr:uid="{00000000-0005-0000-0000-000068020000}"/>
    <cellStyle name="Style 919" xfId="613" xr:uid="{00000000-0005-0000-0000-000069020000}"/>
    <cellStyle name="Style 919 2" xfId="614" xr:uid="{00000000-0005-0000-0000-00006A020000}"/>
    <cellStyle name="Style 919 3" xfId="615" xr:uid="{00000000-0005-0000-0000-00006B020000}"/>
    <cellStyle name="Style 919 4" xfId="616" xr:uid="{00000000-0005-0000-0000-00006C020000}"/>
    <cellStyle name="Style 920" xfId="617" xr:uid="{00000000-0005-0000-0000-00006D020000}"/>
    <cellStyle name="Style 920 2" xfId="618" xr:uid="{00000000-0005-0000-0000-00006E020000}"/>
    <cellStyle name="Style 920 3" xfId="619" xr:uid="{00000000-0005-0000-0000-00006F020000}"/>
    <cellStyle name="Style 920 4" xfId="620" xr:uid="{00000000-0005-0000-0000-000070020000}"/>
    <cellStyle name="Style 921" xfId="621" xr:uid="{00000000-0005-0000-0000-000071020000}"/>
    <cellStyle name="Style 921 2" xfId="622" xr:uid="{00000000-0005-0000-0000-000072020000}"/>
    <cellStyle name="Style 921 3" xfId="623" xr:uid="{00000000-0005-0000-0000-000073020000}"/>
    <cellStyle name="Style 921 4" xfId="624" xr:uid="{00000000-0005-0000-0000-000074020000}"/>
    <cellStyle name="Style 926" xfId="625" xr:uid="{00000000-0005-0000-0000-000075020000}"/>
    <cellStyle name="Style 926 2" xfId="626" xr:uid="{00000000-0005-0000-0000-000076020000}"/>
    <cellStyle name="Style 926 3" xfId="627" xr:uid="{00000000-0005-0000-0000-000077020000}"/>
    <cellStyle name="Style 926 4" xfId="628" xr:uid="{00000000-0005-0000-0000-000078020000}"/>
    <cellStyle name="Style 927" xfId="629" xr:uid="{00000000-0005-0000-0000-000079020000}"/>
    <cellStyle name="Style 927 2" xfId="630" xr:uid="{00000000-0005-0000-0000-00007A020000}"/>
    <cellStyle name="Style 927 3" xfId="631" xr:uid="{00000000-0005-0000-0000-00007B020000}"/>
    <cellStyle name="Style 927 4" xfId="632" xr:uid="{00000000-0005-0000-0000-00007C020000}"/>
    <cellStyle name="Style 928" xfId="633" xr:uid="{00000000-0005-0000-0000-00007D020000}"/>
    <cellStyle name="Style 928 2" xfId="634" xr:uid="{00000000-0005-0000-0000-00007E020000}"/>
    <cellStyle name="Style 928 3" xfId="635" xr:uid="{00000000-0005-0000-0000-00007F020000}"/>
    <cellStyle name="Style 928 4" xfId="636" xr:uid="{00000000-0005-0000-0000-000080020000}"/>
    <cellStyle name="Style 929" xfId="637" xr:uid="{00000000-0005-0000-0000-000081020000}"/>
    <cellStyle name="Style 929 2" xfId="638" xr:uid="{00000000-0005-0000-0000-000082020000}"/>
    <cellStyle name="Style 929 3" xfId="639" xr:uid="{00000000-0005-0000-0000-000083020000}"/>
    <cellStyle name="Style 929 4" xfId="640" xr:uid="{00000000-0005-0000-0000-000084020000}"/>
    <cellStyle name="Style 934" xfId="641" xr:uid="{00000000-0005-0000-0000-000085020000}"/>
    <cellStyle name="Style 934 2" xfId="642" xr:uid="{00000000-0005-0000-0000-000086020000}"/>
    <cellStyle name="Style 934 3" xfId="643" xr:uid="{00000000-0005-0000-0000-000087020000}"/>
    <cellStyle name="Style 934 4" xfId="644" xr:uid="{00000000-0005-0000-0000-000088020000}"/>
    <cellStyle name="Style 935" xfId="645" xr:uid="{00000000-0005-0000-0000-000089020000}"/>
    <cellStyle name="Style 935 2" xfId="646" xr:uid="{00000000-0005-0000-0000-00008A020000}"/>
    <cellStyle name="Style 935 3" xfId="647" xr:uid="{00000000-0005-0000-0000-00008B020000}"/>
    <cellStyle name="Style 935 4" xfId="648" xr:uid="{00000000-0005-0000-0000-00008C020000}"/>
    <cellStyle name="Style 936" xfId="649" xr:uid="{00000000-0005-0000-0000-00008D020000}"/>
    <cellStyle name="Style 936 2" xfId="650" xr:uid="{00000000-0005-0000-0000-00008E020000}"/>
    <cellStyle name="Style 936 3" xfId="651" xr:uid="{00000000-0005-0000-0000-00008F020000}"/>
    <cellStyle name="Style 936 4" xfId="652" xr:uid="{00000000-0005-0000-0000-000090020000}"/>
    <cellStyle name="Style 937" xfId="653" xr:uid="{00000000-0005-0000-0000-000091020000}"/>
    <cellStyle name="Style 937 2" xfId="654" xr:uid="{00000000-0005-0000-0000-000092020000}"/>
    <cellStyle name="Style 937 3" xfId="655" xr:uid="{00000000-0005-0000-0000-000093020000}"/>
    <cellStyle name="Style 937 4" xfId="656" xr:uid="{00000000-0005-0000-0000-000094020000}"/>
    <cellStyle name="Style 942" xfId="657" xr:uid="{00000000-0005-0000-0000-000095020000}"/>
    <cellStyle name="Style 942 2" xfId="658" xr:uid="{00000000-0005-0000-0000-000096020000}"/>
    <cellStyle name="Style 942 3" xfId="659" xr:uid="{00000000-0005-0000-0000-000097020000}"/>
    <cellStyle name="Style 942 4" xfId="660" xr:uid="{00000000-0005-0000-0000-000098020000}"/>
    <cellStyle name="Style 943" xfId="661" xr:uid="{00000000-0005-0000-0000-000099020000}"/>
    <cellStyle name="Style 943 2" xfId="662" xr:uid="{00000000-0005-0000-0000-00009A020000}"/>
    <cellStyle name="Style 943 3" xfId="663" xr:uid="{00000000-0005-0000-0000-00009B020000}"/>
    <cellStyle name="Style 943 4" xfId="664" xr:uid="{00000000-0005-0000-0000-00009C020000}"/>
    <cellStyle name="Style 944" xfId="665" xr:uid="{00000000-0005-0000-0000-00009D020000}"/>
    <cellStyle name="Style 944 2" xfId="666" xr:uid="{00000000-0005-0000-0000-00009E020000}"/>
    <cellStyle name="Style 944 3" xfId="667" xr:uid="{00000000-0005-0000-0000-00009F020000}"/>
    <cellStyle name="Style 944 4" xfId="668" xr:uid="{00000000-0005-0000-0000-0000A0020000}"/>
    <cellStyle name="Style 945" xfId="669" xr:uid="{00000000-0005-0000-0000-0000A1020000}"/>
    <cellStyle name="Style 945 2" xfId="670" xr:uid="{00000000-0005-0000-0000-0000A2020000}"/>
    <cellStyle name="Style 945 3" xfId="671" xr:uid="{00000000-0005-0000-0000-0000A3020000}"/>
    <cellStyle name="Style 945 4" xfId="672" xr:uid="{00000000-0005-0000-0000-0000A4020000}"/>
    <cellStyle name="Style 950" xfId="673" xr:uid="{00000000-0005-0000-0000-0000A5020000}"/>
    <cellStyle name="Style 950 2" xfId="674" xr:uid="{00000000-0005-0000-0000-0000A6020000}"/>
    <cellStyle name="Style 950 3" xfId="675" xr:uid="{00000000-0005-0000-0000-0000A7020000}"/>
    <cellStyle name="Style 950 4" xfId="676" xr:uid="{00000000-0005-0000-0000-0000A8020000}"/>
    <cellStyle name="Style 951" xfId="677" xr:uid="{00000000-0005-0000-0000-0000A9020000}"/>
    <cellStyle name="Style 951 2" xfId="678" xr:uid="{00000000-0005-0000-0000-0000AA020000}"/>
    <cellStyle name="Style 951 3" xfId="679" xr:uid="{00000000-0005-0000-0000-0000AB020000}"/>
    <cellStyle name="Style 951 4" xfId="680" xr:uid="{00000000-0005-0000-0000-0000AC020000}"/>
    <cellStyle name="Style 952" xfId="681" xr:uid="{00000000-0005-0000-0000-0000AD020000}"/>
    <cellStyle name="Style 952 2" xfId="682" xr:uid="{00000000-0005-0000-0000-0000AE020000}"/>
    <cellStyle name="Style 952 3" xfId="683" xr:uid="{00000000-0005-0000-0000-0000AF020000}"/>
    <cellStyle name="Style 952 4" xfId="684" xr:uid="{00000000-0005-0000-0000-0000B0020000}"/>
    <cellStyle name="Style 953" xfId="685" xr:uid="{00000000-0005-0000-0000-0000B1020000}"/>
    <cellStyle name="Style 953 2" xfId="686" xr:uid="{00000000-0005-0000-0000-0000B2020000}"/>
    <cellStyle name="Style 953 3" xfId="687" xr:uid="{00000000-0005-0000-0000-0000B3020000}"/>
    <cellStyle name="Style 953 4" xfId="688" xr:uid="{00000000-0005-0000-0000-0000B4020000}"/>
    <cellStyle name="Style 958" xfId="689" xr:uid="{00000000-0005-0000-0000-0000B5020000}"/>
    <cellStyle name="Style 958 2" xfId="690" xr:uid="{00000000-0005-0000-0000-0000B6020000}"/>
    <cellStyle name="Style 958 3" xfId="691" xr:uid="{00000000-0005-0000-0000-0000B7020000}"/>
    <cellStyle name="Style 958 4" xfId="692" xr:uid="{00000000-0005-0000-0000-0000B8020000}"/>
    <cellStyle name="Style 959" xfId="693" xr:uid="{00000000-0005-0000-0000-0000B9020000}"/>
    <cellStyle name="Style 959 2" xfId="694" xr:uid="{00000000-0005-0000-0000-0000BA020000}"/>
    <cellStyle name="Style 959 3" xfId="695" xr:uid="{00000000-0005-0000-0000-0000BB020000}"/>
    <cellStyle name="Style 959 4" xfId="696" xr:uid="{00000000-0005-0000-0000-0000BC020000}"/>
    <cellStyle name="Style 960" xfId="697" xr:uid="{00000000-0005-0000-0000-0000BD020000}"/>
    <cellStyle name="Style 960 2" xfId="698" xr:uid="{00000000-0005-0000-0000-0000BE020000}"/>
    <cellStyle name="Style 960 3" xfId="699" xr:uid="{00000000-0005-0000-0000-0000BF020000}"/>
    <cellStyle name="Style 960 4" xfId="700" xr:uid="{00000000-0005-0000-0000-0000C0020000}"/>
    <cellStyle name="Style 961" xfId="701" xr:uid="{00000000-0005-0000-0000-0000C1020000}"/>
    <cellStyle name="Style 961 2" xfId="702" xr:uid="{00000000-0005-0000-0000-0000C2020000}"/>
    <cellStyle name="Style 961 3" xfId="703" xr:uid="{00000000-0005-0000-0000-0000C3020000}"/>
    <cellStyle name="Style 961 4" xfId="704" xr:uid="{00000000-0005-0000-0000-0000C4020000}"/>
    <cellStyle name="Style 966" xfId="705" xr:uid="{00000000-0005-0000-0000-0000C5020000}"/>
    <cellStyle name="Style 966 2" xfId="706" xr:uid="{00000000-0005-0000-0000-0000C6020000}"/>
    <cellStyle name="Style 966 3" xfId="707" xr:uid="{00000000-0005-0000-0000-0000C7020000}"/>
    <cellStyle name="Style 966 4" xfId="708" xr:uid="{00000000-0005-0000-0000-0000C8020000}"/>
    <cellStyle name="Style 967" xfId="709" xr:uid="{00000000-0005-0000-0000-0000C9020000}"/>
    <cellStyle name="Style 967 2" xfId="710" xr:uid="{00000000-0005-0000-0000-0000CA020000}"/>
    <cellStyle name="Style 967 3" xfId="711" xr:uid="{00000000-0005-0000-0000-0000CB020000}"/>
    <cellStyle name="Style 967 4" xfId="712" xr:uid="{00000000-0005-0000-0000-0000CC020000}"/>
    <cellStyle name="Style 968" xfId="713" xr:uid="{00000000-0005-0000-0000-0000CD020000}"/>
    <cellStyle name="Style 968 2" xfId="714" xr:uid="{00000000-0005-0000-0000-0000CE020000}"/>
    <cellStyle name="Style 968 3" xfId="715" xr:uid="{00000000-0005-0000-0000-0000CF020000}"/>
    <cellStyle name="Style 968 4" xfId="716" xr:uid="{00000000-0005-0000-0000-0000D0020000}"/>
    <cellStyle name="Style 969" xfId="717" xr:uid="{00000000-0005-0000-0000-0000D1020000}"/>
    <cellStyle name="Style 969 2" xfId="718" xr:uid="{00000000-0005-0000-0000-0000D2020000}"/>
    <cellStyle name="Style 969 3" xfId="719" xr:uid="{00000000-0005-0000-0000-0000D3020000}"/>
    <cellStyle name="Style 969 4" xfId="720" xr:uid="{00000000-0005-0000-0000-0000D4020000}"/>
    <cellStyle name="Style 974" xfId="721" xr:uid="{00000000-0005-0000-0000-0000D5020000}"/>
    <cellStyle name="Style 974 2" xfId="722" xr:uid="{00000000-0005-0000-0000-0000D6020000}"/>
    <cellStyle name="Style 974 3" xfId="723" xr:uid="{00000000-0005-0000-0000-0000D7020000}"/>
    <cellStyle name="Style 974 4" xfId="724" xr:uid="{00000000-0005-0000-0000-0000D8020000}"/>
    <cellStyle name="Style 975" xfId="725" xr:uid="{00000000-0005-0000-0000-0000D9020000}"/>
    <cellStyle name="Style 975 2" xfId="726" xr:uid="{00000000-0005-0000-0000-0000DA020000}"/>
    <cellStyle name="Style 975 3" xfId="727" xr:uid="{00000000-0005-0000-0000-0000DB020000}"/>
    <cellStyle name="Style 975 4" xfId="728" xr:uid="{00000000-0005-0000-0000-0000DC020000}"/>
    <cellStyle name="Style 976" xfId="729" xr:uid="{00000000-0005-0000-0000-0000DD020000}"/>
    <cellStyle name="Style 976 2" xfId="730" xr:uid="{00000000-0005-0000-0000-0000DE020000}"/>
    <cellStyle name="Style 976 3" xfId="731" xr:uid="{00000000-0005-0000-0000-0000DF020000}"/>
    <cellStyle name="Style 976 4" xfId="732" xr:uid="{00000000-0005-0000-0000-0000E0020000}"/>
    <cellStyle name="Style 977" xfId="733" xr:uid="{00000000-0005-0000-0000-0000E1020000}"/>
    <cellStyle name="Style 977 2" xfId="734" xr:uid="{00000000-0005-0000-0000-0000E2020000}"/>
    <cellStyle name="Style 977 3" xfId="735" xr:uid="{00000000-0005-0000-0000-0000E3020000}"/>
    <cellStyle name="Style 977 4" xfId="736" xr:uid="{00000000-0005-0000-0000-0000E4020000}"/>
    <cellStyle name="Style 979" xfId="737" xr:uid="{00000000-0005-0000-0000-0000E5020000}"/>
    <cellStyle name="Style 979 2" xfId="738" xr:uid="{00000000-0005-0000-0000-0000E6020000}"/>
    <cellStyle name="Style 981" xfId="739" xr:uid="{00000000-0005-0000-0000-0000E7020000}"/>
    <cellStyle name="Style 981 2" xfId="740" xr:uid="{00000000-0005-0000-0000-0000E8020000}"/>
    <cellStyle name="Style 981 3" xfId="741" xr:uid="{00000000-0005-0000-0000-0000E9020000}"/>
    <cellStyle name="Style 981 4" xfId="742" xr:uid="{00000000-0005-0000-0000-0000EA020000}"/>
    <cellStyle name="Style 982" xfId="743" xr:uid="{00000000-0005-0000-0000-0000EB020000}"/>
    <cellStyle name="Style 982 2" xfId="744" xr:uid="{00000000-0005-0000-0000-0000EC020000}"/>
    <cellStyle name="Style 982 3" xfId="745" xr:uid="{00000000-0005-0000-0000-0000ED020000}"/>
    <cellStyle name="Style 982 4" xfId="746" xr:uid="{00000000-0005-0000-0000-0000EE020000}"/>
    <cellStyle name="Style 983" xfId="747" xr:uid="{00000000-0005-0000-0000-0000EF020000}"/>
    <cellStyle name="Style 983 2" xfId="748" xr:uid="{00000000-0005-0000-0000-0000F0020000}"/>
    <cellStyle name="Style 983 3" xfId="749" xr:uid="{00000000-0005-0000-0000-0000F1020000}"/>
    <cellStyle name="Style 983 4" xfId="750" xr:uid="{00000000-0005-0000-0000-0000F2020000}"/>
    <cellStyle name="Style 984" xfId="751" xr:uid="{00000000-0005-0000-0000-0000F3020000}"/>
    <cellStyle name="Style 984 2" xfId="752" xr:uid="{00000000-0005-0000-0000-0000F4020000}"/>
    <cellStyle name="Style 984 3" xfId="753" xr:uid="{00000000-0005-0000-0000-0000F5020000}"/>
    <cellStyle name="Style 984 4" xfId="754" xr:uid="{00000000-0005-0000-0000-0000F6020000}"/>
    <cellStyle name="Style 985" xfId="755" xr:uid="{00000000-0005-0000-0000-0000F7020000}"/>
    <cellStyle name="Style 985 2" xfId="756" xr:uid="{00000000-0005-0000-0000-0000F8020000}"/>
    <cellStyle name="Style 985 3" xfId="757" xr:uid="{00000000-0005-0000-0000-0000F9020000}"/>
    <cellStyle name="Style 985 4" xfId="758" xr:uid="{00000000-0005-0000-0000-0000FA020000}"/>
    <cellStyle name="Style 986" xfId="759" xr:uid="{00000000-0005-0000-0000-0000FB020000}"/>
    <cellStyle name="Style 986 2" xfId="760" xr:uid="{00000000-0005-0000-0000-0000FC020000}"/>
    <cellStyle name="Style 986 3" xfId="761" xr:uid="{00000000-0005-0000-0000-0000FD020000}"/>
    <cellStyle name="Style 986 4" xfId="762" xr:uid="{00000000-0005-0000-0000-0000FE020000}"/>
    <cellStyle name="Style 987" xfId="763" xr:uid="{00000000-0005-0000-0000-0000FF020000}"/>
    <cellStyle name="Style 987 2" xfId="764" xr:uid="{00000000-0005-0000-0000-000000030000}"/>
    <cellStyle name="Style 987 3" xfId="765" xr:uid="{00000000-0005-0000-0000-000001030000}"/>
    <cellStyle name="Style 987 4" xfId="766" xr:uid="{00000000-0005-0000-0000-000002030000}"/>
    <cellStyle name="Style 988" xfId="767" xr:uid="{00000000-0005-0000-0000-000003030000}"/>
    <cellStyle name="Style 988 2" xfId="768" xr:uid="{00000000-0005-0000-0000-000004030000}"/>
    <cellStyle name="Style 988 3" xfId="769" xr:uid="{00000000-0005-0000-0000-000005030000}"/>
    <cellStyle name="Style 988 4" xfId="770" xr:uid="{00000000-0005-0000-0000-000006030000}"/>
    <cellStyle name="Style 989" xfId="771" xr:uid="{00000000-0005-0000-0000-000007030000}"/>
    <cellStyle name="Style 989 2" xfId="772" xr:uid="{00000000-0005-0000-0000-000008030000}"/>
    <cellStyle name="Style 989 3" xfId="773" xr:uid="{00000000-0005-0000-0000-000009030000}"/>
    <cellStyle name="Style 989 4" xfId="774" xr:uid="{00000000-0005-0000-0000-00000A030000}"/>
    <cellStyle name="Style 991" xfId="775" xr:uid="{00000000-0005-0000-0000-00000B030000}"/>
    <cellStyle name="Style 991 2" xfId="776" xr:uid="{00000000-0005-0000-0000-00000C030000}"/>
    <cellStyle name="Title" xfId="777" builtinId="15" customBuiltin="1"/>
    <cellStyle name="Title 2" xfId="778" xr:uid="{00000000-0005-0000-0000-00000E030000}"/>
    <cellStyle name="Total" xfId="779" builtinId="25" customBuiltin="1"/>
    <cellStyle name="Total 2" xfId="780" xr:uid="{00000000-0005-0000-0000-000010030000}"/>
    <cellStyle name="Warning Text" xfId="781" builtinId="11" customBuiltin="1"/>
    <cellStyle name="Warning Text 2" xfId="782" xr:uid="{00000000-0005-0000-0000-000012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E5000"/>
      <rgbColor rgb="0000FF00"/>
      <rgbColor rgb="00009CDE"/>
      <rgbColor rgb="00FEDB00"/>
      <rgbColor rgb="00FF00FF"/>
      <rgbColor rgb="0000FFFF"/>
      <rgbColor rgb="00AA6520"/>
      <rgbColor rgb="00008000"/>
      <rgbColor rgb="00000080"/>
      <rgbColor rgb="00808000"/>
      <rgbColor rgb="00800080"/>
      <rgbColor rgb="00008080"/>
      <rgbColor rgb="00EAEAEA"/>
      <rgbColor rgb="00808080"/>
      <rgbColor rgb="009999FF"/>
      <rgbColor rgb="00BB793C"/>
      <rgbColor rgb="00620C0B"/>
      <rgbColor rgb="00590001"/>
      <rgbColor rgb="00404549"/>
      <rgbColor rgb="00CD9B7A"/>
      <rgbColor rgb="00990033"/>
      <rgbColor rgb="00EAEAEA"/>
      <rgbColor rgb="00000080"/>
      <rgbColor rgb="00A0A0A0"/>
      <rgbColor rgb="00CC9900"/>
      <rgbColor rgb="00008C99"/>
      <rgbColor rgb="00579A32"/>
      <rgbColor rgb="00CC6633"/>
      <rgbColor rgb="003366FF"/>
      <rgbColor rgb="00666666"/>
      <rgbColor rgb="0000CCFF"/>
      <rgbColor rgb="00CCFFFF"/>
      <rgbColor rgb="00CCFFCC"/>
      <rgbColor rgb="00FFFF99"/>
      <rgbColor rgb="0099CCFF"/>
      <rgbColor rgb="00FE5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lang="en-US" sz="1800" b="1" i="0" u="none" strike="noStrike" baseline="0">
                <a:latin typeface="Arial" charset="0"/>
              </a:rPr>
              <a:t>Monthly Indexes</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strRef>
              <c:f>Comp!$C$20:$T$20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Comp!$C$23:$T$23</c:f>
              <c:numCache>
                <c:formatCode>0.0</c:formatCode>
                <c:ptCount val="18"/>
                <c:pt idx="0">
                  <c:v>103.02066772652459</c:v>
                </c:pt>
                <c:pt idx="1">
                  <c:v>99.235432500888649</c:v>
                </c:pt>
                <c:pt idx="2">
                  <c:v>93.376715992123337</c:v>
                </c:pt>
                <c:pt idx="3">
                  <c:v>68.325831024945415</c:v>
                </c:pt>
                <c:pt idx="4">
                  <c:v>48.276342502266132</c:v>
                </c:pt>
                <c:pt idx="5">
                  <c:v>53.245165592346709</c:v>
                </c:pt>
                <c:pt idx="6">
                  <c:v>46.866857738432287</c:v>
                </c:pt>
                <c:pt idx="7">
                  <c:v>79.986251595807133</c:v>
                </c:pt>
                <c:pt idx="8">
                  <c:v>81.290784656977337</c:v>
                </c:pt>
                <c:pt idx="9">
                  <c:v>83.522826657324032</c:v>
                </c:pt>
                <c:pt idx="10">
                  <c:v>91.532224358481372</c:v>
                </c:pt>
                <c:pt idx="11">
                  <c:v>97.439152271125309</c:v>
                </c:pt>
                <c:pt idx="12">
                  <c:v>94.808650840609275</c:v>
                </c:pt>
                <c:pt idx="13">
                  <c:v>92.645113886876217</c:v>
                </c:pt>
                <c:pt idx="14">
                  <c:v>100.63979892031736</c:v>
                </c:pt>
                <c:pt idx="15">
                  <c:v>99.225540261719686</c:v>
                </c:pt>
                <c:pt idx="16">
                  <c:v>74.270506241865561</c:v>
                </c:pt>
                <c:pt idx="17">
                  <c:v>46.090029190327428</c:v>
                </c:pt>
              </c:numCache>
            </c:numRef>
          </c:val>
          <c:smooth val="0"/>
          <c:extLst>
            <c:ext xmlns:c16="http://schemas.microsoft.com/office/drawing/2014/chart" uri="{C3380CC4-5D6E-409C-BE32-E72D297353CC}">
              <c16:uniqueId val="{00000000-1774-4FA1-B668-76B2BBAACBE1}"/>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strRef>
              <c:f>Comp!$C$20:$T$20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Comp!$C$35:$T$35</c:f>
              <c:numCache>
                <c:formatCode>0.0</c:formatCode>
                <c:ptCount val="18"/>
                <c:pt idx="0">
                  <c:v>105.98686186494849</c:v>
                </c:pt>
                <c:pt idx="1">
                  <c:v>102.55688054082115</c:v>
                </c:pt>
                <c:pt idx="2">
                  <c:v>105.68110549965517</c:v>
                </c:pt>
                <c:pt idx="3">
                  <c:v>96.090947563085493</c:v>
                </c:pt>
                <c:pt idx="4">
                  <c:v>96.825185144392066</c:v>
                </c:pt>
                <c:pt idx="5">
                  <c:v>91.812137124603709</c:v>
                </c:pt>
                <c:pt idx="6">
                  <c:v>96.479633093979757</c:v>
                </c:pt>
                <c:pt idx="7">
                  <c:v>97.35013798349712</c:v>
                </c:pt>
                <c:pt idx="8">
                  <c:v>104.71589739794648</c:v>
                </c:pt>
                <c:pt idx="9">
                  <c:v>104.02319378199563</c:v>
                </c:pt>
                <c:pt idx="10">
                  <c:v>106.60410882783675</c:v>
                </c:pt>
                <c:pt idx="11">
                  <c:v>110.84160145207882</c:v>
                </c:pt>
                <c:pt idx="12">
                  <c:v>111.34080916771724</c:v>
                </c:pt>
                <c:pt idx="13">
                  <c:v>102.60462441813638</c:v>
                </c:pt>
                <c:pt idx="14">
                  <c:v>103.78042240173684</c:v>
                </c:pt>
                <c:pt idx="15">
                  <c:v>90.205069633894738</c:v>
                </c:pt>
                <c:pt idx="16">
                  <c:v>102.73443543164656</c:v>
                </c:pt>
                <c:pt idx="17">
                  <c:v>99.215902291102481</c:v>
                </c:pt>
              </c:numCache>
            </c:numRef>
          </c:val>
          <c:smooth val="0"/>
          <c:extLst>
            <c:ext xmlns:c16="http://schemas.microsoft.com/office/drawing/2014/chart" uri="{C3380CC4-5D6E-409C-BE32-E72D297353CC}">
              <c16:uniqueId val="{00000001-1774-4FA1-B668-76B2BBAACBE1}"/>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strRef>
              <c:f>Comp!$C$20:$T$20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Comp!$C$47:$T$47</c:f>
              <c:numCache>
                <c:formatCode>0.0</c:formatCode>
                <c:ptCount val="18"/>
                <c:pt idx="0">
                  <c:v>109.18837279570725</c:v>
                </c:pt>
                <c:pt idx="1">
                  <c:v>101.77276396413885</c:v>
                </c:pt>
                <c:pt idx="2">
                  <c:v>98.681545739760551</c:v>
                </c:pt>
                <c:pt idx="3">
                  <c:v>65.654938462191993</c:v>
                </c:pt>
                <c:pt idx="4">
                  <c:v>46.743658008819466</c:v>
                </c:pt>
                <c:pt idx="5">
                  <c:v>48.885524445844631</c:v>
                </c:pt>
                <c:pt idx="6">
                  <c:v>45.216972388676091</c:v>
                </c:pt>
                <c:pt idx="7">
                  <c:v>77.866726296341938</c:v>
                </c:pt>
                <c:pt idx="8">
                  <c:v>85.124374655412765</c:v>
                </c:pt>
                <c:pt idx="9">
                  <c:v>86.883111825966012</c:v>
                </c:pt>
                <c:pt idx="10">
                  <c:v>97.577112067607743</c:v>
                </c:pt>
                <c:pt idx="11">
                  <c:v>108.00311681859034</c:v>
                </c:pt>
                <c:pt idx="12">
                  <c:v>105.56071900695065</c:v>
                </c:pt>
                <c:pt idx="13">
                  <c:v>95.058171145351707</c:v>
                </c:pt>
                <c:pt idx="14">
                  <c:v>104.44440842377224</c:v>
                </c:pt>
                <c:pt idx="15">
                  <c:v>89.506467687716395</c:v>
                </c:pt>
                <c:pt idx="16">
                  <c:v>76.301385279814383</c:v>
                </c:pt>
                <c:pt idx="17">
                  <c:v>45.728638327463848</c:v>
                </c:pt>
              </c:numCache>
            </c:numRef>
          </c:val>
          <c:smooth val="0"/>
          <c:extLst>
            <c:ext xmlns:c16="http://schemas.microsoft.com/office/drawing/2014/chart" uri="{C3380CC4-5D6E-409C-BE32-E72D297353CC}">
              <c16:uniqueId val="{00000002-1774-4FA1-B668-76B2BBAACBE1}"/>
            </c:ext>
          </c:extLst>
        </c:ser>
        <c:ser>
          <c:idx val="3"/>
          <c:order val="3"/>
          <c:tx>
            <c:v>100 %</c:v>
          </c:tx>
          <c:spPr>
            <a:ln w="25400">
              <a:solidFill>
                <a:srgbClr val="000000"/>
              </a:solidFill>
              <a:prstDash val="lgDash"/>
            </a:ln>
          </c:spPr>
          <c:marker>
            <c:symbol val="none"/>
          </c:marker>
          <c:cat>
            <c:strRef>
              <c:f>Comp!$C$20:$T$20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Comp!$C$60:$T$60</c:f>
              <c:numCache>
                <c:formatCode>General</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numCache>
            </c:numRef>
          </c:val>
          <c:smooth val="0"/>
          <c:extLst>
            <c:ext xmlns:c16="http://schemas.microsoft.com/office/drawing/2014/chart" uri="{C3380CC4-5D6E-409C-BE32-E72D297353CC}">
              <c16:uniqueId val="{00000003-1774-4FA1-B668-76B2BBAACBE1}"/>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1"/>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16"/>
          <c:min val="40"/>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0" i="0" u="none" strike="noStrike" baseline="0">
                <a:solidFill>
                  <a:sysClr val="windowText" lastClr="000000"/>
                </a:solidFill>
                <a:latin typeface="Arial"/>
              </a:defRPr>
            </a:pPr>
            <a:r>
              <a:rPr sz="1800" b="0" i="0" u="none" strike="noStrike" baseline="0">
                <a:latin typeface="Arial" charset="0"/>
              </a:rPr>
              <a:t>Daily Indexes for the Month of January</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numRef>
              <c:f>'Daily by Month_2'!$C$25:$AG$25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Month_2'!$C$28:$AG$28</c:f>
              <c:numCache>
                <c:formatCode>0.0</c:formatCode>
                <c:ptCount val="31"/>
                <c:pt idx="0">
                  <c:v>91.151685393118626</c:v>
                </c:pt>
                <c:pt idx="1">
                  <c:v>81.125000000085592</c:v>
                </c:pt>
                <c:pt idx="2">
                  <c:v>66.549119647854951</c:v>
                </c:pt>
                <c:pt idx="3">
                  <c:v>79.399585921238753</c:v>
                </c:pt>
                <c:pt idx="4">
                  <c:v>69.87851454572548</c:v>
                </c:pt>
                <c:pt idx="5">
                  <c:v>78.762135922288294</c:v>
                </c:pt>
                <c:pt idx="6">
                  <c:v>55.380036629998287</c:v>
                </c:pt>
                <c:pt idx="7">
                  <c:v>50.288813750317395</c:v>
                </c:pt>
                <c:pt idx="8">
                  <c:v>55.053772716811274</c:v>
                </c:pt>
                <c:pt idx="9">
                  <c:v>49.182925485042972</c:v>
                </c:pt>
                <c:pt idx="10">
                  <c:v>46.156462585037971</c:v>
                </c:pt>
                <c:pt idx="11">
                  <c:v>48.165818490206505</c:v>
                </c:pt>
                <c:pt idx="12">
                  <c:v>57.743107769395721</c:v>
                </c:pt>
                <c:pt idx="13">
                  <c:v>53.623701605311552</c:v>
                </c:pt>
                <c:pt idx="14">
                  <c:v>51.231012118055091</c:v>
                </c:pt>
                <c:pt idx="15">
                  <c:v>59.068734527481375</c:v>
                </c:pt>
                <c:pt idx="16">
                  <c:v>70.444677871182435</c:v>
                </c:pt>
                <c:pt idx="17">
                  <c:v>47.215608465641253</c:v>
                </c:pt>
                <c:pt idx="18">
                  <c:v>42.807271557305455</c:v>
                </c:pt>
                <c:pt idx="19">
                  <c:v>44.204572376232967</c:v>
                </c:pt>
                <c:pt idx="20">
                  <c:v>44.888078470833328</c:v>
                </c:pt>
                <c:pt idx="21">
                  <c:v>60.250109218031</c:v>
                </c:pt>
                <c:pt idx="22">
                  <c:v>71.654185867903635</c:v>
                </c:pt>
                <c:pt idx="23">
                  <c:v>74.710804132974999</c:v>
                </c:pt>
                <c:pt idx="24">
                  <c:v>47.837394303532896</c:v>
                </c:pt>
                <c:pt idx="25">
                  <c:v>59.082633053249786</c:v>
                </c:pt>
                <c:pt idx="26">
                  <c:v>66.791833555876124</c:v>
                </c:pt>
                <c:pt idx="27">
                  <c:v>81.719322344265763</c:v>
                </c:pt>
                <c:pt idx="28">
                  <c:v>62.945002282059569</c:v>
                </c:pt>
                <c:pt idx="29">
                  <c:v>42.015537332798495</c:v>
                </c:pt>
                <c:pt idx="30">
                  <c:v>51.507936507955392</c:v>
                </c:pt>
              </c:numCache>
            </c:numRef>
          </c:val>
          <c:smooth val="0"/>
          <c:extLst>
            <c:ext xmlns:c16="http://schemas.microsoft.com/office/drawing/2014/chart" uri="{C3380CC4-5D6E-409C-BE32-E72D297353CC}">
              <c16:uniqueId val="{00000000-C216-4839-B3B1-522041F768F2}"/>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numRef>
              <c:f>'Daily by Month_2'!$C$25:$AG$25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Month_2'!$C$38:$AG$38</c:f>
              <c:numCache>
                <c:formatCode>0.0</c:formatCode>
                <c:ptCount val="31"/>
                <c:pt idx="0">
                  <c:v>85.605964509320557</c:v>
                </c:pt>
                <c:pt idx="1">
                  <c:v>106.54059342331276</c:v>
                </c:pt>
                <c:pt idx="2">
                  <c:v>108.00586410599911</c:v>
                </c:pt>
                <c:pt idx="3">
                  <c:v>95.838781473797894</c:v>
                </c:pt>
                <c:pt idx="4">
                  <c:v>90.302074567182117</c:v>
                </c:pt>
                <c:pt idx="5">
                  <c:v>80.936018898582645</c:v>
                </c:pt>
                <c:pt idx="6">
                  <c:v>94.909047584774257</c:v>
                </c:pt>
                <c:pt idx="7">
                  <c:v>64.8716136379348</c:v>
                </c:pt>
                <c:pt idx="8">
                  <c:v>84.857727176816567</c:v>
                </c:pt>
                <c:pt idx="9">
                  <c:v>82.20590151571804</c:v>
                </c:pt>
                <c:pt idx="10">
                  <c:v>77.7919720122255</c:v>
                </c:pt>
                <c:pt idx="11">
                  <c:v>98.014721000966546</c:v>
                </c:pt>
                <c:pt idx="12">
                  <c:v>76.383722045707358</c:v>
                </c:pt>
                <c:pt idx="13">
                  <c:v>82.653174789798683</c:v>
                </c:pt>
                <c:pt idx="14">
                  <c:v>74.495625365262498</c:v>
                </c:pt>
                <c:pt idx="15">
                  <c:v>75.154476447399517</c:v>
                </c:pt>
                <c:pt idx="16">
                  <c:v>69.536561717416262</c:v>
                </c:pt>
                <c:pt idx="17">
                  <c:v>72.611157674998026</c:v>
                </c:pt>
                <c:pt idx="18">
                  <c:v>66.36571062518567</c:v>
                </c:pt>
                <c:pt idx="19">
                  <c:v>70.337306364409741</c:v>
                </c:pt>
                <c:pt idx="20">
                  <c:v>66.820164962357822</c:v>
                </c:pt>
                <c:pt idx="21">
                  <c:v>62.54963007371618</c:v>
                </c:pt>
                <c:pt idx="22">
                  <c:v>62.743427129184752</c:v>
                </c:pt>
                <c:pt idx="23">
                  <c:v>55.14640586010686</c:v>
                </c:pt>
                <c:pt idx="24">
                  <c:v>62.860019516511933</c:v>
                </c:pt>
                <c:pt idx="25">
                  <c:v>68.405035611229522</c:v>
                </c:pt>
                <c:pt idx="26">
                  <c:v>73.952841104103186</c:v>
                </c:pt>
                <c:pt idx="27">
                  <c:v>75.101604022192376</c:v>
                </c:pt>
                <c:pt idx="28">
                  <c:v>65.653083202588789</c:v>
                </c:pt>
                <c:pt idx="29">
                  <c:v>62.014250121632791</c:v>
                </c:pt>
                <c:pt idx="30">
                  <c:v>71.162388878800513</c:v>
                </c:pt>
              </c:numCache>
            </c:numRef>
          </c:val>
          <c:smooth val="0"/>
          <c:extLst>
            <c:ext xmlns:c16="http://schemas.microsoft.com/office/drawing/2014/chart" uri="{C3380CC4-5D6E-409C-BE32-E72D297353CC}">
              <c16:uniqueId val="{00000001-C216-4839-B3B1-522041F768F2}"/>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numRef>
              <c:f>'Daily by Month_2'!$C$25:$AG$25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Month_2'!$C$48:$AG$48</c:f>
              <c:numCache>
                <c:formatCode>0.0</c:formatCode>
                <c:ptCount val="31"/>
                <c:pt idx="0">
                  <c:v>78.031279447469444</c:v>
                </c:pt>
                <c:pt idx="1">
                  <c:v>86.431056414576474</c:v>
                </c:pt>
                <c:pt idx="2">
                  <c:v>71.876951730552705</c:v>
                </c:pt>
                <c:pt idx="3">
                  <c:v>76.095595642284621</c:v>
                </c:pt>
                <c:pt idx="4">
                  <c:v>63.101748311540533</c:v>
                </c:pt>
                <c:pt idx="5">
                  <c:v>63.746937215040326</c:v>
                </c:pt>
                <c:pt idx="6">
                  <c:v>52.560665317629358</c:v>
                </c:pt>
                <c:pt idx="7">
                  <c:v>32.623164959234572</c:v>
                </c:pt>
                <c:pt idx="8">
                  <c:v>46.717380252609196</c:v>
                </c:pt>
                <c:pt idx="9">
                  <c:v>40.431267286764374</c:v>
                </c:pt>
                <c:pt idx="10">
                  <c:v>35.906022455966493</c:v>
                </c:pt>
                <c:pt idx="11">
                  <c:v>47.209592611035028</c:v>
                </c:pt>
                <c:pt idx="12">
                  <c:v>44.106334939140112</c:v>
                </c:pt>
                <c:pt idx="13">
                  <c:v>44.32169181658837</c:v>
                </c:pt>
                <c:pt idx="14">
                  <c:v>38.164862858336242</c:v>
                </c:pt>
                <c:pt idx="15">
                  <c:v>44.392798178225476</c:v>
                </c:pt>
                <c:pt idx="16">
                  <c:v>48.984806904525428</c:v>
                </c:pt>
                <c:pt idx="17">
                  <c:v>34.283799910185181</c:v>
                </c:pt>
                <c:pt idx="18">
                  <c:v>28.409349968232352</c:v>
                </c:pt>
                <c:pt idx="19">
                  <c:v>31.092305499335776</c:v>
                </c:pt>
                <c:pt idx="20">
                  <c:v>29.9942880826429</c:v>
                </c:pt>
                <c:pt idx="21">
                  <c:v>37.686220434883218</c:v>
                </c:pt>
                <c:pt idx="22">
                  <c:v>44.958291895017098</c:v>
                </c:pt>
                <c:pt idx="23">
                  <c:v>41.200323268502594</c:v>
                </c:pt>
                <c:pt idx="24">
                  <c:v>30.070595395368223</c:v>
                </c:pt>
                <c:pt idx="25">
                  <c:v>40.415496180126276</c:v>
                </c:pt>
                <c:pt idx="26">
                  <c:v>49.394458540076805</c:v>
                </c:pt>
                <c:pt idx="27">
                  <c:v>61.372521876638437</c:v>
                </c:pt>
                <c:pt idx="28">
                  <c:v>41.325334720115301</c:v>
                </c:pt>
                <c:pt idx="29">
                  <c:v>26.055620411472344</c:v>
                </c:pt>
                <c:pt idx="30">
                  <c:v>36.654278081231489</c:v>
                </c:pt>
              </c:numCache>
            </c:numRef>
          </c:val>
          <c:smooth val="0"/>
          <c:extLst>
            <c:ext xmlns:c16="http://schemas.microsoft.com/office/drawing/2014/chart" uri="{C3380CC4-5D6E-409C-BE32-E72D297353CC}">
              <c16:uniqueId val="{00000002-C216-4839-B3B1-522041F768F2}"/>
            </c:ext>
          </c:extLst>
        </c:ser>
        <c:ser>
          <c:idx val="3"/>
          <c:order val="3"/>
          <c:tx>
            <c:v>100 %</c:v>
          </c:tx>
          <c:spPr>
            <a:ln w="25400">
              <a:solidFill>
                <a:srgbClr val="000000"/>
              </a:solidFill>
              <a:prstDash val="lgDash"/>
            </a:ln>
          </c:spPr>
          <c:marker>
            <c:symbol val="none"/>
          </c:marker>
          <c:cat>
            <c:numRef>
              <c:f>'Daily by Month_2'!$C$25:$AG$25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Month_2'!$C$60:$AG$60</c:f>
              <c:numCache>
                <c:formatCode>#,##0.0_);\(#,##0.0\);_(* ""??_);</c:formatCode>
                <c:ptCount val="3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numCache>
            </c:numRef>
          </c:val>
          <c:smooth val="0"/>
          <c:extLst>
            <c:ext xmlns:c16="http://schemas.microsoft.com/office/drawing/2014/chart" uri="{C3380CC4-5D6E-409C-BE32-E72D297353CC}">
              <c16:uniqueId val="{00000003-C216-4839-B3B1-522041F768F2}"/>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0"/>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13"/>
          <c:min val="21"/>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lang="en-US" sz="1800" b="1" i="0" u="none" strike="noStrike" baseline="0">
                <a:latin typeface="Arial" charset="0"/>
              </a:rPr>
              <a:t>RevPAR Percent Change</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Comp!$B$67:$B$69</c:f>
              <c:strCache>
                <c:ptCount val="3"/>
                <c:pt idx="0">
                  <c:v>Year to Date</c:v>
                </c:pt>
                <c:pt idx="1">
                  <c:v>Running 3 Month</c:v>
                </c:pt>
                <c:pt idx="2">
                  <c:v>Running 12 Month</c:v>
                </c:pt>
              </c:strCache>
            </c:strRef>
          </c:cat>
          <c:val>
            <c:numRef>
              <c:f>(Comp!$X$50,Comp!$AB$50,Comp!$AF$50)</c:f>
              <c:numCache>
                <c:formatCode>0.0</c:formatCode>
                <c:ptCount val="3"/>
                <c:pt idx="0">
                  <c:v>15.371597269777654</c:v>
                </c:pt>
                <c:pt idx="1">
                  <c:v>52.674785597451574</c:v>
                </c:pt>
                <c:pt idx="2">
                  <c:v>32.610505053787904</c:v>
                </c:pt>
              </c:numCache>
            </c:numRef>
          </c:val>
          <c:extLst>
            <c:ext xmlns:c16="http://schemas.microsoft.com/office/drawing/2014/chart" uri="{C3380CC4-5D6E-409C-BE32-E72D297353CC}">
              <c16:uniqueId val="{00000000-60DD-40E6-8F2F-5BBC29369B76}"/>
            </c:ext>
          </c:extLst>
        </c:ser>
        <c:ser>
          <c:idx val="1"/>
          <c:order val="1"/>
          <c:tx>
            <c:v>Competitive Set</c:v>
          </c:tx>
          <c:spPr>
            <a:solidFill>
              <a:srgbClr val="FEDB00"/>
            </a:solidFill>
            <a:ln w="28575">
              <a:noFill/>
            </a:ln>
          </c:spPr>
          <c:invertIfNegative val="0"/>
          <c:cat>
            <c:strRef>
              <c:f>Comp!$B$67:$B$69</c:f>
              <c:strCache>
                <c:ptCount val="3"/>
                <c:pt idx="0">
                  <c:v>Year to Date</c:v>
                </c:pt>
                <c:pt idx="1">
                  <c:v>Running 3 Month</c:v>
                </c:pt>
                <c:pt idx="2">
                  <c:v>Running 12 Month</c:v>
                </c:pt>
              </c:strCache>
            </c:strRef>
          </c:cat>
          <c:val>
            <c:numRef>
              <c:f>(Comp!$X$51,Comp!$AB$51,Comp!$AF$51)</c:f>
              <c:numCache>
                <c:formatCode>0.0</c:formatCode>
                <c:ptCount val="3"/>
                <c:pt idx="0">
                  <c:v>23.336299635705299</c:v>
                </c:pt>
                <c:pt idx="1">
                  <c:v>15.702105948262146</c:v>
                </c:pt>
                <c:pt idx="2">
                  <c:v>13.985116877870434</c:v>
                </c:pt>
              </c:numCache>
            </c:numRef>
          </c:val>
          <c:extLst>
            <c:ext xmlns:c16="http://schemas.microsoft.com/office/drawing/2014/chart" uri="{C3380CC4-5D6E-409C-BE32-E72D297353CC}">
              <c16:uniqueId val="{00000001-60DD-40E6-8F2F-5BBC29369B76}"/>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58"/>
          <c:min val="9"/>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Occupancy</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Week'!$X$14:$AF$14</c:f>
              <c:numCache>
                <c:formatCode>General</c:formatCode>
                <c:ptCount val="9"/>
                <c:pt idx="0">
                  <c:v>26.488095238095237</c:v>
                </c:pt>
                <c:pt idx="1">
                  <c:v>26.785714285714285</c:v>
                </c:pt>
                <c:pt idx="2">
                  <c:v>30.476190476190474</c:v>
                </c:pt>
                <c:pt idx="3">
                  <c:v>33.80952380952381</c:v>
                </c:pt>
                <c:pt idx="4">
                  <c:v>29.017857142857142</c:v>
                </c:pt>
                <c:pt idx="5">
                  <c:v>30.952380952380953</c:v>
                </c:pt>
                <c:pt idx="6">
                  <c:v>37.797619047619051</c:v>
                </c:pt>
                <c:pt idx="7">
                  <c:v>29.45134575569358</c:v>
                </c:pt>
                <c:pt idx="8">
                  <c:v>34.375</c:v>
                </c:pt>
              </c:numCache>
            </c:numRef>
          </c:val>
          <c:extLst>
            <c:ext xmlns:c16="http://schemas.microsoft.com/office/drawing/2014/chart" uri="{C3380CC4-5D6E-409C-BE32-E72D297353CC}">
              <c16:uniqueId val="{00000000-2BCB-4228-BF49-3A7AAAF22060}"/>
            </c:ext>
          </c:extLst>
        </c:ser>
        <c:ser>
          <c:idx val="1"/>
          <c:order val="1"/>
          <c:tx>
            <c:v>Competitive Set</c:v>
          </c:tx>
          <c:spPr>
            <a:solidFill>
              <a:srgbClr val="FEDB00"/>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Week'!$X$15:$AF$15</c:f>
              <c:numCache>
                <c:formatCode>General</c:formatCode>
                <c:ptCount val="9"/>
                <c:pt idx="0">
                  <c:v>66.468253968253961</c:v>
                </c:pt>
                <c:pt idx="1">
                  <c:v>61.158730158730158</c:v>
                </c:pt>
                <c:pt idx="2">
                  <c:v>69.476190476190482</c:v>
                </c:pt>
                <c:pt idx="3">
                  <c:v>67.841269841269835</c:v>
                </c:pt>
                <c:pt idx="4">
                  <c:v>66.984126984126988</c:v>
                </c:pt>
                <c:pt idx="5">
                  <c:v>67.281746031746039</c:v>
                </c:pt>
                <c:pt idx="6">
                  <c:v>67.678571428571431</c:v>
                </c:pt>
                <c:pt idx="7">
                  <c:v>66.356107660455493</c:v>
                </c:pt>
                <c:pt idx="8">
                  <c:v>67.480158730158735</c:v>
                </c:pt>
              </c:numCache>
            </c:numRef>
          </c:val>
          <c:extLst>
            <c:ext xmlns:c16="http://schemas.microsoft.com/office/drawing/2014/chart" uri="{C3380CC4-5D6E-409C-BE32-E72D297353CC}">
              <c16:uniqueId val="{00000001-2BCB-4228-BF49-3A7AAAF22060}"/>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74"/>
          <c:min val="21"/>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r"/>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ADR</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Week'!$X$16:$AF$16</c:f>
              <c:numCache>
                <c:formatCode>General</c:formatCode>
                <c:ptCount val="9"/>
                <c:pt idx="0">
                  <c:v>130.40462834506232</c:v>
                </c:pt>
                <c:pt idx="1">
                  <c:v>130.49791183664661</c:v>
                </c:pt>
                <c:pt idx="2">
                  <c:v>139.07045536533531</c:v>
                </c:pt>
                <c:pt idx="3">
                  <c:v>132.7888688067064</c:v>
                </c:pt>
                <c:pt idx="4">
                  <c:v>132.03603307485892</c:v>
                </c:pt>
                <c:pt idx="5">
                  <c:v>137.67321835304818</c:v>
                </c:pt>
                <c:pt idx="6">
                  <c:v>133.40564885697424</c:v>
                </c:pt>
                <c:pt idx="7">
                  <c:v>133.24706131185812</c:v>
                </c:pt>
                <c:pt idx="8">
                  <c:v>135.32697884654866</c:v>
                </c:pt>
              </c:numCache>
            </c:numRef>
          </c:val>
          <c:extLst>
            <c:ext xmlns:c16="http://schemas.microsoft.com/office/drawing/2014/chart" uri="{C3380CC4-5D6E-409C-BE32-E72D297353CC}">
              <c16:uniqueId val="{00000000-1E7D-42E7-827A-51EDDE5490D5}"/>
            </c:ext>
          </c:extLst>
        </c:ser>
        <c:ser>
          <c:idx val="1"/>
          <c:order val="1"/>
          <c:tx>
            <c:v>Competitive Set</c:v>
          </c:tx>
          <c:spPr>
            <a:solidFill>
              <a:srgbClr val="FEDB00"/>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Week'!$X$17:$AF$17</c:f>
              <c:numCache>
                <c:formatCode>General</c:formatCode>
                <c:ptCount val="9"/>
                <c:pt idx="0">
                  <c:v>132.04898011965989</c:v>
                </c:pt>
                <c:pt idx="1">
                  <c:v>132.89127071429178</c:v>
                </c:pt>
                <c:pt idx="2">
                  <c:v>132.51576854006595</c:v>
                </c:pt>
                <c:pt idx="3">
                  <c:v>134.15642246116391</c:v>
                </c:pt>
                <c:pt idx="4">
                  <c:v>136.39931916234514</c:v>
                </c:pt>
                <c:pt idx="5">
                  <c:v>141.49477129354011</c:v>
                </c:pt>
                <c:pt idx="6">
                  <c:v>136.11979803272303</c:v>
                </c:pt>
                <c:pt idx="7">
                  <c:v>133.5561268566816</c:v>
                </c:pt>
                <c:pt idx="8">
                  <c:v>138.79938261482104</c:v>
                </c:pt>
              </c:numCache>
            </c:numRef>
          </c:val>
          <c:extLst>
            <c:ext xmlns:c16="http://schemas.microsoft.com/office/drawing/2014/chart" uri="{C3380CC4-5D6E-409C-BE32-E72D297353CC}">
              <c16:uniqueId val="{00000001-1E7D-42E7-827A-51EDDE5490D5}"/>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46"/>
          <c:min val="125"/>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0" i="0" u="none" strike="noStrike" baseline="0">
                <a:solidFill>
                  <a:sysClr val="windowText" lastClr="000000"/>
                </a:solidFill>
                <a:latin typeface="Arial"/>
              </a:defRPr>
            </a:pPr>
            <a:r>
              <a:rPr sz="1800" b="0" i="0" u="none" strike="noStrike" baseline="0">
                <a:latin typeface="Arial" charset="0"/>
              </a:rPr>
              <a:t>Daily Indexes for the Month of January</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Month'!$C$28:$AG$28</c:f>
              <c:numCache>
                <c:formatCode>0.0</c:formatCode>
                <c:ptCount val="31"/>
                <c:pt idx="0">
                  <c:v>49.218749999952323</c:v>
                </c:pt>
                <c:pt idx="1">
                  <c:v>44.999999999963997</c:v>
                </c:pt>
                <c:pt idx="2">
                  <c:v>42.472375690620638</c:v>
                </c:pt>
                <c:pt idx="3">
                  <c:v>54.775280898911795</c:v>
                </c:pt>
                <c:pt idx="4">
                  <c:v>49.687499999971429</c:v>
                </c:pt>
                <c:pt idx="5">
                  <c:v>43.790546802605547</c:v>
                </c:pt>
                <c:pt idx="6">
                  <c:v>29.425837320576978</c:v>
                </c:pt>
                <c:pt idx="7">
                  <c:v>40.540540540524603</c:v>
                </c:pt>
                <c:pt idx="8">
                  <c:v>41.784702549584537</c:v>
                </c:pt>
                <c:pt idx="9">
                  <c:v>51.886792452861513</c:v>
                </c:pt>
                <c:pt idx="10">
                  <c:v>41.919805589281943</c:v>
                </c:pt>
                <c:pt idx="11">
                  <c:v>41.572398190063119</c:v>
                </c:pt>
                <c:pt idx="12">
                  <c:v>68.269230769188752</c:v>
                </c:pt>
                <c:pt idx="13">
                  <c:v>49.729364005407334</c:v>
                </c:pt>
                <c:pt idx="14">
                  <c:v>32.267441860450106</c:v>
                </c:pt>
                <c:pt idx="15">
                  <c:v>38.739669421485999</c:v>
                </c:pt>
                <c:pt idx="16">
                  <c:v>53.021664766229229</c:v>
                </c:pt>
                <c:pt idx="17">
                  <c:v>37.62827822119494</c:v>
                </c:pt>
                <c:pt idx="18">
                  <c:v>34.667418263823102</c:v>
                </c:pt>
                <c:pt idx="19">
                  <c:v>44.980443285539764</c:v>
                </c:pt>
                <c:pt idx="20">
                  <c:v>32.31070496080936</c:v>
                </c:pt>
                <c:pt idx="21">
                  <c:v>48.78826530613987</c:v>
                </c:pt>
                <c:pt idx="22">
                  <c:v>58.806818181792785</c:v>
                </c:pt>
                <c:pt idx="23">
                  <c:v>60.830860534121022</c:v>
                </c:pt>
                <c:pt idx="24">
                  <c:v>41.234439834044572</c:v>
                </c:pt>
                <c:pt idx="25">
                  <c:v>59.45121951216322</c:v>
                </c:pt>
                <c:pt idx="26">
                  <c:v>70.700636942660751</c:v>
                </c:pt>
                <c:pt idx="27">
                  <c:v>51.562499999970349</c:v>
                </c:pt>
                <c:pt idx="28">
                  <c:v>50.662251655658665</c:v>
                </c:pt>
                <c:pt idx="29">
                  <c:v>35.064935064941437</c:v>
                </c:pt>
                <c:pt idx="30">
                  <c:v>38.06228373703739</c:v>
                </c:pt>
              </c:numCache>
            </c:numRef>
          </c:val>
          <c:smooth val="0"/>
          <c:extLst>
            <c:ext xmlns:c16="http://schemas.microsoft.com/office/drawing/2014/chart" uri="{C3380CC4-5D6E-409C-BE32-E72D297353CC}">
              <c16:uniqueId val="{00000000-36D7-40A7-A1C1-F781D868BB8D}"/>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Month'!$C$38:$AG$38</c:f>
              <c:numCache>
                <c:formatCode>0.0</c:formatCode>
                <c:ptCount val="31"/>
                <c:pt idx="0">
                  <c:v>125.06766069324745</c:v>
                </c:pt>
                <c:pt idx="1">
                  <c:v>127.02804472991262</c:v>
                </c:pt>
                <c:pt idx="2">
                  <c:v>124.8137899413409</c:v>
                </c:pt>
                <c:pt idx="3">
                  <c:v>108.06366612199572</c:v>
                </c:pt>
                <c:pt idx="4">
                  <c:v>107.10097908635944</c:v>
                </c:pt>
                <c:pt idx="5">
                  <c:v>98.202074420674904</c:v>
                </c:pt>
                <c:pt idx="6">
                  <c:v>113.06366840854098</c:v>
                </c:pt>
                <c:pt idx="7">
                  <c:v>79.586542823703198</c:v>
                </c:pt>
                <c:pt idx="8">
                  <c:v>108.87150697918807</c:v>
                </c:pt>
                <c:pt idx="9">
                  <c:v>107.79825767586966</c:v>
                </c:pt>
                <c:pt idx="10">
                  <c:v>95.592940743929191</c:v>
                </c:pt>
                <c:pt idx="11">
                  <c:v>105.84404637605537</c:v>
                </c:pt>
                <c:pt idx="12">
                  <c:v>99.79949571183846</c:v>
                </c:pt>
                <c:pt idx="13">
                  <c:v>99.558573605995932</c:v>
                </c:pt>
                <c:pt idx="14">
                  <c:v>105.87073151078172</c:v>
                </c:pt>
                <c:pt idx="15">
                  <c:v>103.58361698060919</c:v>
                </c:pt>
                <c:pt idx="16">
                  <c:v>97.398964615046438</c:v>
                </c:pt>
                <c:pt idx="17">
                  <c:v>98.170857922628201</c:v>
                </c:pt>
                <c:pt idx="18">
                  <c:v>87.670371456119952</c:v>
                </c:pt>
                <c:pt idx="19">
                  <c:v>96.582589535390653</c:v>
                </c:pt>
                <c:pt idx="20">
                  <c:v>91.566134998568842</c:v>
                </c:pt>
                <c:pt idx="21">
                  <c:v>93.835806979626383</c:v>
                </c:pt>
                <c:pt idx="22">
                  <c:v>95.631498370090668</c:v>
                </c:pt>
                <c:pt idx="23">
                  <c:v>86.360597361033854</c:v>
                </c:pt>
                <c:pt idx="24">
                  <c:v>87.873980808604273</c:v>
                </c:pt>
                <c:pt idx="25">
                  <c:v>89.710800573394721</c:v>
                </c:pt>
                <c:pt idx="26">
                  <c:v>97.798668618381299</c:v>
                </c:pt>
                <c:pt idx="27">
                  <c:v>92.618923059000423</c:v>
                </c:pt>
                <c:pt idx="28">
                  <c:v>92.240101577632515</c:v>
                </c:pt>
                <c:pt idx="29">
                  <c:v>92.851981378121778</c:v>
                </c:pt>
                <c:pt idx="30">
                  <c:v>89.275801332277524</c:v>
                </c:pt>
              </c:numCache>
            </c:numRef>
          </c:val>
          <c:smooth val="0"/>
          <c:extLst>
            <c:ext xmlns:c16="http://schemas.microsoft.com/office/drawing/2014/chart" uri="{C3380CC4-5D6E-409C-BE32-E72D297353CC}">
              <c16:uniqueId val="{00000001-36D7-40A7-A1C1-F781D868BB8D}"/>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Month'!$C$48:$AG$48</c:f>
              <c:numCache>
                <c:formatCode>0.0</c:formatCode>
                <c:ptCount val="31"/>
                <c:pt idx="0">
                  <c:v>61.556739247434024</c:v>
                </c:pt>
                <c:pt idx="1">
                  <c:v>57.162620128478522</c:v>
                </c:pt>
                <c:pt idx="2">
                  <c:v>53.01138177757732</c:v>
                </c:pt>
                <c:pt idx="3">
                  <c:v>59.192176667961277</c:v>
                </c:pt>
                <c:pt idx="4">
                  <c:v>53.215798983540715</c:v>
                </c:pt>
                <c:pt idx="5">
                  <c:v>43.003225360325089</c:v>
                </c:pt>
                <c:pt idx="6">
                  <c:v>33.269931134571607</c:v>
                </c:pt>
                <c:pt idx="7">
                  <c:v>32.264814658251986</c:v>
                </c:pt>
                <c:pt idx="8">
                  <c:v>45.491635352499529</c:v>
                </c:pt>
                <c:pt idx="9">
                  <c:v>55.933058228019796</c:v>
                </c:pt>
                <c:pt idx="10">
                  <c:v>40.072374916934741</c:v>
                </c:pt>
                <c:pt idx="11">
                  <c:v>44.001908419908794</c:v>
                </c:pt>
                <c:pt idx="12">
                  <c:v>68.132348034000671</c:v>
                </c:pt>
                <c:pt idx="13">
                  <c:v>49.509845467139307</c:v>
                </c:pt>
                <c:pt idx="14">
                  <c:v>34.161776737499252</c:v>
                </c:pt>
                <c:pt idx="15">
                  <c:v>40.127950793104915</c:v>
                </c:pt>
                <c:pt idx="16">
                  <c:v>51.642552504005813</c:v>
                </c:pt>
                <c:pt idx="17">
                  <c:v>36.940003551278039</c:v>
                </c:pt>
                <c:pt idx="18">
                  <c:v>30.393054366133804</c:v>
                </c:pt>
                <c:pt idx="19">
                  <c:v>43.443276909659083</c:v>
                </c:pt>
                <c:pt idx="20">
                  <c:v>29.585663723405368</c:v>
                </c:pt>
                <c:pt idx="21">
                  <c:v>45.780862461379321</c:v>
                </c:pt>
                <c:pt idx="22">
                  <c:v>56.237841371077273</c:v>
                </c:pt>
                <c:pt idx="23">
                  <c:v>52.533894537139865</c:v>
                </c:pt>
                <c:pt idx="24">
                  <c:v>36.234343746274298</c:v>
                </c:pt>
                <c:pt idx="25">
                  <c:v>53.334164975029189</c:v>
                </c:pt>
                <c:pt idx="26">
                  <c:v>69.14428163464423</c:v>
                </c:pt>
                <c:pt idx="27">
                  <c:v>47.756632202286106</c:v>
                </c:pt>
                <c:pt idx="28">
                  <c:v>46.730912388653252</c:v>
                </c:pt>
                <c:pt idx="29">
                  <c:v>32.558486976773395</c:v>
                </c:pt>
                <c:pt idx="30">
                  <c:v>33.980408811588667</c:v>
                </c:pt>
              </c:numCache>
            </c:numRef>
          </c:val>
          <c:smooth val="0"/>
          <c:extLst>
            <c:ext xmlns:c16="http://schemas.microsoft.com/office/drawing/2014/chart" uri="{C3380CC4-5D6E-409C-BE32-E72D297353CC}">
              <c16:uniqueId val="{00000002-36D7-40A7-A1C1-F781D868BB8D}"/>
            </c:ext>
          </c:extLst>
        </c:ser>
        <c:ser>
          <c:idx val="3"/>
          <c:order val="3"/>
          <c:tx>
            <c:v>100 %</c:v>
          </c:tx>
          <c:spPr>
            <a:ln w="25400">
              <a:solidFill>
                <a:srgbClr val="000000"/>
              </a:solidFill>
              <a:prstDash val="lgDash"/>
            </a:ln>
          </c:spPr>
          <c:marker>
            <c:symbol val="none"/>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Month'!$C$60:$AG$60</c:f>
              <c:numCache>
                <c:formatCode>#,##0.0_);\(#,##0.0\);_(* ""??_);</c:formatCode>
                <c:ptCount val="3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numCache>
            </c:numRef>
          </c:val>
          <c:smooth val="0"/>
          <c:extLst>
            <c:ext xmlns:c16="http://schemas.microsoft.com/office/drawing/2014/chart" uri="{C3380CC4-5D6E-409C-BE32-E72D297353CC}">
              <c16:uniqueId val="{00000003-36D7-40A7-A1C1-F781D868BB8D}"/>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0"/>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32"/>
          <c:min val="24"/>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lang="en-US" sz="1800" b="1" i="0" u="none" strike="noStrike" baseline="0">
                <a:latin typeface="Arial" charset="0"/>
              </a:rPr>
              <a:t>Monthly Indexes</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strRef>
              <c:f>Comp_2!$C$20:$T$20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Comp_2!$C$23:$T$23</c:f>
              <c:numCache>
                <c:formatCode>0.0</c:formatCode>
                <c:ptCount val="18"/>
                <c:pt idx="0">
                  <c:v>105.03764130821078</c:v>
                </c:pt>
                <c:pt idx="1">
                  <c:v>97.264685545966856</c:v>
                </c:pt>
                <c:pt idx="2">
                  <c:v>88.566256552934917</c:v>
                </c:pt>
                <c:pt idx="3">
                  <c:v>69.658032838286871</c:v>
                </c:pt>
                <c:pt idx="4">
                  <c:v>50.976211849193156</c:v>
                </c:pt>
                <c:pt idx="5">
                  <c:v>60.859850993798553</c:v>
                </c:pt>
                <c:pt idx="6">
                  <c:v>53.293011673058849</c:v>
                </c:pt>
                <c:pt idx="7">
                  <c:v>91.868352450498705</c:v>
                </c:pt>
                <c:pt idx="8">
                  <c:v>87.803479645694154</c:v>
                </c:pt>
                <c:pt idx="9">
                  <c:v>88.164797523769622</c:v>
                </c:pt>
                <c:pt idx="10">
                  <c:v>99.848678997150913</c:v>
                </c:pt>
                <c:pt idx="11">
                  <c:v>101.51513943375048</c:v>
                </c:pt>
                <c:pt idx="12">
                  <c:v>97.178114451205118</c:v>
                </c:pt>
                <c:pt idx="13">
                  <c:v>94.431716213290301</c:v>
                </c:pt>
                <c:pt idx="14">
                  <c:v>98.667073113907335</c:v>
                </c:pt>
                <c:pt idx="15">
                  <c:v>104.72923472930353</c:v>
                </c:pt>
                <c:pt idx="16">
                  <c:v>78.223821828432904</c:v>
                </c:pt>
                <c:pt idx="17">
                  <c:v>58.826995155116329</c:v>
                </c:pt>
              </c:numCache>
            </c:numRef>
          </c:val>
          <c:smooth val="0"/>
          <c:extLst>
            <c:ext xmlns:c16="http://schemas.microsoft.com/office/drawing/2014/chart" uri="{C3380CC4-5D6E-409C-BE32-E72D297353CC}">
              <c16:uniqueId val="{00000000-ED2A-4C0A-9764-A78D1AB4A3D3}"/>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strRef>
              <c:f>Comp_2!$C$20:$T$20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Comp_2!$C$35:$T$35</c:f>
              <c:numCache>
                <c:formatCode>0.0</c:formatCode>
                <c:ptCount val="18"/>
                <c:pt idx="0">
                  <c:v>69.610515654556494</c:v>
                </c:pt>
                <c:pt idx="1">
                  <c:v>62.902015256911447</c:v>
                </c:pt>
                <c:pt idx="2">
                  <c:v>60.856018444176136</c:v>
                </c:pt>
                <c:pt idx="3">
                  <c:v>60.328977115362477</c:v>
                </c:pt>
                <c:pt idx="4">
                  <c:v>66.720222925560805</c:v>
                </c:pt>
                <c:pt idx="5">
                  <c:v>69.821922515442637</c:v>
                </c:pt>
                <c:pt idx="6">
                  <c:v>71.517421903555743</c:v>
                </c:pt>
                <c:pt idx="7">
                  <c:v>70.48265271611146</c:v>
                </c:pt>
                <c:pt idx="8">
                  <c:v>69.556640918355882</c:v>
                </c:pt>
                <c:pt idx="9">
                  <c:v>70.919124924902903</c:v>
                </c:pt>
                <c:pt idx="10">
                  <c:v>73.68728331695111</c:v>
                </c:pt>
                <c:pt idx="11">
                  <c:v>78.929690463900997</c:v>
                </c:pt>
                <c:pt idx="12">
                  <c:v>77.762270207728676</c:v>
                </c:pt>
                <c:pt idx="13">
                  <c:v>66.939076396039141</c:v>
                </c:pt>
                <c:pt idx="14">
                  <c:v>57.915847400652986</c:v>
                </c:pt>
                <c:pt idx="15">
                  <c:v>58.916668485279608</c:v>
                </c:pt>
                <c:pt idx="16">
                  <c:v>73.861205035896333</c:v>
                </c:pt>
                <c:pt idx="17">
                  <c:v>74.892684817156976</c:v>
                </c:pt>
              </c:numCache>
            </c:numRef>
          </c:val>
          <c:smooth val="0"/>
          <c:extLst>
            <c:ext xmlns:c16="http://schemas.microsoft.com/office/drawing/2014/chart" uri="{C3380CC4-5D6E-409C-BE32-E72D297353CC}">
              <c16:uniqueId val="{00000001-ED2A-4C0A-9764-A78D1AB4A3D3}"/>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strRef>
              <c:f>Comp_2!$C$20:$T$20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Comp_2!$C$47:$T$47</c:f>
              <c:numCache>
                <c:formatCode>0.0</c:formatCode>
                <c:ptCount val="18"/>
                <c:pt idx="0">
                  <c:v>73.117243746007574</c:v>
                </c:pt>
                <c:pt idx="1">
                  <c:v>61.181447341682293</c:v>
                </c:pt>
                <c:pt idx="2">
                  <c:v>53.897897423189256</c:v>
                </c:pt>
                <c:pt idx="3">
                  <c:v>42.02397869000837</c:v>
                </c:pt>
                <c:pt idx="4">
                  <c:v>34.011442184782915</c:v>
                </c:pt>
                <c:pt idx="5">
                  <c:v>42.493518003913472</c:v>
                </c:pt>
                <c:pt idx="6">
                  <c:v>38.113788003331393</c:v>
                </c:pt>
                <c:pt idx="7">
                  <c:v>64.751251813648466</c:v>
                </c:pt>
                <c:pt idx="8">
                  <c:v>61.073151050939821</c:v>
                </c:pt>
                <c:pt idx="9">
                  <c:v>62.525702895649346</c:v>
                </c:pt>
                <c:pt idx="10">
                  <c:v>73.575778980848298</c:v>
                </c:pt>
                <c:pt idx="11">
                  <c:v>80.125585329064165</c:v>
                </c:pt>
                <c:pt idx="12">
                  <c:v>75.567907942271759</c:v>
                </c:pt>
                <c:pt idx="13">
                  <c:v>63.2117186581116</c:v>
                </c:pt>
                <c:pt idx="14">
                  <c:v>57.143871499336491</c:v>
                </c:pt>
                <c:pt idx="15">
                  <c:v>61.70297603258588</c:v>
                </c:pt>
                <c:pt idx="16">
                  <c:v>57.777057427666044</c:v>
                </c:pt>
                <c:pt idx="17">
                  <c:v>44.057116068945241</c:v>
                </c:pt>
              </c:numCache>
            </c:numRef>
          </c:val>
          <c:smooth val="0"/>
          <c:extLst>
            <c:ext xmlns:c16="http://schemas.microsoft.com/office/drawing/2014/chart" uri="{C3380CC4-5D6E-409C-BE32-E72D297353CC}">
              <c16:uniqueId val="{00000002-ED2A-4C0A-9764-A78D1AB4A3D3}"/>
            </c:ext>
          </c:extLst>
        </c:ser>
        <c:ser>
          <c:idx val="3"/>
          <c:order val="3"/>
          <c:tx>
            <c:v>100 %</c:v>
          </c:tx>
          <c:spPr>
            <a:ln w="25400">
              <a:solidFill>
                <a:srgbClr val="000000"/>
              </a:solidFill>
              <a:prstDash val="lgDash"/>
            </a:ln>
          </c:spPr>
          <c:marker>
            <c:symbol val="none"/>
          </c:marker>
          <c:cat>
            <c:strRef>
              <c:f>Comp_2!$C$20:$T$20</c:f>
              <c:strCache>
                <c:ptCount val="18"/>
                <c:pt idx="0">
                  <c:v>Aug</c:v>
                </c:pt>
                <c:pt idx="1">
                  <c:v>Sep</c:v>
                </c:pt>
                <c:pt idx="2">
                  <c:v>Oct</c:v>
                </c:pt>
                <c:pt idx="3">
                  <c:v>Nov</c:v>
                </c:pt>
                <c:pt idx="4">
                  <c:v>Dec</c:v>
                </c:pt>
                <c:pt idx="5">
                  <c:v>Jan</c:v>
                </c:pt>
                <c:pt idx="6">
                  <c:v>Feb</c:v>
                </c:pt>
                <c:pt idx="7">
                  <c:v>Mar</c:v>
                </c:pt>
                <c:pt idx="8">
                  <c:v>Apr</c:v>
                </c:pt>
                <c:pt idx="9">
                  <c:v>May</c:v>
                </c:pt>
                <c:pt idx="10">
                  <c:v>Jun</c:v>
                </c:pt>
                <c:pt idx="11">
                  <c:v>Jul</c:v>
                </c:pt>
                <c:pt idx="12">
                  <c:v>Aug</c:v>
                </c:pt>
                <c:pt idx="13">
                  <c:v>Sep</c:v>
                </c:pt>
                <c:pt idx="14">
                  <c:v>Oct</c:v>
                </c:pt>
                <c:pt idx="15">
                  <c:v>Nov</c:v>
                </c:pt>
                <c:pt idx="16">
                  <c:v>Dec</c:v>
                </c:pt>
                <c:pt idx="17">
                  <c:v>Jan</c:v>
                </c:pt>
              </c:strCache>
            </c:strRef>
          </c:cat>
          <c:val>
            <c:numRef>
              <c:f>Comp_2!$C$60:$T$60</c:f>
              <c:numCache>
                <c:formatCode>General</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numCache>
            </c:numRef>
          </c:val>
          <c:smooth val="0"/>
          <c:extLst>
            <c:ext xmlns:c16="http://schemas.microsoft.com/office/drawing/2014/chart" uri="{C3380CC4-5D6E-409C-BE32-E72D297353CC}">
              <c16:uniqueId val="{00000003-ED2A-4C0A-9764-A78D1AB4A3D3}"/>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1"/>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10"/>
          <c:min val="29"/>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lang="en-US" sz="1800" b="1" i="0" u="none" strike="noStrike" baseline="0">
                <a:latin typeface="Arial" charset="0"/>
              </a:rPr>
              <a:t>RevPAR Percent Change</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Comp_2!$B$67:$B$69</c:f>
              <c:strCache>
                <c:ptCount val="3"/>
                <c:pt idx="0">
                  <c:v>Year to Date</c:v>
                </c:pt>
                <c:pt idx="1">
                  <c:v>Running 3 Month</c:v>
                </c:pt>
                <c:pt idx="2">
                  <c:v>Running 12 Month</c:v>
                </c:pt>
              </c:strCache>
            </c:strRef>
          </c:cat>
          <c:val>
            <c:numRef>
              <c:f>(Comp_2!$X$50,Comp_2!$AB$50,Comp_2!$AF$50)</c:f>
              <c:numCache>
                <c:formatCode>0.0</c:formatCode>
                <c:ptCount val="3"/>
                <c:pt idx="0">
                  <c:v>15.371597269777654</c:v>
                </c:pt>
                <c:pt idx="1">
                  <c:v>52.674785597451574</c:v>
                </c:pt>
                <c:pt idx="2">
                  <c:v>32.610505053787904</c:v>
                </c:pt>
              </c:numCache>
            </c:numRef>
          </c:val>
          <c:extLst>
            <c:ext xmlns:c16="http://schemas.microsoft.com/office/drawing/2014/chart" uri="{C3380CC4-5D6E-409C-BE32-E72D297353CC}">
              <c16:uniqueId val="{00000000-53AC-4057-BDB1-3D9DBF31BD39}"/>
            </c:ext>
          </c:extLst>
        </c:ser>
        <c:ser>
          <c:idx val="1"/>
          <c:order val="1"/>
          <c:tx>
            <c:v>Competitive Set</c:v>
          </c:tx>
          <c:spPr>
            <a:solidFill>
              <a:srgbClr val="FEDB00"/>
            </a:solidFill>
            <a:ln w="28575">
              <a:noFill/>
            </a:ln>
          </c:spPr>
          <c:invertIfNegative val="0"/>
          <c:cat>
            <c:strRef>
              <c:f>Comp_2!$B$67:$B$69</c:f>
              <c:strCache>
                <c:ptCount val="3"/>
                <c:pt idx="0">
                  <c:v>Year to Date</c:v>
                </c:pt>
                <c:pt idx="1">
                  <c:v>Running 3 Month</c:v>
                </c:pt>
                <c:pt idx="2">
                  <c:v>Running 12 Month</c:v>
                </c:pt>
              </c:strCache>
            </c:strRef>
          </c:cat>
          <c:val>
            <c:numRef>
              <c:f>(Comp_2!$X$51,Comp_2!$AB$51,Comp_2!$AF$51)</c:f>
              <c:numCache>
                <c:formatCode>0.0</c:formatCode>
                <c:ptCount val="3"/>
                <c:pt idx="0">
                  <c:v>11.27703043588448</c:v>
                </c:pt>
                <c:pt idx="1">
                  <c:v>7.3544281532299305</c:v>
                </c:pt>
                <c:pt idx="2">
                  <c:v>7.7504584638319072</c:v>
                </c:pt>
              </c:numCache>
            </c:numRef>
          </c:val>
          <c:extLst>
            <c:ext xmlns:c16="http://schemas.microsoft.com/office/drawing/2014/chart" uri="{C3380CC4-5D6E-409C-BE32-E72D297353CC}">
              <c16:uniqueId val="{00000001-53AC-4057-BDB1-3D9DBF31BD39}"/>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58"/>
          <c:min val="2"/>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Occupancy</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Week_2'!$X$13:$AF$13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Week_2'!$X$14:$AF$14</c:f>
              <c:numCache>
                <c:formatCode>General</c:formatCode>
                <c:ptCount val="9"/>
                <c:pt idx="0">
                  <c:v>26.488095238095237</c:v>
                </c:pt>
                <c:pt idx="1">
                  <c:v>26.785714285714285</c:v>
                </c:pt>
                <c:pt idx="2">
                  <c:v>30.476190476190474</c:v>
                </c:pt>
                <c:pt idx="3">
                  <c:v>33.80952380952381</c:v>
                </c:pt>
                <c:pt idx="4">
                  <c:v>29.017857142857142</c:v>
                </c:pt>
                <c:pt idx="5">
                  <c:v>30.952380952380953</c:v>
                </c:pt>
                <c:pt idx="6">
                  <c:v>37.797619047619051</c:v>
                </c:pt>
                <c:pt idx="7">
                  <c:v>29.45134575569358</c:v>
                </c:pt>
                <c:pt idx="8">
                  <c:v>34.375</c:v>
                </c:pt>
              </c:numCache>
            </c:numRef>
          </c:val>
          <c:extLst>
            <c:ext xmlns:c16="http://schemas.microsoft.com/office/drawing/2014/chart" uri="{C3380CC4-5D6E-409C-BE32-E72D297353CC}">
              <c16:uniqueId val="{00000000-B9A6-4603-A5B5-3B7D5AEEE360}"/>
            </c:ext>
          </c:extLst>
        </c:ser>
        <c:ser>
          <c:idx val="1"/>
          <c:order val="1"/>
          <c:tx>
            <c:v>Competitive Set</c:v>
          </c:tx>
          <c:spPr>
            <a:solidFill>
              <a:srgbClr val="FEDB00"/>
            </a:solidFill>
            <a:ln w="28575">
              <a:noFill/>
            </a:ln>
          </c:spPr>
          <c:invertIfNegative val="0"/>
          <c:cat>
            <c:strRef>
              <c:f>'Day of Week_2'!$X$13:$AF$13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Week_2'!$X$15:$AF$15</c:f>
              <c:numCache>
                <c:formatCode>General</c:formatCode>
                <c:ptCount val="9"/>
                <c:pt idx="0">
                  <c:v>45.416024653312789</c:v>
                </c:pt>
                <c:pt idx="1">
                  <c:v>44.067796610169495</c:v>
                </c:pt>
                <c:pt idx="2">
                  <c:v>50.477657935285052</c:v>
                </c:pt>
                <c:pt idx="3">
                  <c:v>54.144838212634824</c:v>
                </c:pt>
                <c:pt idx="4">
                  <c:v>54.738058551617875</c:v>
                </c:pt>
                <c:pt idx="5">
                  <c:v>56.856702619414484</c:v>
                </c:pt>
                <c:pt idx="6">
                  <c:v>61.902927580893682</c:v>
                </c:pt>
                <c:pt idx="7">
                  <c:v>49.742078113485633</c:v>
                </c:pt>
                <c:pt idx="8">
                  <c:v>59.379815100154083</c:v>
                </c:pt>
              </c:numCache>
            </c:numRef>
          </c:val>
          <c:extLst>
            <c:ext xmlns:c16="http://schemas.microsoft.com/office/drawing/2014/chart" uri="{C3380CC4-5D6E-409C-BE32-E72D297353CC}">
              <c16:uniqueId val="{00000001-B9A6-4603-A5B5-3B7D5AEEE360}"/>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67"/>
          <c:min val="21"/>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r"/>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ADR</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Week_2'!$X$13:$AF$13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Week_2'!$X$16:$AF$16</c:f>
              <c:numCache>
                <c:formatCode>General</c:formatCode>
                <c:ptCount val="9"/>
                <c:pt idx="0">
                  <c:v>130.40462834506232</c:v>
                </c:pt>
                <c:pt idx="1">
                  <c:v>130.49791183664661</c:v>
                </c:pt>
                <c:pt idx="2">
                  <c:v>139.07045536533531</c:v>
                </c:pt>
                <c:pt idx="3">
                  <c:v>132.7888688067064</c:v>
                </c:pt>
                <c:pt idx="4">
                  <c:v>132.03603307485892</c:v>
                </c:pt>
                <c:pt idx="5">
                  <c:v>137.67321835304818</c:v>
                </c:pt>
                <c:pt idx="6">
                  <c:v>133.40564885697424</c:v>
                </c:pt>
                <c:pt idx="7">
                  <c:v>133.24706131185812</c:v>
                </c:pt>
                <c:pt idx="8">
                  <c:v>135.32697884654866</c:v>
                </c:pt>
              </c:numCache>
            </c:numRef>
          </c:val>
          <c:extLst>
            <c:ext xmlns:c16="http://schemas.microsoft.com/office/drawing/2014/chart" uri="{C3380CC4-5D6E-409C-BE32-E72D297353CC}">
              <c16:uniqueId val="{00000000-EF19-498F-BE83-0E2DAACE44F4}"/>
            </c:ext>
          </c:extLst>
        </c:ser>
        <c:ser>
          <c:idx val="1"/>
          <c:order val="1"/>
          <c:tx>
            <c:v>Competitive Set</c:v>
          </c:tx>
          <c:spPr>
            <a:solidFill>
              <a:srgbClr val="FEDB00"/>
            </a:solidFill>
            <a:ln w="28575">
              <a:noFill/>
            </a:ln>
          </c:spPr>
          <c:invertIfNegative val="0"/>
          <c:cat>
            <c:strRef>
              <c:f>'Day of Week_2'!$X$13:$AF$13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Week_2'!$X$17:$AF$17</c:f>
              <c:numCache>
                <c:formatCode>General</c:formatCode>
                <c:ptCount val="9"/>
                <c:pt idx="0">
                  <c:v>164.18680127233253</c:v>
                </c:pt>
                <c:pt idx="1">
                  <c:v>185.70904171373277</c:v>
                </c:pt>
                <c:pt idx="2">
                  <c:v>184.37331527767105</c:v>
                </c:pt>
                <c:pt idx="3">
                  <c:v>183.12158340388021</c:v>
                </c:pt>
                <c:pt idx="4">
                  <c:v>177.13284690699612</c:v>
                </c:pt>
                <c:pt idx="5">
                  <c:v>174.03012133367179</c:v>
                </c:pt>
                <c:pt idx="6">
                  <c:v>178.18328851306677</c:v>
                </c:pt>
                <c:pt idx="7">
                  <c:v>179.74330724188582</c:v>
                </c:pt>
                <c:pt idx="8">
                  <c:v>176.1949412030483</c:v>
                </c:pt>
              </c:numCache>
            </c:numRef>
          </c:val>
          <c:extLst>
            <c:ext xmlns:c16="http://schemas.microsoft.com/office/drawing/2014/chart" uri="{C3380CC4-5D6E-409C-BE32-E72D297353CC}">
              <c16:uniqueId val="{00000001-EF19-498F-BE83-0E2DAACE44F4}"/>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91"/>
          <c:min val="125"/>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0</xdr:colOff>
      <xdr:row>5</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5" y="58102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37109</xdr:colOff>
      <xdr:row>5</xdr:row>
      <xdr:rowOff>31686</xdr:rowOff>
    </xdr:from>
    <xdr:to>
      <xdr:col>19</xdr:col>
      <xdr:colOff>338988</xdr:colOff>
      <xdr:row>16</xdr:row>
      <xdr:rowOff>102171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0</xdr:colOff>
      <xdr:row>4</xdr:row>
      <xdr:rowOff>0</xdr:rowOff>
    </xdr:from>
    <xdr:ext cx="6604000" cy="381000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1</xdr:col>
      <xdr:colOff>52375</xdr:colOff>
      <xdr:row>4</xdr:row>
      <xdr:rowOff>76581</xdr:rowOff>
    </xdr:from>
    <xdr:to>
      <xdr:col>11</xdr:col>
      <xdr:colOff>19990</xdr:colOff>
      <xdr:row>13</xdr:row>
      <xdr:rowOff>128651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195199</xdr:colOff>
      <xdr:row>4</xdr:row>
      <xdr:rowOff>76581</xdr:rowOff>
    </xdr:from>
    <xdr:to>
      <xdr:col>20</xdr:col>
      <xdr:colOff>584834</xdr:colOff>
      <xdr:row>13</xdr:row>
      <xdr:rowOff>128651</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33</xdr:col>
      <xdr:colOff>130175</xdr:colOff>
      <xdr:row>20</xdr:row>
      <xdr:rowOff>377825</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37109</xdr:colOff>
      <xdr:row>5</xdr:row>
      <xdr:rowOff>31686</xdr:rowOff>
    </xdr:from>
    <xdr:to>
      <xdr:col>19</xdr:col>
      <xdr:colOff>338988</xdr:colOff>
      <xdr:row>16</xdr:row>
      <xdr:rowOff>102171</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0</xdr:colOff>
      <xdr:row>4</xdr:row>
      <xdr:rowOff>0</xdr:rowOff>
    </xdr:from>
    <xdr:ext cx="6604000" cy="3810000"/>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6.xml><?xml version="1.0" encoding="utf-8"?>
<xdr:wsDr xmlns:xdr="http://schemas.openxmlformats.org/drawingml/2006/spreadsheetDrawing" xmlns:a="http://schemas.openxmlformats.org/drawingml/2006/main">
  <xdr:twoCellAnchor>
    <xdr:from>
      <xdr:col>1</xdr:col>
      <xdr:colOff>52375</xdr:colOff>
      <xdr:row>4</xdr:row>
      <xdr:rowOff>76581</xdr:rowOff>
    </xdr:from>
    <xdr:to>
      <xdr:col>11</xdr:col>
      <xdr:colOff>19990</xdr:colOff>
      <xdr:row>13</xdr:row>
      <xdr:rowOff>128651</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195199</xdr:colOff>
      <xdr:row>4</xdr:row>
      <xdr:rowOff>76581</xdr:rowOff>
    </xdr:from>
    <xdr:to>
      <xdr:col>20</xdr:col>
      <xdr:colOff>584834</xdr:colOff>
      <xdr:row>13</xdr:row>
      <xdr:rowOff>128651</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33</xdr:col>
      <xdr:colOff>130175</xdr:colOff>
      <xdr:row>20</xdr:row>
      <xdr:rowOff>377825</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1895475</xdr:colOff>
      <xdr:row>1</xdr:row>
      <xdr:rowOff>838200</xdr:rowOff>
    </xdr:to>
    <xdr:pic>
      <xdr:nvPicPr>
        <xdr:cNvPr id="7185" name="Picture 1">
          <a:extLst>
            <a:ext uri="{FF2B5EF4-FFF2-40B4-BE49-F238E27FC236}">
              <a16:creationId xmlns:a16="http://schemas.microsoft.com/office/drawing/2014/main" id="{00000000-0008-0000-1900-00001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579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hoteldataconference.com/" TargetMode="External"/><Relationship Id="rId7" Type="http://schemas.openxmlformats.org/officeDocument/2006/relationships/drawing" Target="../drawings/drawing8.xml"/><Relationship Id="rId2" Type="http://schemas.openxmlformats.org/officeDocument/2006/relationships/hyperlink" Target="http://www.hotelnewsnow.com/" TargetMode="External"/><Relationship Id="rId1" Type="http://schemas.openxmlformats.org/officeDocument/2006/relationships/hyperlink" Target="http://www.str.com/data-insights/resources/glossary" TargetMode="External"/><Relationship Id="rId6" Type="http://schemas.openxmlformats.org/officeDocument/2006/relationships/printerSettings" Target="../printerSettings/printerSettings14.bin"/><Relationship Id="rId5" Type="http://schemas.openxmlformats.org/officeDocument/2006/relationships/hyperlink" Target="https://str.com/contact" TargetMode="External"/><Relationship Id="rId4" Type="http://schemas.openxmlformats.org/officeDocument/2006/relationships/hyperlink" Target="http://www.str.com/data-insights/resources/FA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A153"/>
  <sheetViews>
    <sheetView showGridLines="0" zoomScaleNormal="100" workbookViewId="0"/>
  </sheetViews>
  <sheetFormatPr defaultRowHeight="12.75" x14ac:dyDescent="0.2"/>
  <cols>
    <col min="1" max="1" width="13.42578125" customWidth="1"/>
    <col min="2" max="2" width="57.5703125" customWidth="1"/>
    <col min="3" max="3" width="5.42578125" customWidth="1"/>
    <col min="4" max="4" width="1.85546875" style="15" customWidth="1"/>
    <col min="5" max="5" width="57.5703125" customWidth="1"/>
    <col min="6" max="6" width="5.42578125" customWidth="1"/>
    <col min="7" max="7" width="15.5703125" customWidth="1"/>
    <col min="8" max="8" width="4.140625" customWidth="1"/>
    <col min="9" max="13" width="7.140625" style="123" customWidth="1"/>
    <col min="14" max="14" width="1.42578125" style="123" customWidth="1"/>
    <col min="15" max="15" width="7.42578125" style="123" customWidth="1"/>
    <col min="16" max="27" width="9.140625" style="123" customWidth="1"/>
    <col min="28" max="28" width="9.140625" customWidth="1"/>
  </cols>
  <sheetData>
    <row r="1" spans="1:8" ht="45.75" customHeight="1" x14ac:dyDescent="0.25">
      <c r="A1" s="237"/>
      <c r="B1" s="238"/>
      <c r="C1" s="238"/>
      <c r="D1" s="239"/>
      <c r="E1" s="238"/>
      <c r="F1" s="238"/>
      <c r="G1" s="238"/>
      <c r="H1" s="240"/>
    </row>
    <row r="2" spans="1:8" ht="24.75" customHeight="1" x14ac:dyDescent="0.2">
      <c r="A2" s="238"/>
      <c r="B2" s="257" t="s">
        <v>98</v>
      </c>
      <c r="C2" s="248"/>
      <c r="D2" s="247"/>
      <c r="E2" s="247"/>
      <c r="F2" s="248"/>
      <c r="G2" s="241"/>
      <c r="H2" s="242"/>
    </row>
    <row r="3" spans="1:8" ht="25.5" customHeight="1" x14ac:dyDescent="0.4">
      <c r="A3" s="238"/>
      <c r="B3" s="258" t="s">
        <v>97</v>
      </c>
      <c r="C3" s="250"/>
      <c r="D3" s="249"/>
      <c r="E3" s="249"/>
      <c r="F3" s="250"/>
      <c r="G3" s="241"/>
      <c r="H3" s="242"/>
    </row>
    <row r="4" spans="1:8" ht="15" customHeight="1" x14ac:dyDescent="0.2">
      <c r="A4" s="238"/>
      <c r="B4" s="297" t="s">
        <v>99</v>
      </c>
      <c r="C4" s="297"/>
      <c r="D4" s="297"/>
      <c r="E4" s="297"/>
      <c r="F4" s="251"/>
      <c r="G4" s="241"/>
      <c r="H4" s="242"/>
    </row>
    <row r="5" spans="1:8" ht="15" customHeight="1" x14ac:dyDescent="0.2">
      <c r="A5" s="238"/>
      <c r="B5" s="297" t="s">
        <v>100</v>
      </c>
      <c r="C5" s="297"/>
      <c r="D5" s="297"/>
      <c r="E5" s="297"/>
      <c r="F5" s="251"/>
      <c r="G5" s="241"/>
      <c r="H5" s="242"/>
    </row>
    <row r="6" spans="1:8" ht="15" customHeight="1" x14ac:dyDescent="0.2">
      <c r="A6" s="238"/>
      <c r="B6" s="245"/>
      <c r="C6" s="252"/>
      <c r="D6" s="245"/>
      <c r="E6" s="245"/>
      <c r="F6" s="252"/>
      <c r="G6" s="241"/>
      <c r="H6" s="242"/>
    </row>
    <row r="7" spans="1:8" ht="15.75" customHeight="1" x14ac:dyDescent="0.2">
      <c r="A7" s="238"/>
      <c r="B7" s="259" t="s">
        <v>67</v>
      </c>
      <c r="C7" s="248">
        <v>1</v>
      </c>
      <c r="D7" s="259"/>
      <c r="E7" s="259"/>
      <c r="F7" s="248"/>
      <c r="G7" s="241"/>
      <c r="H7" s="242"/>
    </row>
    <row r="8" spans="1:8" ht="15.75" customHeight="1" x14ac:dyDescent="0.2">
      <c r="A8" s="238"/>
      <c r="B8" s="259" t="str">
        <f>HYPERLINK("#'Glance'!A1", "Monthly Performance at a Glance")</f>
        <v>Monthly Performance at a Glance</v>
      </c>
      <c r="C8" s="248" t="str">
        <f>HYPERLINK("#'Glance'!A1", "2")</f>
        <v>2</v>
      </c>
      <c r="D8" s="259"/>
      <c r="E8" s="259"/>
      <c r="F8" s="248"/>
      <c r="G8" s="241"/>
      <c r="H8" s="242"/>
    </row>
    <row r="9" spans="1:8" ht="15.75" customHeight="1" x14ac:dyDescent="0.2">
      <c r="A9" s="238"/>
      <c r="B9" s="259" t="str">
        <f>HYPERLINK("#'Summary'!A1", "STAR Summary")</f>
        <v>STAR Summary</v>
      </c>
      <c r="C9" s="248" t="str">
        <f>HYPERLINK("#'Summary'!A1", "3")</f>
        <v>3</v>
      </c>
      <c r="D9" s="259"/>
      <c r="E9" s="259"/>
      <c r="F9" s="248"/>
      <c r="G9" s="238"/>
      <c r="H9" s="238"/>
    </row>
    <row r="10" spans="1:8" ht="15.75" customHeight="1" x14ac:dyDescent="0.2">
      <c r="A10" s="238"/>
      <c r="B10" s="259" t="str">
        <f>HYPERLINK("#'Comp'!A1", "Competitive Set Report")</f>
        <v>Competitive Set Report</v>
      </c>
      <c r="C10" s="248" t="str">
        <f>HYPERLINK("#'Comp'!A1", "4")</f>
        <v>4</v>
      </c>
      <c r="D10" s="259"/>
      <c r="E10" s="259"/>
      <c r="F10" s="248"/>
      <c r="G10" s="238"/>
      <c r="H10" s="238"/>
    </row>
    <row r="11" spans="1:8" ht="15.75" customHeight="1" x14ac:dyDescent="0.2">
      <c r="A11" s="243"/>
      <c r="B11" s="259" t="str">
        <f>HYPERLINK("#'Response'!A1", "Response Report")</f>
        <v>Response Report</v>
      </c>
      <c r="C11" s="248" t="str">
        <f>HYPERLINK("#'Response'!A1", "5")</f>
        <v>5</v>
      </c>
      <c r="D11" s="259"/>
      <c r="E11" s="259"/>
      <c r="F11" s="248"/>
      <c r="G11" s="238"/>
      <c r="H11" s="238"/>
    </row>
    <row r="12" spans="1:8" ht="15.75" customHeight="1" x14ac:dyDescent="0.2">
      <c r="A12" s="238"/>
      <c r="B12" s="259" t="str">
        <f>HYPERLINK("#'Day of Week'!A1", "Day of Week &amp; Weekday/Weekend")</f>
        <v>Day of Week &amp; Weekday/Weekend</v>
      </c>
      <c r="C12" s="248" t="str">
        <f>HYPERLINK("#'Day of Week'!A1", "6")</f>
        <v>6</v>
      </c>
      <c r="D12" s="259"/>
      <c r="E12" s="259"/>
      <c r="F12" s="248"/>
      <c r="G12" s="238"/>
      <c r="H12" s="238"/>
    </row>
    <row r="13" spans="1:8" ht="15.75" customHeight="1" x14ac:dyDescent="0.2">
      <c r="A13" s="238"/>
      <c r="B13" s="259" t="str">
        <f>HYPERLINK("#'Daily by Month'!A1", "Daily Data for the Month")</f>
        <v>Daily Data for the Month</v>
      </c>
      <c r="C13" s="248" t="str">
        <f>HYPERLINK("#'Daily by Month'!A1", "7")</f>
        <v>7</v>
      </c>
      <c r="D13" s="259"/>
      <c r="E13" s="259"/>
      <c r="F13" s="248"/>
      <c r="G13" s="238"/>
      <c r="H13" s="238"/>
    </row>
    <row r="14" spans="1:8" ht="15.75" customHeight="1" x14ac:dyDescent="0.2">
      <c r="A14" s="238"/>
      <c r="B14" s="259" t="str">
        <f>HYPERLINK("#'Glance_2'!A1", "Monthly Performance at a Glance - 2nd Comp")</f>
        <v>Monthly Performance at a Glance - 2nd Comp</v>
      </c>
      <c r="C14" s="248" t="str">
        <f>HYPERLINK("#'Glance_2'!A1", "8")</f>
        <v>8</v>
      </c>
      <c r="D14" s="259"/>
      <c r="E14" s="259"/>
      <c r="F14" s="248"/>
      <c r="G14" s="238"/>
      <c r="H14" s="238"/>
    </row>
    <row r="15" spans="1:8" ht="15.75" customHeight="1" x14ac:dyDescent="0.2">
      <c r="A15" s="238"/>
      <c r="B15" s="259" t="str">
        <f>HYPERLINK("#'Summary_2'!A1", "STAR Summary - 2nd Comp")</f>
        <v>STAR Summary - 2nd Comp</v>
      </c>
      <c r="C15" s="248" t="str">
        <f>HYPERLINK("#'Summary_2'!A1", "9")</f>
        <v>9</v>
      </c>
      <c r="D15" s="259"/>
      <c r="E15" s="259"/>
      <c r="F15" s="248"/>
      <c r="G15" s="238"/>
      <c r="H15" s="238"/>
    </row>
    <row r="16" spans="1:8" ht="15.75" customHeight="1" x14ac:dyDescent="0.2">
      <c r="A16" s="238"/>
      <c r="B16" s="259" t="str">
        <f>HYPERLINK("#'Comp_2'!A1", "Competitive Set Report - 2nd Comp")</f>
        <v>Competitive Set Report - 2nd Comp</v>
      </c>
      <c r="C16" s="248" t="str">
        <f>HYPERLINK("#'Comp_2'!A1", "10")</f>
        <v>10</v>
      </c>
      <c r="D16" s="259"/>
      <c r="E16" s="259"/>
      <c r="F16" s="248"/>
      <c r="G16" s="238"/>
      <c r="H16" s="238"/>
    </row>
    <row r="17" spans="1:8" ht="15.75" customHeight="1" x14ac:dyDescent="0.2">
      <c r="A17" s="238"/>
      <c r="B17" s="259" t="str">
        <f>HYPERLINK("#'Response_2'!A1", "Response Report - 2nd Comp")</f>
        <v>Response Report - 2nd Comp</v>
      </c>
      <c r="C17" s="248" t="str">
        <f>HYPERLINK("#'Response_2'!A1", "11")</f>
        <v>11</v>
      </c>
      <c r="D17" s="259"/>
      <c r="E17" s="259"/>
      <c r="F17" s="248"/>
      <c r="G17" s="238"/>
      <c r="H17" s="238"/>
    </row>
    <row r="18" spans="1:8" ht="15.75" customHeight="1" x14ac:dyDescent="0.2">
      <c r="A18" s="238"/>
      <c r="B18" s="259" t="str">
        <f>HYPERLINK("#'Day of Week_2'!A1", "Day of Week &amp; Weekday/Weekend - 2nd Comp")</f>
        <v>Day of Week &amp; Weekday/Weekend - 2nd Comp</v>
      </c>
      <c r="C18" s="248" t="str">
        <f>HYPERLINK("#'Day of Week_2'!A1", "12")</f>
        <v>12</v>
      </c>
      <c r="D18" s="259"/>
      <c r="E18" s="259"/>
      <c r="F18" s="248"/>
      <c r="G18" s="238"/>
      <c r="H18" s="238"/>
    </row>
    <row r="19" spans="1:8" ht="15.75" customHeight="1" x14ac:dyDescent="0.2">
      <c r="A19" s="238"/>
      <c r="B19" s="259" t="str">
        <f>HYPERLINK("#'Daily by Month_2'!A1", "Daily Data for the Month - 2nd Comp")</f>
        <v>Daily Data for the Month - 2nd Comp</v>
      </c>
      <c r="C19" s="248" t="str">
        <f>HYPERLINK("#'Daily by Month_2'!A1", "13")</f>
        <v>13</v>
      </c>
      <c r="D19" s="259"/>
      <c r="E19" s="259"/>
      <c r="F19" s="248"/>
      <c r="G19" s="238"/>
      <c r="H19" s="238"/>
    </row>
    <row r="20" spans="1:8" ht="15.75" customHeight="1" x14ac:dyDescent="0.2">
      <c r="A20" s="238"/>
      <c r="B20" s="259" t="str">
        <f>HYPERLINK("#'Help'!A1", "Help")</f>
        <v>Help</v>
      </c>
      <c r="C20" s="248" t="str">
        <f>HYPERLINK("#'Help'!A1", "14")</f>
        <v>14</v>
      </c>
      <c r="D20" s="259"/>
      <c r="E20" s="259"/>
      <c r="F20" s="248"/>
      <c r="G20" s="238"/>
      <c r="H20" s="238"/>
    </row>
    <row r="21" spans="1:8" ht="15.75" customHeight="1" x14ac:dyDescent="0.2">
      <c r="A21" s="238"/>
      <c r="B21" s="259"/>
      <c r="C21" s="248"/>
      <c r="D21" s="259"/>
      <c r="E21" s="259"/>
      <c r="F21" s="248"/>
      <c r="G21" s="238"/>
      <c r="H21" s="238"/>
    </row>
    <row r="22" spans="1:8" ht="15.75" customHeight="1" x14ac:dyDescent="0.2">
      <c r="A22" s="238"/>
      <c r="B22" s="259"/>
      <c r="C22" s="248"/>
      <c r="D22" s="259"/>
      <c r="E22" s="259"/>
      <c r="F22" s="248"/>
      <c r="G22" s="238"/>
      <c r="H22" s="238"/>
    </row>
    <row r="23" spans="1:8" ht="15.75" customHeight="1" x14ac:dyDescent="0.2">
      <c r="A23" s="238"/>
      <c r="B23" s="259"/>
      <c r="C23" s="248"/>
      <c r="D23" s="259"/>
      <c r="E23" s="259"/>
      <c r="F23" s="248"/>
      <c r="G23" s="238"/>
      <c r="H23" s="238"/>
    </row>
    <row r="24" spans="1:8" ht="15.75" customHeight="1" x14ac:dyDescent="0.2">
      <c r="A24" s="238"/>
      <c r="B24" s="259"/>
      <c r="C24" s="248"/>
      <c r="D24" s="259"/>
      <c r="E24" s="259"/>
      <c r="F24" s="248"/>
      <c r="G24" s="238"/>
      <c r="H24" s="238"/>
    </row>
    <row r="25" spans="1:8" ht="15.75" customHeight="1" x14ac:dyDescent="0.2">
      <c r="A25" s="238"/>
      <c r="B25" s="259"/>
      <c r="C25" s="248"/>
      <c r="D25" s="259"/>
      <c r="E25" s="259"/>
      <c r="F25" s="248"/>
      <c r="G25" s="238"/>
      <c r="H25" s="238"/>
    </row>
    <row r="26" spans="1:8" ht="15.75" customHeight="1" x14ac:dyDescent="0.2">
      <c r="A26" s="238"/>
      <c r="B26" s="259"/>
      <c r="C26" s="248"/>
      <c r="D26" s="259"/>
      <c r="E26" s="259"/>
      <c r="F26" s="248"/>
      <c r="G26" s="238"/>
      <c r="H26" s="238"/>
    </row>
    <row r="27" spans="1:8" ht="15.75" customHeight="1" x14ac:dyDescent="0.2">
      <c r="A27" s="238"/>
      <c r="B27" s="259"/>
      <c r="C27" s="248"/>
      <c r="D27" s="259"/>
      <c r="E27" s="259"/>
      <c r="F27" s="248"/>
      <c r="G27" s="238"/>
      <c r="H27" s="238"/>
    </row>
    <row r="28" spans="1:8" ht="15.75" customHeight="1" x14ac:dyDescent="0.2">
      <c r="A28" s="238"/>
      <c r="B28" s="259"/>
      <c r="C28" s="248"/>
      <c r="D28" s="259"/>
      <c r="E28" s="259"/>
      <c r="F28" s="248"/>
      <c r="G28" s="238"/>
      <c r="H28" s="238"/>
    </row>
    <row r="29" spans="1:8" ht="15.75" customHeight="1" x14ac:dyDescent="0.2">
      <c r="A29" s="238"/>
      <c r="B29" s="259"/>
      <c r="C29" s="248"/>
      <c r="D29" s="259"/>
      <c r="E29" s="259"/>
      <c r="F29" s="248"/>
      <c r="G29" s="238"/>
      <c r="H29" s="238"/>
    </row>
    <row r="30" spans="1:8" ht="0" hidden="1" customHeight="1" x14ac:dyDescent="0.2">
      <c r="A30" s="238"/>
      <c r="B30" s="259"/>
      <c r="C30" s="248"/>
      <c r="D30" s="259"/>
      <c r="E30" s="259"/>
      <c r="F30" s="248"/>
      <c r="G30" s="238"/>
      <c r="H30" s="238"/>
    </row>
    <row r="31" spans="1:8" ht="0" hidden="1" customHeight="1" x14ac:dyDescent="0.2">
      <c r="A31" s="238"/>
      <c r="B31" s="259"/>
      <c r="C31" s="248"/>
      <c r="D31" s="259"/>
      <c r="E31" s="259"/>
      <c r="F31" s="248"/>
      <c r="G31" s="238"/>
      <c r="H31" s="238"/>
    </row>
    <row r="32" spans="1:8" ht="0" hidden="1" customHeight="1" x14ac:dyDescent="0.2">
      <c r="A32" s="238"/>
      <c r="B32" s="259"/>
      <c r="C32" s="248"/>
      <c r="D32" s="259"/>
      <c r="E32" s="259"/>
      <c r="F32" s="248"/>
      <c r="G32" s="238"/>
      <c r="H32" s="238"/>
    </row>
    <row r="33" spans="1:8" ht="0" hidden="1" customHeight="1" x14ac:dyDescent="0.2">
      <c r="A33" s="238"/>
      <c r="B33" s="259"/>
      <c r="C33" s="248"/>
      <c r="D33" s="259"/>
      <c r="E33" s="259"/>
      <c r="F33" s="248"/>
      <c r="G33" s="238"/>
      <c r="H33" s="238"/>
    </row>
    <row r="34" spans="1:8" ht="0" hidden="1" customHeight="1" x14ac:dyDescent="0.2">
      <c r="A34" s="238"/>
      <c r="B34" s="259"/>
      <c r="C34" s="248"/>
      <c r="D34" s="259"/>
      <c r="E34" s="259"/>
      <c r="F34" s="248"/>
      <c r="G34" s="238"/>
      <c r="H34" s="238"/>
    </row>
    <row r="35" spans="1:8" ht="0" hidden="1" customHeight="1" x14ac:dyDescent="0.2">
      <c r="A35" s="238"/>
      <c r="B35" s="259"/>
      <c r="C35" s="248"/>
      <c r="D35" s="259"/>
      <c r="E35" s="259"/>
      <c r="F35" s="248"/>
      <c r="G35" s="238"/>
      <c r="H35" s="238"/>
    </row>
    <row r="36" spans="1:8" ht="0" hidden="1" customHeight="1" x14ac:dyDescent="0.2">
      <c r="A36" s="238"/>
      <c r="B36" s="259"/>
      <c r="C36" s="248"/>
      <c r="D36" s="259"/>
      <c r="E36" s="259"/>
      <c r="F36" s="248"/>
      <c r="G36" s="238"/>
      <c r="H36" s="238"/>
    </row>
    <row r="37" spans="1:8" ht="0" hidden="1" customHeight="1" x14ac:dyDescent="0.2">
      <c r="A37" s="238"/>
      <c r="B37" s="259"/>
      <c r="C37" s="248"/>
      <c r="D37" s="259"/>
      <c r="E37" s="259"/>
      <c r="F37" s="248"/>
      <c r="G37" s="238"/>
      <c r="H37" s="238"/>
    </row>
    <row r="38" spans="1:8" ht="0" hidden="1" customHeight="1" x14ac:dyDescent="0.2">
      <c r="A38" s="238"/>
      <c r="B38" s="259"/>
      <c r="C38" s="248"/>
      <c r="D38" s="259"/>
      <c r="E38" s="259"/>
      <c r="F38" s="248"/>
      <c r="G38" s="238"/>
      <c r="H38" s="238"/>
    </row>
    <row r="39" spans="1:8" ht="0" hidden="1" customHeight="1" x14ac:dyDescent="0.2">
      <c r="A39" s="238"/>
      <c r="B39" s="259"/>
      <c r="C39" s="248"/>
      <c r="D39" s="259"/>
      <c r="E39" s="259"/>
      <c r="F39" s="248"/>
      <c r="G39" s="238"/>
      <c r="H39" s="238"/>
    </row>
    <row r="40" spans="1:8" ht="0" hidden="1" customHeight="1" x14ac:dyDescent="0.2">
      <c r="A40" s="238"/>
      <c r="B40" s="259"/>
      <c r="C40" s="248"/>
      <c r="D40" s="259"/>
      <c r="E40" s="259"/>
      <c r="F40" s="248"/>
      <c r="G40" s="238"/>
      <c r="H40" s="238"/>
    </row>
    <row r="41" spans="1:8" ht="0" hidden="1" customHeight="1" x14ac:dyDescent="0.2">
      <c r="A41" s="238"/>
      <c r="B41" s="259"/>
      <c r="C41" s="248"/>
      <c r="D41" s="259"/>
      <c r="E41" s="259"/>
      <c r="F41" s="248"/>
      <c r="G41" s="238"/>
      <c r="H41" s="238"/>
    </row>
    <row r="42" spans="1:8" ht="0" hidden="1" customHeight="1" x14ac:dyDescent="0.2">
      <c r="A42" s="238"/>
      <c r="B42" s="259"/>
      <c r="C42" s="248"/>
      <c r="D42" s="259"/>
      <c r="E42" s="259"/>
      <c r="F42" s="248"/>
      <c r="G42" s="238"/>
      <c r="H42" s="238"/>
    </row>
    <row r="43" spans="1:8" ht="0" hidden="1" customHeight="1" x14ac:dyDescent="0.2">
      <c r="A43" s="238"/>
      <c r="B43" s="259"/>
      <c r="C43" s="248"/>
      <c r="D43" s="259"/>
      <c r="E43" s="259"/>
      <c r="F43" s="248"/>
      <c r="G43" s="238"/>
      <c r="H43" s="238"/>
    </row>
    <row r="44" spans="1:8" ht="0" hidden="1" customHeight="1" x14ac:dyDescent="0.2">
      <c r="A44" s="238"/>
      <c r="B44" s="259"/>
      <c r="C44" s="248"/>
      <c r="D44" s="259"/>
      <c r="E44" s="259"/>
      <c r="F44" s="248"/>
      <c r="G44" s="238"/>
      <c r="H44" s="238"/>
    </row>
    <row r="45" spans="1:8" ht="0" hidden="1" customHeight="1" x14ac:dyDescent="0.2">
      <c r="A45" s="238"/>
      <c r="B45" s="259"/>
      <c r="C45" s="248"/>
      <c r="D45" s="259"/>
      <c r="E45" s="259"/>
      <c r="F45" s="248"/>
      <c r="G45" s="238"/>
      <c r="H45" s="238"/>
    </row>
    <row r="46" spans="1:8" ht="0" hidden="1" customHeight="1" x14ac:dyDescent="0.2">
      <c r="A46" s="238"/>
      <c r="B46" s="259"/>
      <c r="C46" s="248"/>
      <c r="D46" s="259"/>
      <c r="E46" s="259"/>
      <c r="F46" s="248"/>
      <c r="G46" s="238"/>
      <c r="H46" s="238"/>
    </row>
    <row r="47" spans="1:8" ht="0" hidden="1" customHeight="1" x14ac:dyDescent="0.2">
      <c r="A47" s="238"/>
      <c r="B47" s="259"/>
      <c r="C47" s="248"/>
      <c r="D47" s="259"/>
      <c r="E47" s="259"/>
      <c r="F47" s="248"/>
      <c r="G47" s="238"/>
      <c r="H47" s="238"/>
    </row>
    <row r="48" spans="1:8" ht="0" hidden="1" customHeight="1" x14ac:dyDescent="0.2">
      <c r="A48" s="238"/>
      <c r="B48" s="259"/>
      <c r="C48" s="248"/>
      <c r="D48" s="259"/>
      <c r="E48" s="259"/>
      <c r="F48" s="248"/>
      <c r="G48" s="238"/>
      <c r="H48" s="238"/>
    </row>
    <row r="49" spans="1:8" ht="0" hidden="1" customHeight="1" x14ac:dyDescent="0.2">
      <c r="A49" s="238"/>
      <c r="B49" s="259"/>
      <c r="C49" s="248"/>
      <c r="D49" s="259"/>
      <c r="E49" s="259"/>
      <c r="F49" s="248"/>
      <c r="G49" s="238"/>
      <c r="H49" s="238"/>
    </row>
    <row r="50" spans="1:8" ht="15.75" customHeight="1" x14ac:dyDescent="0.2">
      <c r="A50" s="238"/>
      <c r="B50" s="259"/>
      <c r="C50" s="248"/>
      <c r="D50" s="259"/>
      <c r="E50" s="259"/>
      <c r="F50" s="248"/>
      <c r="G50" s="238"/>
      <c r="H50" s="238"/>
    </row>
    <row r="51" spans="1:8" ht="15.75" customHeight="1" x14ac:dyDescent="0.2">
      <c r="A51" s="238"/>
      <c r="B51" s="259"/>
      <c r="C51" s="248"/>
      <c r="D51" s="259"/>
      <c r="E51" s="259"/>
      <c r="F51" s="248"/>
      <c r="G51" s="238"/>
      <c r="H51" s="238"/>
    </row>
    <row r="52" spans="1:8" ht="15.75" customHeight="1" x14ac:dyDescent="0.2">
      <c r="A52" s="238"/>
      <c r="B52" s="259"/>
      <c r="C52" s="248"/>
      <c r="D52" s="259"/>
      <c r="E52" s="259"/>
      <c r="F52" s="248"/>
      <c r="G52" s="238"/>
      <c r="H52" s="238"/>
    </row>
    <row r="53" spans="1:8" ht="15.75" customHeight="1" x14ac:dyDescent="0.2">
      <c r="A53" s="238"/>
      <c r="B53" s="259"/>
      <c r="C53" s="248"/>
      <c r="D53" s="259"/>
      <c r="E53" s="259"/>
      <c r="F53" s="248"/>
      <c r="G53" s="238"/>
      <c r="H53" s="238"/>
    </row>
    <row r="54" spans="1:8" ht="15.75" customHeight="1" x14ac:dyDescent="0.2">
      <c r="A54" s="238"/>
      <c r="B54" s="259"/>
      <c r="C54" s="248"/>
      <c r="D54" s="259"/>
      <c r="E54" s="259"/>
      <c r="F54" s="248"/>
      <c r="G54" s="238"/>
      <c r="H54" s="238"/>
    </row>
    <row r="55" spans="1:8" ht="15.75" customHeight="1" x14ac:dyDescent="0.2">
      <c r="A55" s="238"/>
      <c r="B55" s="259"/>
      <c r="C55" s="248"/>
      <c r="D55" s="259"/>
      <c r="E55" s="259"/>
      <c r="F55" s="248"/>
      <c r="G55" s="238"/>
      <c r="H55" s="238"/>
    </row>
    <row r="56" spans="1:8" ht="15.75" customHeight="1" x14ac:dyDescent="0.2">
      <c r="A56" s="238"/>
      <c r="B56" s="259"/>
      <c r="C56" s="248"/>
      <c r="D56" s="259"/>
      <c r="E56" s="259"/>
      <c r="F56" s="248"/>
      <c r="G56" s="238"/>
      <c r="H56" s="238"/>
    </row>
    <row r="57" spans="1:8" ht="10.5" customHeight="1" x14ac:dyDescent="0.2">
      <c r="A57" s="238"/>
      <c r="B57" s="259"/>
      <c r="C57" s="259"/>
      <c r="D57" s="259"/>
      <c r="E57" s="259"/>
      <c r="F57" s="259"/>
      <c r="G57" s="238"/>
      <c r="H57" s="238"/>
    </row>
    <row r="58" spans="1:8" ht="10.5" customHeight="1" x14ac:dyDescent="0.2">
      <c r="A58" s="238"/>
      <c r="B58" s="245" t="s">
        <v>76</v>
      </c>
      <c r="C58" s="245"/>
      <c r="D58" s="246"/>
      <c r="E58" s="245" t="s">
        <v>77</v>
      </c>
      <c r="F58" s="245"/>
      <c r="G58" s="238"/>
      <c r="H58" s="238"/>
    </row>
    <row r="59" spans="1:8" ht="10.5" customHeight="1" x14ac:dyDescent="0.2">
      <c r="A59" s="238"/>
      <c r="B59" s="245" t="s">
        <v>82</v>
      </c>
      <c r="C59" s="245"/>
      <c r="D59" s="246"/>
      <c r="E59" s="245" t="s">
        <v>78</v>
      </c>
      <c r="F59" s="245"/>
      <c r="G59" s="238"/>
      <c r="H59" s="238"/>
    </row>
    <row r="60" spans="1:8" ht="10.5" customHeight="1" x14ac:dyDescent="0.2">
      <c r="A60" s="238"/>
      <c r="B60" s="245" t="s">
        <v>71</v>
      </c>
      <c r="C60" s="245"/>
      <c r="D60" s="246"/>
      <c r="E60" s="245" t="s">
        <v>83</v>
      </c>
      <c r="F60" s="245"/>
      <c r="G60" s="238"/>
      <c r="H60" s="238"/>
    </row>
    <row r="61" spans="1:8" ht="20.100000000000001" customHeight="1" x14ac:dyDescent="0.2">
      <c r="A61" s="238"/>
      <c r="B61" s="245"/>
      <c r="C61" s="245"/>
      <c r="D61" s="246"/>
      <c r="E61" s="245"/>
      <c r="F61" s="245"/>
      <c r="G61" s="238"/>
      <c r="H61" s="238"/>
    </row>
    <row r="62" spans="1:8" ht="48" customHeight="1" x14ac:dyDescent="0.2">
      <c r="A62" s="238"/>
      <c r="B62" s="296" t="s">
        <v>84</v>
      </c>
      <c r="C62" s="296"/>
      <c r="D62" s="296"/>
      <c r="E62" s="296"/>
      <c r="F62" s="296"/>
      <c r="G62" s="238"/>
      <c r="H62" s="238"/>
    </row>
    <row r="63" spans="1:8" ht="8.1" customHeight="1" x14ac:dyDescent="0.2">
      <c r="A63" s="238"/>
      <c r="B63" s="237"/>
      <c r="C63" s="238"/>
      <c r="D63" s="244"/>
      <c r="E63" s="238"/>
      <c r="F63" s="238"/>
      <c r="G63" s="238"/>
      <c r="H63" s="238"/>
    </row>
    <row r="64" spans="1:8" ht="15.75" customHeight="1" x14ac:dyDescent="0.2">
      <c r="A64" s="123"/>
      <c r="B64" s="123"/>
      <c r="C64" s="123"/>
      <c r="D64" s="123"/>
      <c r="E64" s="123"/>
      <c r="F64" s="123"/>
      <c r="G64" s="123"/>
      <c r="H64" s="123"/>
    </row>
    <row r="65" spans="1:8" ht="15.75" customHeight="1" x14ac:dyDescent="0.2">
      <c r="A65" s="123"/>
      <c r="B65" s="123"/>
      <c r="C65" s="123"/>
      <c r="D65" s="123"/>
      <c r="E65" s="123"/>
      <c r="F65" s="123"/>
      <c r="G65" s="123"/>
      <c r="H65" s="123"/>
    </row>
    <row r="66" spans="1:8" ht="15.75" customHeight="1" x14ac:dyDescent="0.2">
      <c r="A66" s="123"/>
      <c r="B66" s="123"/>
      <c r="C66" s="123"/>
      <c r="D66" s="123"/>
      <c r="E66" s="123"/>
      <c r="F66" s="123"/>
      <c r="G66" s="123"/>
      <c r="H66" s="123"/>
    </row>
    <row r="67" spans="1:8" ht="15.75" customHeight="1" x14ac:dyDescent="0.2">
      <c r="A67" s="123"/>
      <c r="B67" s="123"/>
      <c r="C67" s="123"/>
      <c r="D67" s="123"/>
      <c r="E67" s="123"/>
      <c r="F67" s="123"/>
      <c r="G67" s="123"/>
      <c r="H67" s="123"/>
    </row>
    <row r="68" spans="1:8" ht="15.75" customHeight="1" x14ac:dyDescent="0.2">
      <c r="A68" s="123"/>
      <c r="B68" s="123"/>
      <c r="C68" s="123"/>
      <c r="D68" s="123"/>
      <c r="E68" s="123"/>
      <c r="F68" s="123"/>
      <c r="G68" s="123"/>
      <c r="H68" s="123"/>
    </row>
    <row r="69" spans="1:8" ht="15.75" customHeight="1" x14ac:dyDescent="0.2">
      <c r="A69" s="123"/>
      <c r="B69" s="123"/>
      <c r="C69" s="123"/>
      <c r="D69" s="123"/>
      <c r="E69" s="123"/>
      <c r="F69" s="123"/>
      <c r="G69" s="123"/>
      <c r="H69" s="123"/>
    </row>
    <row r="70" spans="1:8" ht="15.75" customHeight="1" x14ac:dyDescent="0.2">
      <c r="A70" s="123"/>
      <c r="B70" s="123"/>
      <c r="C70" s="123"/>
      <c r="D70" s="123"/>
      <c r="E70" s="123"/>
      <c r="F70" s="123"/>
      <c r="G70" s="123"/>
      <c r="H70" s="123"/>
    </row>
    <row r="71" spans="1:8" ht="15.75" customHeight="1" x14ac:dyDescent="0.2">
      <c r="A71" s="123"/>
      <c r="B71" s="123"/>
      <c r="C71" s="123"/>
      <c r="D71" s="123"/>
      <c r="E71" s="123"/>
      <c r="F71" s="123"/>
      <c r="G71" s="123"/>
      <c r="H71" s="123"/>
    </row>
    <row r="72" spans="1:8" ht="15.75" customHeight="1" x14ac:dyDescent="0.2">
      <c r="A72" s="123"/>
      <c r="B72" s="123"/>
      <c r="C72" s="123"/>
      <c r="D72" s="123"/>
      <c r="E72" s="123"/>
      <c r="F72" s="123"/>
      <c r="G72" s="123"/>
      <c r="H72" s="123"/>
    </row>
    <row r="73" spans="1:8" ht="15.75" customHeight="1" x14ac:dyDescent="0.2">
      <c r="A73" s="123"/>
      <c r="B73" s="123"/>
      <c r="C73" s="123"/>
      <c r="D73" s="123"/>
      <c r="E73" s="123"/>
      <c r="F73" s="123"/>
      <c r="G73" s="123"/>
      <c r="H73" s="123"/>
    </row>
    <row r="74" spans="1:8" ht="15.75" customHeight="1" x14ac:dyDescent="0.2">
      <c r="A74" s="123"/>
      <c r="B74" s="123"/>
      <c r="C74" s="123"/>
      <c r="D74" s="123"/>
      <c r="E74" s="123"/>
      <c r="F74" s="123"/>
      <c r="G74" s="123"/>
      <c r="H74" s="123"/>
    </row>
    <row r="75" spans="1:8" ht="15.75" customHeight="1" x14ac:dyDescent="0.2">
      <c r="A75" s="123"/>
      <c r="B75" s="123"/>
      <c r="C75" s="123"/>
      <c r="D75" s="123"/>
      <c r="E75" s="123"/>
      <c r="F75" s="123"/>
      <c r="G75" s="123"/>
      <c r="H75" s="123"/>
    </row>
    <row r="76" spans="1:8" ht="15.75" customHeight="1" x14ac:dyDescent="0.2">
      <c r="A76" s="123"/>
      <c r="B76" s="123"/>
      <c r="C76" s="123"/>
      <c r="D76" s="123"/>
      <c r="E76" s="123"/>
      <c r="F76" s="123"/>
      <c r="G76" s="123"/>
      <c r="H76" s="123"/>
    </row>
    <row r="77" spans="1:8" ht="15.75" customHeight="1" x14ac:dyDescent="0.2">
      <c r="A77" s="123"/>
      <c r="B77" s="123"/>
      <c r="C77" s="123"/>
      <c r="D77" s="123"/>
      <c r="E77" s="123"/>
      <c r="F77" s="123"/>
      <c r="G77" s="123"/>
      <c r="H77" s="123"/>
    </row>
    <row r="78" spans="1:8" ht="15.75" customHeight="1" x14ac:dyDescent="0.2">
      <c r="A78" s="123"/>
      <c r="B78" s="123"/>
      <c r="C78" s="123"/>
      <c r="D78" s="123"/>
      <c r="E78" s="123"/>
      <c r="F78" s="123"/>
      <c r="G78" s="123"/>
      <c r="H78" s="123"/>
    </row>
    <row r="79" spans="1:8" ht="15.75" customHeight="1" x14ac:dyDescent="0.2">
      <c r="A79" s="123"/>
      <c r="B79" s="123"/>
      <c r="C79" s="123"/>
      <c r="D79" s="123"/>
      <c r="E79" s="123"/>
      <c r="F79" s="123"/>
      <c r="G79" s="123"/>
      <c r="H79" s="123"/>
    </row>
    <row r="80" spans="1:8" ht="15.75" customHeight="1" x14ac:dyDescent="0.2">
      <c r="A80" s="123"/>
      <c r="B80" s="123"/>
      <c r="C80" s="123"/>
      <c r="D80" s="123"/>
      <c r="E80" s="123"/>
      <c r="F80" s="123"/>
      <c r="G80" s="123"/>
      <c r="H80" s="123"/>
    </row>
    <row r="81" spans="1:8" ht="15.75" customHeight="1" x14ac:dyDescent="0.2">
      <c r="A81" s="123"/>
      <c r="B81" s="123"/>
      <c r="C81" s="123"/>
      <c r="D81" s="123"/>
      <c r="E81" s="123"/>
      <c r="F81" s="123"/>
      <c r="G81" s="123"/>
      <c r="H81" s="123"/>
    </row>
    <row r="82" spans="1:8" ht="15.75" customHeight="1" x14ac:dyDescent="0.2">
      <c r="A82" s="123"/>
      <c r="B82" s="123"/>
      <c r="C82" s="123"/>
      <c r="D82" s="123"/>
      <c r="E82" s="123"/>
      <c r="F82" s="123"/>
      <c r="G82" s="123"/>
      <c r="H82" s="123"/>
    </row>
    <row r="83" spans="1:8" ht="15.75" customHeight="1" x14ac:dyDescent="0.2">
      <c r="A83" s="123"/>
      <c r="B83" s="123"/>
      <c r="C83" s="123"/>
      <c r="D83" s="123"/>
      <c r="E83" s="123"/>
      <c r="F83" s="123"/>
      <c r="G83" s="123"/>
      <c r="H83" s="123"/>
    </row>
    <row r="84" spans="1:8" ht="15.75" customHeight="1" x14ac:dyDescent="0.2">
      <c r="A84" s="123"/>
      <c r="B84" s="123"/>
      <c r="C84" s="123"/>
      <c r="D84" s="123"/>
      <c r="E84" s="123"/>
      <c r="F84" s="123"/>
      <c r="G84" s="123"/>
      <c r="H84" s="123"/>
    </row>
    <row r="85" spans="1:8" ht="15.75" customHeight="1" x14ac:dyDescent="0.2">
      <c r="A85" s="123"/>
      <c r="B85" s="123"/>
      <c r="C85" s="123"/>
      <c r="D85" s="123"/>
      <c r="E85" s="123"/>
      <c r="F85" s="123"/>
      <c r="G85" s="123"/>
      <c r="H85" s="123"/>
    </row>
    <row r="86" spans="1:8" ht="15.75" customHeight="1" x14ac:dyDescent="0.2">
      <c r="A86" s="123"/>
      <c r="B86" s="123"/>
      <c r="C86" s="123"/>
      <c r="D86" s="123"/>
      <c r="E86" s="123"/>
      <c r="F86" s="123"/>
      <c r="G86" s="123"/>
      <c r="H86" s="123"/>
    </row>
    <row r="87" spans="1:8" s="123" customFormat="1" ht="15.75" customHeight="1" x14ac:dyDescent="0.2"/>
    <row r="88" spans="1:8" s="123" customFormat="1" ht="15.75" customHeight="1" x14ac:dyDescent="0.2"/>
    <row r="89" spans="1:8" s="123" customFormat="1" ht="15.75" customHeight="1" x14ac:dyDescent="0.2"/>
    <row r="90" spans="1:8" s="123" customFormat="1" ht="15.75" customHeight="1" x14ac:dyDescent="0.2"/>
    <row r="91" spans="1:8" ht="15.75" customHeight="1" x14ac:dyDescent="0.2">
      <c r="B91" s="214"/>
      <c r="D91" s="213"/>
    </row>
    <row r="92" spans="1:8" ht="15.75" customHeight="1" x14ac:dyDescent="0.2">
      <c r="B92" s="214"/>
      <c r="D92" s="213"/>
    </row>
    <row r="93" spans="1:8" ht="15.75" customHeight="1" x14ac:dyDescent="0.2">
      <c r="B93" s="214"/>
      <c r="D93" s="213"/>
    </row>
    <row r="94" spans="1:8" ht="15.75" customHeight="1" x14ac:dyDescent="0.2">
      <c r="B94" s="214"/>
      <c r="D94" s="213"/>
    </row>
    <row r="95" spans="1:8" ht="15.75" customHeight="1" x14ac:dyDescent="0.2">
      <c r="B95" s="214"/>
      <c r="D95" s="213"/>
    </row>
    <row r="96" spans="1:8" ht="15.75" customHeight="1" x14ac:dyDescent="0.2">
      <c r="B96" s="214"/>
      <c r="D96" s="213"/>
    </row>
    <row r="97" spans="2:4" ht="15.75" customHeight="1" x14ac:dyDescent="0.2">
      <c r="B97" s="214"/>
      <c r="D97" s="213"/>
    </row>
    <row r="98" spans="2:4" ht="15.75" customHeight="1" x14ac:dyDescent="0.2">
      <c r="B98" s="214"/>
      <c r="D98" s="213"/>
    </row>
    <row r="99" spans="2:4" ht="15.75" customHeight="1" x14ac:dyDescent="0.2">
      <c r="B99" s="214"/>
      <c r="D99" s="213"/>
    </row>
    <row r="100" spans="2:4" ht="15.75" customHeight="1" x14ac:dyDescent="0.2">
      <c r="B100" s="214"/>
      <c r="D100" s="213"/>
    </row>
    <row r="101" spans="2:4" ht="15.75" customHeight="1" x14ac:dyDescent="0.2">
      <c r="B101" s="214"/>
      <c r="D101" s="213"/>
    </row>
    <row r="102" spans="2:4" x14ac:dyDescent="0.2">
      <c r="B102" s="214"/>
      <c r="D102" s="213"/>
    </row>
    <row r="103" spans="2:4" x14ac:dyDescent="0.2">
      <c r="B103" s="214"/>
      <c r="D103" s="213"/>
    </row>
    <row r="104" spans="2:4" x14ac:dyDescent="0.2">
      <c r="B104" s="214"/>
      <c r="D104" s="213"/>
    </row>
    <row r="105" spans="2:4" x14ac:dyDescent="0.2">
      <c r="B105" s="214"/>
      <c r="D105" s="213"/>
    </row>
    <row r="106" spans="2:4" x14ac:dyDescent="0.2">
      <c r="B106" s="214"/>
      <c r="D106" s="213"/>
    </row>
    <row r="107" spans="2:4" x14ac:dyDescent="0.2">
      <c r="B107" s="214"/>
      <c r="D107" s="213"/>
    </row>
    <row r="108" spans="2:4" x14ac:dyDescent="0.2">
      <c r="B108" s="214"/>
      <c r="D108" s="213"/>
    </row>
    <row r="109" spans="2:4" x14ac:dyDescent="0.2">
      <c r="B109" s="214"/>
      <c r="D109" s="213"/>
    </row>
    <row r="110" spans="2:4" x14ac:dyDescent="0.2">
      <c r="B110" s="214"/>
      <c r="D110" s="213"/>
    </row>
    <row r="111" spans="2:4" x14ac:dyDescent="0.2">
      <c r="B111" s="214"/>
      <c r="D111" s="213"/>
    </row>
    <row r="112" spans="2:4" x14ac:dyDescent="0.2">
      <c r="B112" s="3"/>
      <c r="D112" s="213"/>
    </row>
    <row r="113" spans="2:4" x14ac:dyDescent="0.2">
      <c r="B113" s="3"/>
      <c r="D113" s="213"/>
    </row>
    <row r="114" spans="2:4" x14ac:dyDescent="0.2">
      <c r="B114" s="3"/>
      <c r="D114" s="213"/>
    </row>
    <row r="115" spans="2:4" x14ac:dyDescent="0.2">
      <c r="B115" s="3"/>
      <c r="D115" s="213"/>
    </row>
    <row r="116" spans="2:4" x14ac:dyDescent="0.2">
      <c r="B116" s="3"/>
      <c r="D116" s="213"/>
    </row>
    <row r="117" spans="2:4" x14ac:dyDescent="0.2">
      <c r="B117" s="3"/>
      <c r="D117" s="47"/>
    </row>
    <row r="118" spans="2:4" x14ac:dyDescent="0.2">
      <c r="B118" s="3"/>
      <c r="D118" s="47"/>
    </row>
    <row r="119" spans="2:4" x14ac:dyDescent="0.2">
      <c r="B119" s="3"/>
      <c r="D119" s="47"/>
    </row>
    <row r="120" spans="2:4" x14ac:dyDescent="0.2">
      <c r="B120" s="3"/>
      <c r="D120" s="47"/>
    </row>
    <row r="121" spans="2:4" x14ac:dyDescent="0.2">
      <c r="B121" s="3"/>
      <c r="D121" s="47"/>
    </row>
    <row r="122" spans="2:4" x14ac:dyDescent="0.2">
      <c r="B122" s="3"/>
      <c r="D122" s="47"/>
    </row>
    <row r="123" spans="2:4" x14ac:dyDescent="0.2">
      <c r="B123" s="3"/>
      <c r="D123" s="47"/>
    </row>
    <row r="124" spans="2:4" x14ac:dyDescent="0.2">
      <c r="B124" s="3"/>
      <c r="D124" s="47"/>
    </row>
    <row r="125" spans="2:4" x14ac:dyDescent="0.2">
      <c r="B125" s="3"/>
      <c r="D125" s="47"/>
    </row>
    <row r="126" spans="2:4" x14ac:dyDescent="0.2">
      <c r="B126" s="3"/>
      <c r="D126" s="47"/>
    </row>
    <row r="127" spans="2:4" x14ac:dyDescent="0.2">
      <c r="B127" s="3"/>
      <c r="D127" s="47"/>
    </row>
    <row r="128" spans="2:4" x14ac:dyDescent="0.2">
      <c r="B128" s="3"/>
      <c r="D128" s="47"/>
    </row>
    <row r="129" spans="2:4" x14ac:dyDescent="0.2">
      <c r="B129" s="3"/>
      <c r="D129" s="47"/>
    </row>
    <row r="130" spans="2:4" x14ac:dyDescent="0.2">
      <c r="B130" s="3"/>
      <c r="D130" s="47"/>
    </row>
    <row r="131" spans="2:4" x14ac:dyDescent="0.2">
      <c r="B131" s="3"/>
      <c r="D131" s="47"/>
    </row>
    <row r="132" spans="2:4" x14ac:dyDescent="0.2">
      <c r="B132" s="3"/>
    </row>
    <row r="133" spans="2:4" x14ac:dyDescent="0.2">
      <c r="B133" s="3"/>
    </row>
    <row r="134" spans="2:4" x14ac:dyDescent="0.2">
      <c r="B134" s="3"/>
    </row>
    <row r="135" spans="2:4" x14ac:dyDescent="0.2">
      <c r="B135" s="3"/>
    </row>
    <row r="136" spans="2:4" x14ac:dyDescent="0.2">
      <c r="B136" s="3"/>
    </row>
    <row r="137" spans="2:4" x14ac:dyDescent="0.2">
      <c r="B137" s="3"/>
    </row>
    <row r="138" spans="2:4" x14ac:dyDescent="0.2">
      <c r="B138" s="3"/>
    </row>
    <row r="139" spans="2:4" x14ac:dyDescent="0.2">
      <c r="B139" s="3"/>
    </row>
    <row r="140" spans="2:4" x14ac:dyDescent="0.2">
      <c r="B140" s="3"/>
    </row>
    <row r="141" spans="2:4" x14ac:dyDescent="0.2">
      <c r="B141" s="3"/>
    </row>
    <row r="142" spans="2:4" x14ac:dyDescent="0.2">
      <c r="B142" s="3"/>
    </row>
    <row r="143" spans="2:4" x14ac:dyDescent="0.2">
      <c r="B143" s="3"/>
    </row>
    <row r="144" spans="2:4" x14ac:dyDescent="0.2">
      <c r="B144" s="3"/>
    </row>
    <row r="145" spans="2:2" x14ac:dyDescent="0.2">
      <c r="B145" s="3"/>
    </row>
    <row r="146" spans="2:2" x14ac:dyDescent="0.2">
      <c r="B146" s="3"/>
    </row>
    <row r="147" spans="2:2" x14ac:dyDescent="0.2">
      <c r="B147" s="3"/>
    </row>
    <row r="148" spans="2:2" x14ac:dyDescent="0.2">
      <c r="B148" s="3"/>
    </row>
    <row r="149" spans="2:2" x14ac:dyDescent="0.2">
      <c r="B149" s="3"/>
    </row>
    <row r="150" spans="2:2" x14ac:dyDescent="0.2">
      <c r="B150" s="3"/>
    </row>
    <row r="151" spans="2:2" x14ac:dyDescent="0.2">
      <c r="B151" s="3"/>
    </row>
    <row r="152" spans="2:2" x14ac:dyDescent="0.2">
      <c r="B152" s="3"/>
    </row>
    <row r="153" spans="2:2" x14ac:dyDescent="0.2">
      <c r="B153" s="3"/>
    </row>
  </sheetData>
  <sheetProtection sheet="1" objects="1" scenarios="1"/>
  <mergeCells count="3">
    <mergeCell ref="B62:F62"/>
    <mergeCell ref="B5:E5"/>
    <mergeCell ref="B4:E4"/>
  </mergeCells>
  <phoneticPr fontId="0" type="noConversion"/>
  <printOptions horizontalCentered="1" verticalCentered="1"/>
  <pageMargins left="0.25" right="0.25" top="0.25" bottom="0.25" header="0" footer="0"/>
  <pageSetup scale="57" orientation="landscape" r:id="rId1"/>
  <headerFooter alignWithMargins="0"/>
  <rowBreaks count="1" manualBreakCount="1">
    <brk id="38" max="16383" man="1"/>
  </rowBreaks>
  <colBreaks count="1" manualBreakCount="1">
    <brk id="1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V94"/>
  <sheetViews>
    <sheetView showGridLines="0" tabSelected="1" topLeftCell="A19" zoomScale="70" zoomScaleNormal="75" workbookViewId="0">
      <selection activeCell="C19" sqref="C19:AF53"/>
    </sheetView>
  </sheetViews>
  <sheetFormatPr defaultRowHeight="12.75" x14ac:dyDescent="0.2"/>
  <cols>
    <col min="1" max="1" width="1.85546875" customWidth="1"/>
    <col min="2" max="2" width="22.5703125" customWidth="1"/>
    <col min="3" max="20" width="10.28515625" customWidth="1"/>
    <col min="21" max="21" width="2.7109375" customWidth="1"/>
    <col min="22" max="24" width="10.28515625" customWidth="1"/>
    <col min="25" max="25" width="2.7109375" customWidth="1"/>
    <col min="26" max="28" width="10.28515625" customWidth="1"/>
    <col min="29" max="29" width="2.7109375" customWidth="1"/>
    <col min="30" max="32" width="10.28515625" customWidth="1"/>
    <col min="33" max="33" width="2.7109375" customWidth="1"/>
    <col min="34" max="37" width="9.28515625" style="123" customWidth="1"/>
    <col min="38" max="48" width="9.140625" style="123" customWidth="1"/>
  </cols>
  <sheetData>
    <row r="1" spans="1:33" ht="39.950000000000003" customHeight="1" x14ac:dyDescent="0.2">
      <c r="A1" s="5"/>
      <c r="B1" s="268" t="s">
        <v>93</v>
      </c>
      <c r="AA1" s="375"/>
      <c r="AB1" s="375"/>
      <c r="AC1" s="375"/>
      <c r="AD1" s="375"/>
      <c r="AE1" s="375"/>
      <c r="AF1" s="375"/>
    </row>
    <row r="2" spans="1:33" ht="20.100000000000001" customHeight="1" x14ac:dyDescent="0.35">
      <c r="A2" s="4"/>
      <c r="B2" s="373" t="s">
        <v>101</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20"/>
    </row>
    <row r="3" spans="1:33" ht="20.100000000000001" customHeight="1" x14ac:dyDescent="0.35">
      <c r="A3" s="4"/>
      <c r="B3" s="373" t="s">
        <v>102</v>
      </c>
      <c r="C3" s="373"/>
      <c r="D3" s="373"/>
      <c r="E3" s="373"/>
      <c r="F3" s="373"/>
      <c r="G3" s="373"/>
      <c r="H3" s="373"/>
      <c r="I3" s="373"/>
      <c r="J3" s="373"/>
      <c r="K3" s="373"/>
      <c r="L3" s="373"/>
      <c r="M3" s="373"/>
      <c r="N3" s="373"/>
      <c r="O3" s="373"/>
      <c r="P3" s="373"/>
      <c r="Q3" s="373"/>
      <c r="R3" s="373"/>
      <c r="S3" s="373"/>
      <c r="T3" s="373"/>
      <c r="U3" s="377"/>
      <c r="V3" s="377"/>
      <c r="W3" s="377"/>
      <c r="X3" s="377"/>
      <c r="Y3" s="377"/>
      <c r="Z3" s="377"/>
      <c r="AA3" s="377"/>
      <c r="AB3" s="377"/>
      <c r="AC3" s="377"/>
      <c r="AD3" s="377"/>
      <c r="AE3" s="377"/>
      <c r="AF3" s="377"/>
    </row>
    <row r="4" spans="1:33" ht="20.100000000000001" customHeight="1" x14ac:dyDescent="0.35">
      <c r="A4" s="4"/>
      <c r="B4" s="373" t="s">
        <v>103</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20"/>
    </row>
    <row r="5" spans="1:33" ht="20.100000000000001" customHeight="1" x14ac:dyDescent="0.35">
      <c r="A5" s="4"/>
    </row>
    <row r="6" spans="1:33" ht="24.95" customHeight="1" x14ac:dyDescent="0.35">
      <c r="A6" s="4"/>
      <c r="Y6" s="18"/>
      <c r="Z6" s="18"/>
      <c r="AA6" s="18"/>
      <c r="AB6" s="18"/>
      <c r="AC6" s="18"/>
      <c r="AD6" s="18"/>
      <c r="AE6" s="18"/>
      <c r="AF6" s="18"/>
      <c r="AG6" s="18"/>
    </row>
    <row r="7" spans="1:33" ht="24.95" customHeight="1" x14ac:dyDescent="0.35">
      <c r="A7" s="4"/>
    </row>
    <row r="8" spans="1:33" ht="24.95" customHeight="1" x14ac:dyDescent="0.35">
      <c r="A8" s="4"/>
    </row>
    <row r="9" spans="1:33" ht="24.95" customHeight="1" x14ac:dyDescent="0.35">
      <c r="A9" s="4"/>
    </row>
    <row r="10" spans="1:33" ht="24.95" customHeight="1" x14ac:dyDescent="0.35">
      <c r="A10" s="4"/>
    </row>
    <row r="11" spans="1:33" ht="24.95" customHeight="1" x14ac:dyDescent="0.35">
      <c r="A11" s="4"/>
    </row>
    <row r="12" spans="1:33" ht="24.95" customHeight="1" x14ac:dyDescent="0.35">
      <c r="A12" s="4"/>
    </row>
    <row r="13" spans="1:33" ht="24.95" customHeight="1" x14ac:dyDescent="0.35">
      <c r="A13" s="4"/>
    </row>
    <row r="14" spans="1:33" ht="24.95" customHeight="1" x14ac:dyDescent="0.35">
      <c r="A14" s="4"/>
    </row>
    <row r="15" spans="1:33" ht="24.95" customHeight="1" x14ac:dyDescent="0.35">
      <c r="A15" s="4"/>
    </row>
    <row r="16" spans="1:33" ht="24.95" customHeight="1" x14ac:dyDescent="0.35">
      <c r="A16" s="4"/>
    </row>
    <row r="17" spans="1:48" ht="20.25" customHeight="1" x14ac:dyDescent="0.35">
      <c r="A17" s="4"/>
    </row>
    <row r="18" spans="1:48" ht="28.5" customHeight="1" x14ac:dyDescent="0.25">
      <c r="A18" s="6"/>
      <c r="B18" s="19"/>
      <c r="X18" s="371"/>
      <c r="Y18" s="371"/>
      <c r="Z18" s="371"/>
      <c r="AA18" s="371"/>
      <c r="AB18" s="371"/>
      <c r="AC18" s="371"/>
      <c r="AD18" s="371"/>
      <c r="AE18" s="371"/>
      <c r="AF18" s="371"/>
      <c r="AG18" s="371"/>
    </row>
    <row r="19" spans="1:48" s="64" customFormat="1" ht="15.95" customHeight="1" x14ac:dyDescent="0.2">
      <c r="B19" s="376" t="s">
        <v>15</v>
      </c>
      <c r="C19" s="378">
        <v>2022</v>
      </c>
      <c r="D19" s="378"/>
      <c r="E19" s="378"/>
      <c r="F19" s="378"/>
      <c r="G19" s="378"/>
      <c r="H19" s="378">
        <v>2023</v>
      </c>
      <c r="I19" s="378"/>
      <c r="J19" s="378"/>
      <c r="K19" s="378"/>
      <c r="L19" s="378"/>
      <c r="M19" s="378"/>
      <c r="N19" s="378"/>
      <c r="O19" s="378"/>
      <c r="P19" s="378"/>
      <c r="Q19" s="378"/>
      <c r="R19" s="378"/>
      <c r="S19" s="378"/>
      <c r="T19" s="272">
        <v>2024</v>
      </c>
      <c r="U19" s="66"/>
      <c r="V19" s="370" t="s">
        <v>48</v>
      </c>
      <c r="W19" s="370"/>
      <c r="X19" s="370"/>
      <c r="Y19" s="66"/>
      <c r="Z19" s="370" t="s">
        <v>36</v>
      </c>
      <c r="AA19" s="370"/>
      <c r="AB19" s="370"/>
      <c r="AC19" s="66"/>
      <c r="AD19" s="372" t="s">
        <v>37</v>
      </c>
      <c r="AE19" s="372"/>
      <c r="AF19" s="372"/>
      <c r="AG19" s="66"/>
      <c r="AH19" s="123"/>
      <c r="AI19" s="123"/>
      <c r="AJ19" s="123"/>
      <c r="AK19" s="123"/>
      <c r="AL19" s="123"/>
      <c r="AM19" s="123"/>
      <c r="AN19" s="123"/>
      <c r="AO19" s="123"/>
      <c r="AP19" s="123"/>
      <c r="AQ19" s="123"/>
      <c r="AR19" s="123"/>
      <c r="AS19" s="123"/>
      <c r="AT19" s="123"/>
      <c r="AU19" s="123"/>
      <c r="AV19" s="123"/>
    </row>
    <row r="20" spans="1:48" s="65" customFormat="1" ht="15.95" customHeight="1" x14ac:dyDescent="0.2">
      <c r="B20" s="376"/>
      <c r="C20" s="144" t="s">
        <v>111</v>
      </c>
      <c r="D20" s="144" t="s">
        <v>115</v>
      </c>
      <c r="E20" s="144" t="s">
        <v>116</v>
      </c>
      <c r="F20" s="144" t="s">
        <v>118</v>
      </c>
      <c r="G20" s="273" t="s">
        <v>120</v>
      </c>
      <c r="H20" s="144" t="s">
        <v>121</v>
      </c>
      <c r="I20" s="144" t="s">
        <v>122</v>
      </c>
      <c r="J20" s="144" t="s">
        <v>123</v>
      </c>
      <c r="K20" s="144" t="s">
        <v>125</v>
      </c>
      <c r="L20" s="144" t="s">
        <v>127</v>
      </c>
      <c r="M20" s="144" t="s">
        <v>128</v>
      </c>
      <c r="N20" s="144" t="s">
        <v>129</v>
      </c>
      <c r="O20" s="144" t="s">
        <v>111</v>
      </c>
      <c r="P20" s="144" t="s">
        <v>115</v>
      </c>
      <c r="Q20" s="144" t="s">
        <v>116</v>
      </c>
      <c r="R20" s="144" t="s">
        <v>118</v>
      </c>
      <c r="S20" s="273" t="s">
        <v>120</v>
      </c>
      <c r="T20" s="273" t="s">
        <v>121</v>
      </c>
      <c r="U20" s="82"/>
      <c r="V20" s="143">
        <v>2022</v>
      </c>
      <c r="W20" s="144">
        <v>2023</v>
      </c>
      <c r="X20" s="145">
        <v>2024</v>
      </c>
      <c r="Y20" s="82"/>
      <c r="Z20" s="143">
        <v>2022</v>
      </c>
      <c r="AA20" s="144">
        <v>2023</v>
      </c>
      <c r="AB20" s="145">
        <v>2024</v>
      </c>
      <c r="AC20" s="82"/>
      <c r="AD20" s="143">
        <v>2022</v>
      </c>
      <c r="AE20" s="144">
        <v>2023</v>
      </c>
      <c r="AF20" s="145">
        <v>2024</v>
      </c>
      <c r="AG20" s="82"/>
      <c r="AH20" s="123"/>
      <c r="AI20" s="123"/>
      <c r="AJ20" s="123"/>
      <c r="AK20" s="123"/>
      <c r="AL20" s="123"/>
      <c r="AM20" s="123"/>
      <c r="AN20" s="123"/>
      <c r="AO20" s="123"/>
      <c r="AP20" s="123"/>
      <c r="AQ20" s="123"/>
      <c r="AR20" s="123"/>
      <c r="AS20" s="123"/>
      <c r="AT20" s="123"/>
      <c r="AU20" s="123"/>
      <c r="AV20" s="123"/>
    </row>
    <row r="21" spans="1:48" ht="21.95" customHeight="1" x14ac:dyDescent="0.2">
      <c r="B21" s="142" t="s">
        <v>13</v>
      </c>
      <c r="C21" s="225">
        <v>91.244239631336399</v>
      </c>
      <c r="D21" s="226">
        <v>87.043650793650798</v>
      </c>
      <c r="E21" s="226">
        <v>80.453149001536104</v>
      </c>
      <c r="F21" s="226">
        <v>52.202380952380949</v>
      </c>
      <c r="G21" s="274">
        <v>31.048387096774192</v>
      </c>
      <c r="H21" s="226">
        <v>30.66436251920123</v>
      </c>
      <c r="I21" s="226">
        <v>30.590986394557824</v>
      </c>
      <c r="J21" s="226">
        <v>62.557603686635943</v>
      </c>
      <c r="K21" s="226">
        <v>67.55952380952381</v>
      </c>
      <c r="L21" s="226">
        <v>73.348694316436251</v>
      </c>
      <c r="M21" s="226">
        <v>86.904761904761898</v>
      </c>
      <c r="N21" s="226">
        <v>90.399385560675881</v>
      </c>
      <c r="O21" s="226">
        <v>86.194316436251924</v>
      </c>
      <c r="P21" s="226">
        <v>83.392857142857139</v>
      </c>
      <c r="Q21" s="226">
        <v>90.207373271889395</v>
      </c>
      <c r="R21" s="226">
        <v>77.61904761904762</v>
      </c>
      <c r="S21" s="274">
        <v>49.654377880184335</v>
      </c>
      <c r="T21" s="274">
        <v>30.721966205837173</v>
      </c>
      <c r="U21" s="61"/>
      <c r="V21" s="225"/>
      <c r="W21" s="226">
        <v>30.66436251920123</v>
      </c>
      <c r="X21" s="227">
        <v>30.721966205837173</v>
      </c>
      <c r="Y21" s="61"/>
      <c r="Z21" s="225"/>
      <c r="AA21" s="226">
        <v>37.81702898550725</v>
      </c>
      <c r="AB21" s="227">
        <v>52.393892339544514</v>
      </c>
      <c r="AC21" s="61"/>
      <c r="AD21" s="225"/>
      <c r="AE21" s="226">
        <v>54.631441617742986</v>
      </c>
      <c r="AF21" s="227">
        <v>69.305283757338557</v>
      </c>
      <c r="AG21" s="61"/>
    </row>
    <row r="22" spans="1:48" ht="21.95" customHeight="1" x14ac:dyDescent="0.2">
      <c r="B22" s="24" t="s">
        <v>27</v>
      </c>
      <c r="C22" s="146">
        <v>86.868134599135146</v>
      </c>
      <c r="D22" s="50">
        <v>89.491525423728817</v>
      </c>
      <c r="E22" s="50">
        <v>90.839504945573836</v>
      </c>
      <c r="F22" s="50">
        <v>74.940934771443253</v>
      </c>
      <c r="G22" s="275">
        <v>60.907599781301258</v>
      </c>
      <c r="H22" s="50">
        <v>50.385208012326657</v>
      </c>
      <c r="I22" s="50">
        <v>57.40149680827647</v>
      </c>
      <c r="J22" s="50">
        <v>68.094835727421838</v>
      </c>
      <c r="K22" s="50">
        <v>76.944016435541855</v>
      </c>
      <c r="L22" s="50">
        <v>83.194989810626765</v>
      </c>
      <c r="M22" s="50">
        <v>87.036466358500263</v>
      </c>
      <c r="N22" s="50">
        <v>89.050151597991942</v>
      </c>
      <c r="O22" s="50">
        <v>88.697251354441079</v>
      </c>
      <c r="P22" s="50">
        <v>88.31022085259373</v>
      </c>
      <c r="Q22" s="50">
        <v>91.426015209503461</v>
      </c>
      <c r="R22" s="50">
        <v>74.114021571648692</v>
      </c>
      <c r="S22" s="275">
        <v>63.477310005467466</v>
      </c>
      <c r="T22" s="275">
        <v>52.224265619563596</v>
      </c>
      <c r="U22" s="61"/>
      <c r="V22" s="146">
        <v>38.89855360604404</v>
      </c>
      <c r="W22" s="50">
        <v>50.385208012326657</v>
      </c>
      <c r="X22" s="147">
        <v>52.224265619563596</v>
      </c>
      <c r="Y22" s="61"/>
      <c r="Z22" s="146">
        <v>52.82876666443358</v>
      </c>
      <c r="AA22" s="50">
        <v>61.938098747236552</v>
      </c>
      <c r="AB22" s="147">
        <v>63.154016212232868</v>
      </c>
      <c r="AC22" s="61"/>
      <c r="AD22" s="146">
        <v>61.827891170821282</v>
      </c>
      <c r="AE22" s="50">
        <v>75.350064377229458</v>
      </c>
      <c r="AF22" s="147">
        <v>76.768474154125414</v>
      </c>
      <c r="AG22" s="61"/>
    </row>
    <row r="23" spans="1:48" ht="21.95" customHeight="1" x14ac:dyDescent="0.2">
      <c r="B23" s="26" t="s">
        <v>63</v>
      </c>
      <c r="C23" s="228">
        <v>105.03764130821078</v>
      </c>
      <c r="D23" s="61">
        <v>97.264685545966856</v>
      </c>
      <c r="E23" s="61">
        <v>88.566256552934917</v>
      </c>
      <c r="F23" s="61">
        <v>69.658032838286871</v>
      </c>
      <c r="G23" s="276">
        <v>50.976211849193156</v>
      </c>
      <c r="H23" s="61">
        <v>60.859850993798553</v>
      </c>
      <c r="I23" s="61">
        <v>53.293011673058849</v>
      </c>
      <c r="J23" s="61">
        <v>91.868352450498705</v>
      </c>
      <c r="K23" s="61">
        <v>87.803479645694154</v>
      </c>
      <c r="L23" s="61">
        <v>88.164797523769622</v>
      </c>
      <c r="M23" s="61">
        <v>99.848678997150913</v>
      </c>
      <c r="N23" s="61">
        <v>101.51513943375048</v>
      </c>
      <c r="O23" s="61">
        <v>97.178114451205118</v>
      </c>
      <c r="P23" s="61">
        <v>94.431716213290301</v>
      </c>
      <c r="Q23" s="61">
        <v>98.667073113907335</v>
      </c>
      <c r="R23" s="61">
        <v>104.72923472930353</v>
      </c>
      <c r="S23" s="276">
        <v>78.223821828432904</v>
      </c>
      <c r="T23" s="276">
        <v>58.826995155116329</v>
      </c>
      <c r="U23" s="61"/>
      <c r="V23" s="228"/>
      <c r="W23" s="61">
        <v>60.859850993798553</v>
      </c>
      <c r="X23" s="229">
        <v>58.826995155116329</v>
      </c>
      <c r="Y23" s="61"/>
      <c r="Z23" s="228"/>
      <c r="AA23" s="61">
        <v>61.056166964144694</v>
      </c>
      <c r="AB23" s="229">
        <v>82.962090904082743</v>
      </c>
      <c r="AC23" s="61"/>
      <c r="AD23" s="228"/>
      <c r="AE23" s="61">
        <v>72.503510208378515</v>
      </c>
      <c r="AF23" s="229">
        <v>90.278313488711092</v>
      </c>
      <c r="AG23" s="61"/>
    </row>
    <row r="24" spans="1:48" ht="21.95" customHeight="1" x14ac:dyDescent="0.2">
      <c r="A24" s="17"/>
      <c r="B24" s="25" t="s">
        <v>16</v>
      </c>
      <c r="C24" s="148" t="s">
        <v>192</v>
      </c>
      <c r="D24" s="149" t="s">
        <v>194</v>
      </c>
      <c r="E24" s="149" t="s">
        <v>193</v>
      </c>
      <c r="F24" s="149" t="s">
        <v>193</v>
      </c>
      <c r="G24" s="277" t="s">
        <v>193</v>
      </c>
      <c r="H24" s="149" t="s">
        <v>193</v>
      </c>
      <c r="I24" s="149" t="s">
        <v>193</v>
      </c>
      <c r="J24" s="149" t="s">
        <v>194</v>
      </c>
      <c r="K24" s="149" t="s">
        <v>194</v>
      </c>
      <c r="L24" s="149" t="s">
        <v>195</v>
      </c>
      <c r="M24" s="149" t="s">
        <v>192</v>
      </c>
      <c r="N24" s="149" t="s">
        <v>192</v>
      </c>
      <c r="O24" s="149" t="s">
        <v>194</v>
      </c>
      <c r="P24" s="149" t="s">
        <v>195</v>
      </c>
      <c r="Q24" s="149" t="s">
        <v>192</v>
      </c>
      <c r="R24" s="149" t="s">
        <v>196</v>
      </c>
      <c r="S24" s="277" t="s">
        <v>195</v>
      </c>
      <c r="T24" s="277" t="s">
        <v>195</v>
      </c>
      <c r="U24" s="61"/>
      <c r="V24" s="148"/>
      <c r="W24" s="149" t="s">
        <v>193</v>
      </c>
      <c r="X24" s="150" t="s">
        <v>195</v>
      </c>
      <c r="Y24" s="61"/>
      <c r="Z24" s="148"/>
      <c r="AA24" s="149" t="s">
        <v>193</v>
      </c>
      <c r="AB24" s="150" t="s">
        <v>195</v>
      </c>
      <c r="AC24" s="61"/>
      <c r="AD24" s="148"/>
      <c r="AE24" s="149" t="s">
        <v>193</v>
      </c>
      <c r="AF24" s="150" t="s">
        <v>195</v>
      </c>
      <c r="AG24" s="61"/>
    </row>
    <row r="25" spans="1:48" ht="21.95" customHeight="1" x14ac:dyDescent="0.25">
      <c r="B25" s="19" t="s">
        <v>57</v>
      </c>
      <c r="R25" s="52"/>
      <c r="S25" s="52"/>
      <c r="T25" s="52"/>
      <c r="U25" s="1"/>
      <c r="V25" s="52"/>
      <c r="W25" s="52"/>
      <c r="X25" s="52"/>
      <c r="Y25" s="1"/>
      <c r="Z25" s="52"/>
      <c r="AA25" s="52"/>
      <c r="AB25" s="52"/>
      <c r="AC25" s="1"/>
      <c r="AD25" s="52"/>
      <c r="AE25" s="52"/>
      <c r="AF25" s="52"/>
      <c r="AG25" s="1"/>
    </row>
    <row r="26" spans="1:48" ht="21.95" customHeight="1" x14ac:dyDescent="0.2">
      <c r="B26" s="23" t="s">
        <v>13</v>
      </c>
      <c r="C26" s="225"/>
      <c r="D26" s="226"/>
      <c r="E26" s="226"/>
      <c r="F26" s="226"/>
      <c r="G26" s="274"/>
      <c r="H26" s="226"/>
      <c r="I26" s="226">
        <v>1744.8717948786068</v>
      </c>
      <c r="J26" s="226">
        <v>217.85365853681856</v>
      </c>
      <c r="K26" s="226">
        <v>106.61407766998315</v>
      </c>
      <c r="L26" s="226">
        <v>30.553656869503811</v>
      </c>
      <c r="M26" s="226">
        <v>9.3906093906705888</v>
      </c>
      <c r="N26" s="226">
        <v>1.3562970936730003</v>
      </c>
      <c r="O26" s="226">
        <v>-5.5345117844740939</v>
      </c>
      <c r="P26" s="226">
        <v>-4.194210166454889</v>
      </c>
      <c r="Q26" s="226">
        <v>12.124105011983483</v>
      </c>
      <c r="R26" s="226">
        <v>48.688711516479387</v>
      </c>
      <c r="S26" s="274">
        <v>59.925788497084142</v>
      </c>
      <c r="T26" s="274">
        <v>0.18785222292198625</v>
      </c>
      <c r="U26" s="61"/>
      <c r="V26" s="225"/>
      <c r="W26" s="226"/>
      <c r="X26" s="227">
        <v>0.18785222292198625</v>
      </c>
      <c r="Y26" s="61"/>
      <c r="Z26" s="225"/>
      <c r="AA26" s="226"/>
      <c r="AB26" s="227">
        <v>38.545765611660421</v>
      </c>
      <c r="AC26" s="61"/>
      <c r="AD26" s="225"/>
      <c r="AE26" s="226"/>
      <c r="AF26" s="227">
        <v>26.859701492637136</v>
      </c>
      <c r="AG26" s="61"/>
    </row>
    <row r="27" spans="1:48" ht="21.95" customHeight="1" x14ac:dyDescent="0.2">
      <c r="B27" s="24" t="s">
        <v>27</v>
      </c>
      <c r="C27" s="146">
        <v>2.8542843690723787</v>
      </c>
      <c r="D27" s="50">
        <v>7.3435189748007152</v>
      </c>
      <c r="E27" s="50">
        <v>8.1036318467223705</v>
      </c>
      <c r="F27" s="50">
        <v>17.39480247802673</v>
      </c>
      <c r="G27" s="275">
        <v>8.5577604536238958</v>
      </c>
      <c r="H27" s="50">
        <v>29.529772553175011</v>
      </c>
      <c r="I27" s="50">
        <v>9.5693277311452878</v>
      </c>
      <c r="J27" s="50">
        <v>7.9505161138277103</v>
      </c>
      <c r="K27" s="50">
        <v>-3.0230450543403142</v>
      </c>
      <c r="L27" s="50">
        <v>4.8484089201041334</v>
      </c>
      <c r="M27" s="50">
        <v>-1.379270208980518</v>
      </c>
      <c r="N27" s="50">
        <v>2.2136010953619736</v>
      </c>
      <c r="O27" s="50">
        <v>2.1056245351445892</v>
      </c>
      <c r="P27" s="50">
        <v>-1.320018365441139</v>
      </c>
      <c r="Q27" s="50">
        <v>0.64565550445776987</v>
      </c>
      <c r="R27" s="50">
        <v>-1.1034199163297438</v>
      </c>
      <c r="S27" s="275">
        <v>4.2190305206484711</v>
      </c>
      <c r="T27" s="275">
        <v>3.6499950676290691</v>
      </c>
      <c r="U27" s="61"/>
      <c r="V27" s="146">
        <v>30.738389575739806</v>
      </c>
      <c r="W27" s="50">
        <v>29.529772553175011</v>
      </c>
      <c r="X27" s="147">
        <v>3.6499950676290691</v>
      </c>
      <c r="Y27" s="61"/>
      <c r="Z27" s="146">
        <v>94.098824688036871</v>
      </c>
      <c r="AA27" s="50">
        <v>17.243128427934899</v>
      </c>
      <c r="AB27" s="147">
        <v>1.9631171922077022</v>
      </c>
      <c r="AC27" s="61"/>
      <c r="AD27" s="146">
        <v>91.880954945018217</v>
      </c>
      <c r="AE27" s="50">
        <v>21.870668642206081</v>
      </c>
      <c r="AF27" s="147">
        <v>1.8824267618736272</v>
      </c>
      <c r="AG27" s="61"/>
    </row>
    <row r="28" spans="1:48" ht="21.95" customHeight="1" x14ac:dyDescent="0.2">
      <c r="B28" s="26" t="s">
        <v>63</v>
      </c>
      <c r="C28" s="228"/>
      <c r="D28" s="61"/>
      <c r="E28" s="61"/>
      <c r="F28" s="61"/>
      <c r="G28" s="276"/>
      <c r="H28" s="61"/>
      <c r="I28" s="61">
        <v>1583.7483929918053</v>
      </c>
      <c r="J28" s="61">
        <v>194.44385259067872</v>
      </c>
      <c r="K28" s="61">
        <v>113.05482089613116</v>
      </c>
      <c r="L28" s="61">
        <v>24.516583717437236</v>
      </c>
      <c r="M28" s="61">
        <v>10.920502841906819</v>
      </c>
      <c r="N28" s="61">
        <v>-0.83873769489535399</v>
      </c>
      <c r="O28" s="61">
        <v>-7.4825812528801547</v>
      </c>
      <c r="P28" s="61">
        <v>-2.9126391730016841</v>
      </c>
      <c r="Q28" s="61">
        <v>11.404813700096023</v>
      </c>
      <c r="R28" s="61">
        <v>50.347677736486943</v>
      </c>
      <c r="S28" s="276">
        <v>53.451617903342722</v>
      </c>
      <c r="T28" s="276">
        <v>-3.3402248041829203</v>
      </c>
      <c r="U28" s="61"/>
      <c r="V28" s="228"/>
      <c r="W28" s="61"/>
      <c r="X28" s="229">
        <v>-3.3402248041829203</v>
      </c>
      <c r="Y28" s="61"/>
      <c r="Z28" s="228"/>
      <c r="AA28" s="61"/>
      <c r="AB28" s="229">
        <v>35.878315048606069</v>
      </c>
      <c r="AC28" s="61"/>
      <c r="AD28" s="228"/>
      <c r="AE28" s="61"/>
      <c r="AF28" s="229">
        <v>24.515783069288926</v>
      </c>
      <c r="AG28" s="61"/>
    </row>
    <row r="29" spans="1:48" ht="21.95" customHeight="1" x14ac:dyDescent="0.2">
      <c r="A29" s="17"/>
      <c r="B29" s="25" t="s">
        <v>16</v>
      </c>
      <c r="C29" s="148"/>
      <c r="D29" s="149"/>
      <c r="E29" s="149"/>
      <c r="F29" s="149"/>
      <c r="G29" s="277"/>
      <c r="H29" s="149"/>
      <c r="I29" s="149" t="s">
        <v>197</v>
      </c>
      <c r="J29" s="149" t="s">
        <v>197</v>
      </c>
      <c r="K29" s="149" t="s">
        <v>197</v>
      </c>
      <c r="L29" s="149" t="s">
        <v>197</v>
      </c>
      <c r="M29" s="149" t="s">
        <v>197</v>
      </c>
      <c r="N29" s="149" t="s">
        <v>192</v>
      </c>
      <c r="O29" s="149" t="s">
        <v>195</v>
      </c>
      <c r="P29" s="149" t="s">
        <v>195</v>
      </c>
      <c r="Q29" s="149" t="s">
        <v>197</v>
      </c>
      <c r="R29" s="149" t="s">
        <v>197</v>
      </c>
      <c r="S29" s="277" t="s">
        <v>197</v>
      </c>
      <c r="T29" s="277" t="s">
        <v>194</v>
      </c>
      <c r="U29" s="61"/>
      <c r="V29" s="148"/>
      <c r="W29" s="149"/>
      <c r="X29" s="150" t="s">
        <v>194</v>
      </c>
      <c r="Y29" s="61"/>
      <c r="Z29" s="148"/>
      <c r="AA29" s="149"/>
      <c r="AB29" s="150" t="s">
        <v>197</v>
      </c>
      <c r="AC29" s="61"/>
      <c r="AD29" s="148"/>
      <c r="AE29" s="149"/>
      <c r="AF29" s="150" t="s">
        <v>197</v>
      </c>
      <c r="AG29" s="61"/>
    </row>
    <row r="30" spans="1:48" ht="21.95" customHeight="1" x14ac:dyDescent="0.25">
      <c r="A30" s="6"/>
      <c r="B30" s="19"/>
      <c r="U30" s="1"/>
      <c r="X30" s="54"/>
      <c r="Y30" s="63"/>
      <c r="AB30" s="54"/>
      <c r="AC30" s="63"/>
      <c r="AF30" s="54"/>
      <c r="AG30" s="63"/>
    </row>
    <row r="31" spans="1:48" s="64" customFormat="1" ht="15.95" customHeight="1" x14ac:dyDescent="0.2">
      <c r="B31" s="376" t="s">
        <v>9</v>
      </c>
      <c r="C31" s="378">
        <v>2022</v>
      </c>
      <c r="D31" s="378"/>
      <c r="E31" s="378"/>
      <c r="F31" s="378"/>
      <c r="G31" s="378"/>
      <c r="H31" s="378">
        <v>2023</v>
      </c>
      <c r="I31" s="378"/>
      <c r="J31" s="378"/>
      <c r="K31" s="378"/>
      <c r="L31" s="378"/>
      <c r="M31" s="378"/>
      <c r="N31" s="378"/>
      <c r="O31" s="378"/>
      <c r="P31" s="378"/>
      <c r="Q31" s="378"/>
      <c r="R31" s="378"/>
      <c r="S31" s="378"/>
      <c r="T31" s="272">
        <v>2024</v>
      </c>
      <c r="U31" s="66"/>
      <c r="V31" s="370" t="s">
        <v>48</v>
      </c>
      <c r="W31" s="370"/>
      <c r="X31" s="370"/>
      <c r="Y31" s="66"/>
      <c r="Z31" s="370" t="s">
        <v>36</v>
      </c>
      <c r="AA31" s="370"/>
      <c r="AB31" s="370"/>
      <c r="AC31" s="66"/>
      <c r="AD31" s="372" t="s">
        <v>37</v>
      </c>
      <c r="AE31" s="372"/>
      <c r="AF31" s="372"/>
      <c r="AG31" s="66"/>
      <c r="AH31" s="123"/>
      <c r="AI31" s="123"/>
      <c r="AJ31" s="123"/>
      <c r="AK31" s="123"/>
      <c r="AL31" s="123"/>
      <c r="AM31" s="123"/>
      <c r="AN31" s="123"/>
      <c r="AO31" s="123"/>
      <c r="AP31" s="123"/>
      <c r="AQ31" s="123"/>
      <c r="AR31" s="123"/>
      <c r="AS31" s="123"/>
      <c r="AT31" s="123"/>
      <c r="AU31" s="123"/>
      <c r="AV31" s="123"/>
    </row>
    <row r="32" spans="1:48" s="65" customFormat="1" ht="15.95" customHeight="1" x14ac:dyDescent="0.2">
      <c r="B32" s="376"/>
      <c r="C32" s="144" t="s">
        <v>111</v>
      </c>
      <c r="D32" s="144" t="s">
        <v>115</v>
      </c>
      <c r="E32" s="144" t="s">
        <v>116</v>
      </c>
      <c r="F32" s="144" t="s">
        <v>118</v>
      </c>
      <c r="G32" s="273" t="s">
        <v>120</v>
      </c>
      <c r="H32" s="144" t="s">
        <v>121</v>
      </c>
      <c r="I32" s="144" t="s">
        <v>122</v>
      </c>
      <c r="J32" s="144" t="s">
        <v>123</v>
      </c>
      <c r="K32" s="144" t="s">
        <v>125</v>
      </c>
      <c r="L32" s="144" t="s">
        <v>127</v>
      </c>
      <c r="M32" s="144" t="s">
        <v>128</v>
      </c>
      <c r="N32" s="144" t="s">
        <v>129</v>
      </c>
      <c r="O32" s="144" t="s">
        <v>111</v>
      </c>
      <c r="P32" s="144" t="s">
        <v>115</v>
      </c>
      <c r="Q32" s="144" t="s">
        <v>116</v>
      </c>
      <c r="R32" s="144" t="s">
        <v>118</v>
      </c>
      <c r="S32" s="273" t="s">
        <v>120</v>
      </c>
      <c r="T32" s="273" t="s">
        <v>121</v>
      </c>
      <c r="U32" s="82"/>
      <c r="V32" s="143">
        <v>2022</v>
      </c>
      <c r="W32" s="144">
        <v>2023</v>
      </c>
      <c r="X32" s="145">
        <v>2024</v>
      </c>
      <c r="Y32" s="82"/>
      <c r="Z32" s="143">
        <v>2022</v>
      </c>
      <c r="AA32" s="144">
        <v>2023</v>
      </c>
      <c r="AB32" s="145">
        <v>2024</v>
      </c>
      <c r="AC32" s="82"/>
      <c r="AD32" s="143">
        <v>2022</v>
      </c>
      <c r="AE32" s="144">
        <v>2023</v>
      </c>
      <c r="AF32" s="145">
        <v>2024</v>
      </c>
      <c r="AG32" s="82"/>
      <c r="AH32" s="123"/>
      <c r="AI32" s="123"/>
      <c r="AJ32" s="123"/>
      <c r="AK32" s="123"/>
      <c r="AL32" s="123"/>
      <c r="AM32" s="123"/>
      <c r="AN32" s="123"/>
      <c r="AO32" s="123"/>
      <c r="AP32" s="123"/>
      <c r="AQ32" s="123"/>
      <c r="AR32" s="123"/>
      <c r="AS32" s="123"/>
      <c r="AT32" s="123"/>
      <c r="AU32" s="123"/>
      <c r="AV32" s="123"/>
    </row>
    <row r="33" spans="1:48" ht="21.95" customHeight="1" x14ac:dyDescent="0.2">
      <c r="B33" s="142" t="s">
        <v>13</v>
      </c>
      <c r="C33" s="230">
        <v>202.46064814814815</v>
      </c>
      <c r="D33" s="231">
        <v>214.76179621609299</v>
      </c>
      <c r="E33" s="231">
        <v>235.17517899761336</v>
      </c>
      <c r="F33" s="231">
        <v>150.99125807677689</v>
      </c>
      <c r="G33" s="278">
        <v>126.06060606060606</v>
      </c>
      <c r="H33" s="231">
        <v>116.2323105823419</v>
      </c>
      <c r="I33" s="231">
        <v>130.45934676858928</v>
      </c>
      <c r="J33" s="231">
        <v>156.02302025782689</v>
      </c>
      <c r="K33" s="231">
        <v>189.5007342143906</v>
      </c>
      <c r="L33" s="231">
        <v>209.66230366492147</v>
      </c>
      <c r="M33" s="231">
        <v>226.79931506849314</v>
      </c>
      <c r="N33" s="231">
        <v>231.124893797791</v>
      </c>
      <c r="O33" s="231">
        <v>227.51124972154156</v>
      </c>
      <c r="P33" s="231">
        <v>234.42874137520818</v>
      </c>
      <c r="Q33" s="231">
        <v>255.95647296722009</v>
      </c>
      <c r="R33" s="231">
        <v>155.82742586912065</v>
      </c>
      <c r="S33" s="278">
        <v>145.92865042536735</v>
      </c>
      <c r="T33" s="278">
        <v>133.84763749999999</v>
      </c>
      <c r="U33" s="61"/>
      <c r="V33" s="230"/>
      <c r="W33" s="231">
        <v>116.2323105823419</v>
      </c>
      <c r="X33" s="232">
        <v>133.84763749999999</v>
      </c>
      <c r="Y33" s="61"/>
      <c r="Z33" s="230"/>
      <c r="AA33" s="231">
        <v>134.59726261762191</v>
      </c>
      <c r="AB33" s="232">
        <v>148.32361076809087</v>
      </c>
      <c r="AC33" s="61"/>
      <c r="AD33" s="230"/>
      <c r="AE33" s="231">
        <v>194.35080597014925</v>
      </c>
      <c r="AF33" s="232">
        <v>203.16111605252013</v>
      </c>
      <c r="AG33" s="61"/>
    </row>
    <row r="34" spans="1:48" ht="21.95" customHeight="1" x14ac:dyDescent="0.2">
      <c r="B34" s="24" t="s">
        <v>27</v>
      </c>
      <c r="C34" s="151">
        <v>290.84779252732164</v>
      </c>
      <c r="D34" s="51">
        <v>341.42275941230486</v>
      </c>
      <c r="E34" s="51">
        <v>386.44522762092362</v>
      </c>
      <c r="F34" s="51">
        <v>250.27982454937975</v>
      </c>
      <c r="G34" s="279">
        <v>188.93912599967356</v>
      </c>
      <c r="H34" s="51">
        <v>166.46965078425569</v>
      </c>
      <c r="I34" s="51">
        <v>182.41617678074968</v>
      </c>
      <c r="J34" s="51">
        <v>221.36371751824817</v>
      </c>
      <c r="K34" s="51">
        <v>272.44089379881183</v>
      </c>
      <c r="L34" s="51">
        <v>295.63577368861274</v>
      </c>
      <c r="M34" s="51">
        <v>307.78623509972857</v>
      </c>
      <c r="N34" s="51">
        <v>292.82376814020989</v>
      </c>
      <c r="O34" s="51">
        <v>292.57279798262817</v>
      </c>
      <c r="P34" s="51">
        <v>350.21209433523325</v>
      </c>
      <c r="Q34" s="51">
        <v>441.94548548439707</v>
      </c>
      <c r="R34" s="51">
        <v>264.48784338184339</v>
      </c>
      <c r="S34" s="279">
        <v>197.57144546237569</v>
      </c>
      <c r="T34" s="279">
        <v>178.7192405063291</v>
      </c>
      <c r="U34" s="61"/>
      <c r="V34" s="151">
        <v>152.67371581906465</v>
      </c>
      <c r="W34" s="51">
        <v>166.46965078425569</v>
      </c>
      <c r="X34" s="152">
        <v>178.7192405063291</v>
      </c>
      <c r="Y34" s="61"/>
      <c r="Z34" s="151">
        <v>176.93619788859652</v>
      </c>
      <c r="AA34" s="51">
        <v>206.9816618895679</v>
      </c>
      <c r="AB34" s="152">
        <v>217.92583987482763</v>
      </c>
      <c r="AC34" s="61"/>
      <c r="AD34" s="151">
        <v>203.59537166890846</v>
      </c>
      <c r="AE34" s="51">
        <v>270.45825612208881</v>
      </c>
      <c r="AF34" s="152">
        <v>286.03560023755449</v>
      </c>
      <c r="AG34" s="61"/>
    </row>
    <row r="35" spans="1:48" ht="21.95" customHeight="1" x14ac:dyDescent="0.2">
      <c r="B35" s="26" t="s">
        <v>64</v>
      </c>
      <c r="C35" s="228">
        <v>69.610515654556494</v>
      </c>
      <c r="D35" s="61">
        <v>62.902015256911447</v>
      </c>
      <c r="E35" s="61">
        <v>60.856018444176136</v>
      </c>
      <c r="F35" s="61">
        <v>60.328977115362477</v>
      </c>
      <c r="G35" s="276">
        <v>66.720222925560805</v>
      </c>
      <c r="H35" s="61">
        <v>69.821922515442637</v>
      </c>
      <c r="I35" s="61">
        <v>71.517421903555743</v>
      </c>
      <c r="J35" s="61">
        <v>70.48265271611146</v>
      </c>
      <c r="K35" s="61">
        <v>69.556640918355882</v>
      </c>
      <c r="L35" s="61">
        <v>70.919124924902903</v>
      </c>
      <c r="M35" s="61">
        <v>73.68728331695111</v>
      </c>
      <c r="N35" s="61">
        <v>78.929690463900997</v>
      </c>
      <c r="O35" s="61">
        <v>77.762270207728676</v>
      </c>
      <c r="P35" s="61">
        <v>66.939076396039141</v>
      </c>
      <c r="Q35" s="61">
        <v>57.915847400652986</v>
      </c>
      <c r="R35" s="61">
        <v>58.916668485279608</v>
      </c>
      <c r="S35" s="276">
        <v>73.861205035896333</v>
      </c>
      <c r="T35" s="276">
        <v>74.892684817156976</v>
      </c>
      <c r="U35" s="61"/>
      <c r="V35" s="228"/>
      <c r="W35" s="61">
        <v>69.821922515442637</v>
      </c>
      <c r="X35" s="229">
        <v>74.892684817156976</v>
      </c>
      <c r="Y35" s="61"/>
      <c r="Z35" s="228"/>
      <c r="AA35" s="61">
        <v>65.028593059327861</v>
      </c>
      <c r="AB35" s="229">
        <v>68.061507003163968</v>
      </c>
      <c r="AC35" s="61"/>
      <c r="AD35" s="228"/>
      <c r="AE35" s="61">
        <v>71.859816282483322</v>
      </c>
      <c r="AF35" s="229">
        <v>71.026514141512848</v>
      </c>
      <c r="AG35" s="61"/>
    </row>
    <row r="36" spans="1:48" ht="21.95" customHeight="1" x14ac:dyDescent="0.2">
      <c r="A36" s="17"/>
      <c r="B36" s="25" t="s">
        <v>16</v>
      </c>
      <c r="C36" s="148" t="s">
        <v>193</v>
      </c>
      <c r="D36" s="149" t="s">
        <v>193</v>
      </c>
      <c r="E36" s="149" t="s">
        <v>193</v>
      </c>
      <c r="F36" s="149" t="s">
        <v>193</v>
      </c>
      <c r="G36" s="277" t="s">
        <v>193</v>
      </c>
      <c r="H36" s="149" t="s">
        <v>193</v>
      </c>
      <c r="I36" s="149" t="s">
        <v>193</v>
      </c>
      <c r="J36" s="149" t="s">
        <v>195</v>
      </c>
      <c r="K36" s="149" t="s">
        <v>195</v>
      </c>
      <c r="L36" s="149" t="s">
        <v>193</v>
      </c>
      <c r="M36" s="149" t="s">
        <v>193</v>
      </c>
      <c r="N36" s="149" t="s">
        <v>193</v>
      </c>
      <c r="O36" s="149" t="s">
        <v>193</v>
      </c>
      <c r="P36" s="149" t="s">
        <v>193</v>
      </c>
      <c r="Q36" s="149" t="s">
        <v>193</v>
      </c>
      <c r="R36" s="149" t="s">
        <v>193</v>
      </c>
      <c r="S36" s="277" t="s">
        <v>193</v>
      </c>
      <c r="T36" s="277" t="s">
        <v>195</v>
      </c>
      <c r="U36" s="61"/>
      <c r="V36" s="148"/>
      <c r="W36" s="149" t="s">
        <v>193</v>
      </c>
      <c r="X36" s="150" t="s">
        <v>195</v>
      </c>
      <c r="Y36" s="61"/>
      <c r="Z36" s="148"/>
      <c r="AA36" s="149" t="s">
        <v>193</v>
      </c>
      <c r="AB36" s="150" t="s">
        <v>193</v>
      </c>
      <c r="AC36" s="61"/>
      <c r="AD36" s="148"/>
      <c r="AE36" s="149" t="s">
        <v>193</v>
      </c>
      <c r="AF36" s="150" t="s">
        <v>193</v>
      </c>
      <c r="AG36" s="61"/>
    </row>
    <row r="37" spans="1:48" ht="21.95" customHeight="1" x14ac:dyDescent="0.25">
      <c r="B37" s="19" t="s">
        <v>57</v>
      </c>
      <c r="S37" s="52"/>
      <c r="T37" s="52"/>
      <c r="U37" s="1"/>
      <c r="V37" s="52"/>
      <c r="W37" s="52"/>
      <c r="X37" s="52"/>
      <c r="Y37" s="1"/>
      <c r="Z37" s="52"/>
      <c r="AA37" s="52"/>
      <c r="AB37" s="52"/>
      <c r="AC37" s="1"/>
      <c r="AD37" s="52"/>
      <c r="AE37" s="52"/>
      <c r="AF37" s="52"/>
      <c r="AG37" s="1"/>
    </row>
    <row r="38" spans="1:48" ht="21.95" customHeight="1" x14ac:dyDescent="0.2">
      <c r="B38" s="23" t="s">
        <v>13</v>
      </c>
      <c r="C38" s="225"/>
      <c r="D38" s="226"/>
      <c r="E38" s="226"/>
      <c r="F38" s="226"/>
      <c r="G38" s="274"/>
      <c r="H38" s="226"/>
      <c r="I38" s="226">
        <v>14.29663088792824</v>
      </c>
      <c r="J38" s="226">
        <v>15.580960332684416</v>
      </c>
      <c r="K38" s="226">
        <v>6.0471562555179714</v>
      </c>
      <c r="L38" s="226">
        <v>5.8456567689306267</v>
      </c>
      <c r="M38" s="226">
        <v>12.314104130172641</v>
      </c>
      <c r="N38" s="226">
        <v>6.8759302274742611</v>
      </c>
      <c r="O38" s="226">
        <v>12.373071904381648</v>
      </c>
      <c r="P38" s="226">
        <v>9.1575622413395603</v>
      </c>
      <c r="Q38" s="226">
        <v>8.836516701378665</v>
      </c>
      <c r="R38" s="226">
        <v>3.2029455571929817</v>
      </c>
      <c r="S38" s="274">
        <v>15.760708270128713</v>
      </c>
      <c r="T38" s="274">
        <v>15.155275524895643</v>
      </c>
      <c r="U38" s="61"/>
      <c r="V38" s="225"/>
      <c r="W38" s="226"/>
      <c r="X38" s="227">
        <v>15.155275524895643</v>
      </c>
      <c r="Y38" s="61"/>
      <c r="Z38" s="225"/>
      <c r="AA38" s="226"/>
      <c r="AB38" s="227">
        <v>10.198088641288626</v>
      </c>
      <c r="AC38" s="61"/>
      <c r="AD38" s="225"/>
      <c r="AE38" s="226"/>
      <c r="AF38" s="227">
        <v>4.5331996635895324</v>
      </c>
      <c r="AG38" s="61"/>
    </row>
    <row r="39" spans="1:48" ht="21.95" customHeight="1" x14ac:dyDescent="0.2">
      <c r="B39" s="24" t="s">
        <v>27</v>
      </c>
      <c r="C39" s="146">
        <v>29.258448419916942</v>
      </c>
      <c r="D39" s="50">
        <v>39.113908179490906</v>
      </c>
      <c r="E39" s="50">
        <v>20.604912728620295</v>
      </c>
      <c r="F39" s="50">
        <v>25.998111066981433</v>
      </c>
      <c r="G39" s="275">
        <v>11.230780290979434</v>
      </c>
      <c r="H39" s="50">
        <v>9.0362213896085564</v>
      </c>
      <c r="I39" s="50">
        <v>14.512176314542502</v>
      </c>
      <c r="J39" s="50">
        <v>9.9697536960291142</v>
      </c>
      <c r="K39" s="50">
        <v>12.022648396334485</v>
      </c>
      <c r="L39" s="50">
        <v>6.8442079591729872</v>
      </c>
      <c r="M39" s="50">
        <v>2.7615721125516357</v>
      </c>
      <c r="N39" s="50">
        <v>-1.9808433051133015E-2</v>
      </c>
      <c r="O39" s="50">
        <v>0.59309559833302572</v>
      </c>
      <c r="P39" s="50">
        <v>2.5743260168310207</v>
      </c>
      <c r="Q39" s="50">
        <v>14.361739749039531</v>
      </c>
      <c r="R39" s="50">
        <v>5.6768534411526312</v>
      </c>
      <c r="S39" s="275">
        <v>4.5688363471573386</v>
      </c>
      <c r="T39" s="275">
        <v>7.3584522249651956</v>
      </c>
      <c r="U39" s="61"/>
      <c r="V39" s="146">
        <v>37.308481550848285</v>
      </c>
      <c r="W39" s="50">
        <v>9.0362213896085564</v>
      </c>
      <c r="X39" s="147">
        <v>7.3584522249651956</v>
      </c>
      <c r="Y39" s="61"/>
      <c r="Z39" s="146">
        <v>43.364795228894955</v>
      </c>
      <c r="AA39" s="50">
        <v>16.980959441597523</v>
      </c>
      <c r="AB39" s="147">
        <v>5.2875109250330761</v>
      </c>
      <c r="AC39" s="61"/>
      <c r="AD39" s="146">
        <v>19.702940293873748</v>
      </c>
      <c r="AE39" s="50">
        <v>32.841063087586086</v>
      </c>
      <c r="AF39" s="147">
        <v>5.7596112386460199</v>
      </c>
      <c r="AG39" s="61"/>
    </row>
    <row r="40" spans="1:48" ht="21.95" customHeight="1" x14ac:dyDescent="0.2">
      <c r="B40" s="26" t="s">
        <v>64</v>
      </c>
      <c r="C40" s="228"/>
      <c r="D40" s="61"/>
      <c r="E40" s="61"/>
      <c r="F40" s="61"/>
      <c r="G40" s="276"/>
      <c r="H40" s="61"/>
      <c r="I40" s="61">
        <v>-0.1882292639416239</v>
      </c>
      <c r="J40" s="61">
        <v>5.1024999584558044</v>
      </c>
      <c r="K40" s="61">
        <v>-5.3341821732548977</v>
      </c>
      <c r="L40" s="61">
        <v>-0.9345861692700862</v>
      </c>
      <c r="M40" s="61">
        <v>9.2958212114560155</v>
      </c>
      <c r="N40" s="61">
        <v>6.8971048689379106</v>
      </c>
      <c r="O40" s="61">
        <v>11.710521717116436</v>
      </c>
      <c r="P40" s="61">
        <v>6.4180155797095795</v>
      </c>
      <c r="Q40" s="61">
        <v>-4.831356238402142</v>
      </c>
      <c r="R40" s="61">
        <v>-2.3410120602888087</v>
      </c>
      <c r="S40" s="276">
        <v>10.702875076210807</v>
      </c>
      <c r="T40" s="276">
        <v>7.2624214846541397</v>
      </c>
      <c r="U40" s="61"/>
      <c r="V40" s="228"/>
      <c r="W40" s="61"/>
      <c r="X40" s="229">
        <v>7.2624214846541397</v>
      </c>
      <c r="Y40" s="61"/>
      <c r="Z40" s="228"/>
      <c r="AA40" s="61"/>
      <c r="AB40" s="229">
        <v>4.663969803403603</v>
      </c>
      <c r="AC40" s="61"/>
      <c r="AD40" s="228"/>
      <c r="AE40" s="61"/>
      <c r="AF40" s="229">
        <v>-1.1596218639235329</v>
      </c>
      <c r="AG40" s="61"/>
    </row>
    <row r="41" spans="1:48" ht="21.95" customHeight="1" x14ac:dyDescent="0.2">
      <c r="A41" s="17"/>
      <c r="B41" s="25" t="s">
        <v>16</v>
      </c>
      <c r="C41" s="148"/>
      <c r="D41" s="149"/>
      <c r="E41" s="149"/>
      <c r="F41" s="149"/>
      <c r="G41" s="277"/>
      <c r="H41" s="149"/>
      <c r="I41" s="149" t="s">
        <v>194</v>
      </c>
      <c r="J41" s="149" t="s">
        <v>192</v>
      </c>
      <c r="K41" s="149" t="s">
        <v>195</v>
      </c>
      <c r="L41" s="149" t="s">
        <v>192</v>
      </c>
      <c r="M41" s="149" t="s">
        <v>196</v>
      </c>
      <c r="N41" s="149" t="s">
        <v>196</v>
      </c>
      <c r="O41" s="149" t="s">
        <v>197</v>
      </c>
      <c r="P41" s="149" t="s">
        <v>196</v>
      </c>
      <c r="Q41" s="149" t="s">
        <v>193</v>
      </c>
      <c r="R41" s="149" t="s">
        <v>194</v>
      </c>
      <c r="S41" s="277" t="s">
        <v>197</v>
      </c>
      <c r="T41" s="277" t="s">
        <v>197</v>
      </c>
      <c r="U41" s="61"/>
      <c r="V41" s="148"/>
      <c r="W41" s="149"/>
      <c r="X41" s="150" t="s">
        <v>197</v>
      </c>
      <c r="Y41" s="61"/>
      <c r="Z41" s="148"/>
      <c r="AA41" s="149"/>
      <c r="AB41" s="150" t="s">
        <v>197</v>
      </c>
      <c r="AC41" s="61"/>
      <c r="AD41" s="148"/>
      <c r="AE41" s="149"/>
      <c r="AF41" s="150" t="s">
        <v>195</v>
      </c>
      <c r="AG41" s="61"/>
    </row>
    <row r="42" spans="1:48" ht="21.95" customHeight="1" x14ac:dyDescent="0.25">
      <c r="A42" s="6"/>
      <c r="B42" s="19"/>
      <c r="U42" s="1"/>
      <c r="X42" s="54"/>
      <c r="Y42" s="63"/>
      <c r="AB42" s="54"/>
      <c r="AC42" s="63"/>
      <c r="AF42" s="54"/>
      <c r="AG42" s="63"/>
    </row>
    <row r="43" spans="1:48" s="64" customFormat="1" ht="15.95" customHeight="1" x14ac:dyDescent="0.2">
      <c r="B43" s="376" t="s">
        <v>10</v>
      </c>
      <c r="C43" s="378">
        <v>2022</v>
      </c>
      <c r="D43" s="378"/>
      <c r="E43" s="378"/>
      <c r="F43" s="378"/>
      <c r="G43" s="378"/>
      <c r="H43" s="378">
        <v>2023</v>
      </c>
      <c r="I43" s="378"/>
      <c r="J43" s="378"/>
      <c r="K43" s="378"/>
      <c r="L43" s="378"/>
      <c r="M43" s="378"/>
      <c r="N43" s="378"/>
      <c r="O43" s="378"/>
      <c r="P43" s="378"/>
      <c r="Q43" s="378"/>
      <c r="R43" s="378"/>
      <c r="S43" s="378"/>
      <c r="T43" s="272">
        <v>2024</v>
      </c>
      <c r="U43" s="66"/>
      <c r="V43" s="370" t="s">
        <v>48</v>
      </c>
      <c r="W43" s="370"/>
      <c r="X43" s="370"/>
      <c r="Y43" s="66"/>
      <c r="Z43" s="370" t="s">
        <v>36</v>
      </c>
      <c r="AA43" s="370"/>
      <c r="AB43" s="370"/>
      <c r="AC43" s="66"/>
      <c r="AD43" s="372" t="s">
        <v>37</v>
      </c>
      <c r="AE43" s="372"/>
      <c r="AF43" s="372"/>
      <c r="AG43" s="66"/>
      <c r="AH43" s="123"/>
      <c r="AI43" s="123"/>
      <c r="AJ43" s="123"/>
      <c r="AK43" s="123"/>
      <c r="AL43" s="123"/>
      <c r="AM43" s="123"/>
      <c r="AN43" s="123"/>
      <c r="AO43" s="123"/>
      <c r="AP43" s="123"/>
      <c r="AQ43" s="123"/>
      <c r="AR43" s="123"/>
      <c r="AS43" s="123"/>
      <c r="AT43" s="123"/>
      <c r="AU43" s="123"/>
      <c r="AV43" s="123"/>
    </row>
    <row r="44" spans="1:48" s="65" customFormat="1" ht="15.95" customHeight="1" x14ac:dyDescent="0.2">
      <c r="B44" s="376"/>
      <c r="C44" s="144" t="s">
        <v>111</v>
      </c>
      <c r="D44" s="144" t="s">
        <v>115</v>
      </c>
      <c r="E44" s="144" t="s">
        <v>116</v>
      </c>
      <c r="F44" s="144" t="s">
        <v>118</v>
      </c>
      <c r="G44" s="273" t="s">
        <v>120</v>
      </c>
      <c r="H44" s="144" t="s">
        <v>121</v>
      </c>
      <c r="I44" s="144" t="s">
        <v>122</v>
      </c>
      <c r="J44" s="144" t="s">
        <v>123</v>
      </c>
      <c r="K44" s="144" t="s">
        <v>125</v>
      </c>
      <c r="L44" s="144" t="s">
        <v>127</v>
      </c>
      <c r="M44" s="144" t="s">
        <v>128</v>
      </c>
      <c r="N44" s="144" t="s">
        <v>129</v>
      </c>
      <c r="O44" s="144" t="s">
        <v>111</v>
      </c>
      <c r="P44" s="144" t="s">
        <v>115</v>
      </c>
      <c r="Q44" s="144" t="s">
        <v>116</v>
      </c>
      <c r="R44" s="144" t="s">
        <v>118</v>
      </c>
      <c r="S44" s="273" t="s">
        <v>120</v>
      </c>
      <c r="T44" s="273" t="s">
        <v>121</v>
      </c>
      <c r="U44" s="82"/>
      <c r="V44" s="143">
        <v>2022</v>
      </c>
      <c r="W44" s="144">
        <v>2023</v>
      </c>
      <c r="X44" s="145">
        <v>2024</v>
      </c>
      <c r="Y44" s="82"/>
      <c r="Z44" s="143">
        <v>2022</v>
      </c>
      <c r="AA44" s="144">
        <v>2023</v>
      </c>
      <c r="AB44" s="145">
        <v>2024</v>
      </c>
      <c r="AC44" s="82"/>
      <c r="AD44" s="143">
        <v>2022</v>
      </c>
      <c r="AE44" s="144">
        <v>2023</v>
      </c>
      <c r="AF44" s="145">
        <v>2024</v>
      </c>
      <c r="AG44" s="82"/>
      <c r="AH44" s="123"/>
      <c r="AI44" s="123"/>
      <c r="AJ44" s="123"/>
      <c r="AK44" s="123"/>
      <c r="AL44" s="123"/>
      <c r="AM44" s="123"/>
      <c r="AN44" s="123"/>
      <c r="AO44" s="123"/>
      <c r="AP44" s="123"/>
      <c r="AQ44" s="123"/>
      <c r="AR44" s="123"/>
      <c r="AS44" s="123"/>
      <c r="AT44" s="123"/>
      <c r="AU44" s="123"/>
      <c r="AV44" s="123"/>
    </row>
    <row r="45" spans="1:48" ht="21.95" customHeight="1" x14ac:dyDescent="0.2">
      <c r="B45" s="142" t="s">
        <v>13</v>
      </c>
      <c r="C45" s="230">
        <v>184.73367895545314</v>
      </c>
      <c r="D45" s="231">
        <v>186.93650793650792</v>
      </c>
      <c r="E45" s="231">
        <v>189.20583717357911</v>
      </c>
      <c r="F45" s="231">
        <v>78.82103174603175</v>
      </c>
      <c r="G45" s="278">
        <v>39.13978494623656</v>
      </c>
      <c r="H45" s="231">
        <v>35.641897081413212</v>
      </c>
      <c r="I45" s="231">
        <v>39.908801020408163</v>
      </c>
      <c r="J45" s="231">
        <v>97.60426267281106</v>
      </c>
      <c r="K45" s="231">
        <v>128.02579365079364</v>
      </c>
      <c r="L45" s="231">
        <v>153.78456221198158</v>
      </c>
      <c r="M45" s="231">
        <v>197.09940476190476</v>
      </c>
      <c r="N45" s="231">
        <v>208.93548387096774</v>
      </c>
      <c r="O45" s="231">
        <v>196.10176651305684</v>
      </c>
      <c r="P45" s="231">
        <v>195.49682539682539</v>
      </c>
      <c r="Q45" s="231">
        <v>230.89161098310291</v>
      </c>
      <c r="R45" s="231">
        <v>120.95176388888889</v>
      </c>
      <c r="S45" s="278">
        <v>72.45996351766513</v>
      </c>
      <c r="T45" s="278">
        <v>41.120625960061446</v>
      </c>
      <c r="U45" s="61"/>
      <c r="V45" s="230"/>
      <c r="W45" s="231">
        <v>35.641897081413212</v>
      </c>
      <c r="X45" s="232">
        <v>41.120625960061446</v>
      </c>
      <c r="Y45" s="61"/>
      <c r="Z45" s="230"/>
      <c r="AA45" s="231">
        <v>50.900685817805382</v>
      </c>
      <c r="AB45" s="232">
        <v>77.712512939958586</v>
      </c>
      <c r="AC45" s="61"/>
      <c r="AD45" s="230"/>
      <c r="AE45" s="231">
        <v>106.17664709719504</v>
      </c>
      <c r="AF45" s="232">
        <v>140.80138796477496</v>
      </c>
      <c r="AG45" s="61"/>
    </row>
    <row r="46" spans="1:48" ht="21.95" customHeight="1" x14ac:dyDescent="0.2">
      <c r="B46" s="24" t="s">
        <v>27</v>
      </c>
      <c r="C46" s="151">
        <v>252.65405189124709</v>
      </c>
      <c r="D46" s="51">
        <v>305.54443554185929</v>
      </c>
      <c r="E46" s="51">
        <v>351.04493165664297</v>
      </c>
      <c r="F46" s="51">
        <v>187.56204006163327</v>
      </c>
      <c r="G46" s="279">
        <v>115.07828669416969</v>
      </c>
      <c r="H46" s="51">
        <v>83.876079825041003</v>
      </c>
      <c r="I46" s="51">
        <v>104.70961589258199</v>
      </c>
      <c r="J46" s="51">
        <v>150.73725980416521</v>
      </c>
      <c r="K46" s="51">
        <v>209.6269661016949</v>
      </c>
      <c r="L46" s="51">
        <v>245.95415179680899</v>
      </c>
      <c r="M46" s="51">
        <v>267.88626296866977</v>
      </c>
      <c r="N46" s="51">
        <v>260.76000944380934</v>
      </c>
      <c r="O46" s="51">
        <v>259.50403002137284</v>
      </c>
      <c r="P46" s="51">
        <v>309.27307395993836</v>
      </c>
      <c r="Q46" s="51">
        <v>404.05314677667877</v>
      </c>
      <c r="R46" s="51">
        <v>196.02257729840781</v>
      </c>
      <c r="S46" s="279">
        <v>125.4130389184353</v>
      </c>
      <c r="T46" s="279">
        <v>93.334810875292007</v>
      </c>
      <c r="U46" s="61"/>
      <c r="V46" s="151">
        <v>59.387867190218202</v>
      </c>
      <c r="W46" s="51">
        <v>83.876079825041003</v>
      </c>
      <c r="X46" s="152">
        <v>93.334810875292007</v>
      </c>
      <c r="Y46" s="61"/>
      <c r="Z46" s="151">
        <v>93.473211127487104</v>
      </c>
      <c r="AA46" s="51">
        <v>128.20050612983184</v>
      </c>
      <c r="AB46" s="152">
        <v>137.62892024519329</v>
      </c>
      <c r="AC46" s="61"/>
      <c r="AD46" s="151">
        <v>125.87872482428182</v>
      </c>
      <c r="AE46" s="51">
        <v>203.79047010152607</v>
      </c>
      <c r="AF46" s="152">
        <v>219.58516583996453</v>
      </c>
      <c r="AG46" s="61"/>
    </row>
    <row r="47" spans="1:48" ht="21.95" customHeight="1" x14ac:dyDescent="0.2">
      <c r="B47" s="26" t="s">
        <v>65</v>
      </c>
      <c r="C47" s="228">
        <v>73.117243746007574</v>
      </c>
      <c r="D47" s="61">
        <v>61.181447341682293</v>
      </c>
      <c r="E47" s="61">
        <v>53.897897423189256</v>
      </c>
      <c r="F47" s="61">
        <v>42.02397869000837</v>
      </c>
      <c r="G47" s="276">
        <v>34.011442184782915</v>
      </c>
      <c r="H47" s="61">
        <v>42.493518003913472</v>
      </c>
      <c r="I47" s="61">
        <v>38.113788003331393</v>
      </c>
      <c r="J47" s="61">
        <v>64.751251813648466</v>
      </c>
      <c r="K47" s="61">
        <v>61.073151050939821</v>
      </c>
      <c r="L47" s="61">
        <v>62.525702895649346</v>
      </c>
      <c r="M47" s="61">
        <v>73.575778980848298</v>
      </c>
      <c r="N47" s="61">
        <v>80.125585329064165</v>
      </c>
      <c r="O47" s="61">
        <v>75.567907942271759</v>
      </c>
      <c r="P47" s="61">
        <v>63.2117186581116</v>
      </c>
      <c r="Q47" s="61">
        <v>57.143871499336491</v>
      </c>
      <c r="R47" s="61">
        <v>61.70297603258588</v>
      </c>
      <c r="S47" s="276">
        <v>57.777057427666044</v>
      </c>
      <c r="T47" s="276">
        <v>44.057116068945241</v>
      </c>
      <c r="U47" s="61"/>
      <c r="V47" s="228"/>
      <c r="W47" s="61">
        <v>42.493518003913472</v>
      </c>
      <c r="X47" s="229">
        <v>44.057116068945241</v>
      </c>
      <c r="Y47" s="61"/>
      <c r="Z47" s="228"/>
      <c r="AA47" s="61">
        <v>39.703966352730021</v>
      </c>
      <c r="AB47" s="229">
        <v>56.465249310614226</v>
      </c>
      <c r="AC47" s="61"/>
      <c r="AD47" s="228"/>
      <c r="AE47" s="61">
        <v>52.100889234080789</v>
      </c>
      <c r="AF47" s="229">
        <v>64.121539096757303</v>
      </c>
      <c r="AG47" s="61"/>
    </row>
    <row r="48" spans="1:48" ht="21.95" customHeight="1" x14ac:dyDescent="0.2">
      <c r="A48" s="17"/>
      <c r="B48" s="25" t="s">
        <v>16</v>
      </c>
      <c r="C48" s="148" t="s">
        <v>193</v>
      </c>
      <c r="D48" s="149" t="s">
        <v>193</v>
      </c>
      <c r="E48" s="149" t="s">
        <v>193</v>
      </c>
      <c r="F48" s="149" t="s">
        <v>193</v>
      </c>
      <c r="G48" s="277" t="s">
        <v>193</v>
      </c>
      <c r="H48" s="149" t="s">
        <v>193</v>
      </c>
      <c r="I48" s="149" t="s">
        <v>193</v>
      </c>
      <c r="J48" s="149" t="s">
        <v>195</v>
      </c>
      <c r="K48" s="149" t="s">
        <v>193</v>
      </c>
      <c r="L48" s="149" t="s">
        <v>195</v>
      </c>
      <c r="M48" s="149" t="s">
        <v>193</v>
      </c>
      <c r="N48" s="149" t="s">
        <v>193</v>
      </c>
      <c r="O48" s="149" t="s">
        <v>193</v>
      </c>
      <c r="P48" s="149" t="s">
        <v>193</v>
      </c>
      <c r="Q48" s="149" t="s">
        <v>193</v>
      </c>
      <c r="R48" s="149" t="s">
        <v>193</v>
      </c>
      <c r="S48" s="277" t="s">
        <v>193</v>
      </c>
      <c r="T48" s="277" t="s">
        <v>193</v>
      </c>
      <c r="U48" s="61"/>
      <c r="V48" s="148"/>
      <c r="W48" s="149" t="s">
        <v>193</v>
      </c>
      <c r="X48" s="150" t="s">
        <v>193</v>
      </c>
      <c r="Y48" s="61"/>
      <c r="Z48" s="148"/>
      <c r="AA48" s="149" t="s">
        <v>193</v>
      </c>
      <c r="AB48" s="150" t="s">
        <v>193</v>
      </c>
      <c r="AC48" s="61"/>
      <c r="AD48" s="148"/>
      <c r="AE48" s="149" t="s">
        <v>193</v>
      </c>
      <c r="AF48" s="150" t="s">
        <v>193</v>
      </c>
      <c r="AG48" s="61"/>
    </row>
    <row r="49" spans="1:33" ht="21.95" customHeight="1" x14ac:dyDescent="0.25">
      <c r="B49" s="19" t="s">
        <v>57</v>
      </c>
      <c r="S49" s="52"/>
      <c r="T49" s="52"/>
      <c r="U49" s="1"/>
      <c r="V49" s="52"/>
      <c r="W49" s="52"/>
      <c r="X49" s="52"/>
      <c r="Y49" s="1"/>
      <c r="Z49" s="52"/>
      <c r="AA49" s="52"/>
      <c r="AB49" s="52"/>
      <c r="AC49" s="1"/>
      <c r="AD49" s="52"/>
      <c r="AE49" s="52"/>
      <c r="AF49" s="52"/>
      <c r="AG49" s="1"/>
    </row>
    <row r="50" spans="1:33" ht="21.95" customHeight="1" x14ac:dyDescent="0.2">
      <c r="B50" s="23" t="s">
        <v>13</v>
      </c>
      <c r="C50" s="225"/>
      <c r="D50" s="226"/>
      <c r="E50" s="226"/>
      <c r="F50" s="226"/>
      <c r="G50" s="274"/>
      <c r="H50" s="226"/>
      <c r="I50" s="226">
        <v>2008.6263057654071</v>
      </c>
      <c r="J50" s="226">
        <v>267.37831098962636</v>
      </c>
      <c r="K50" s="226">
        <v>119.10835379234088</v>
      </c>
      <c r="L50" s="226">
        <v>38.185375549366995</v>
      </c>
      <c r="M50" s="226">
        <v>22.861082939621994</v>
      </c>
      <c r="N50" s="226">
        <v>8.3254853629288181</v>
      </c>
      <c r="O50" s="226">
        <v>6.1537709971635781</v>
      </c>
      <c r="P50" s="226">
        <v>4.5792646684259397</v>
      </c>
      <c r="Q50" s="226">
        <v>22.031970277563591</v>
      </c>
      <c r="R50" s="226">
        <v>53.45112999618523</v>
      </c>
      <c r="S50" s="274">
        <v>85.131225471130534</v>
      </c>
      <c r="T50" s="274">
        <v>15.371597269777654</v>
      </c>
      <c r="U50" s="61"/>
      <c r="V50" s="225"/>
      <c r="W50" s="226"/>
      <c r="X50" s="227">
        <v>15.371597269777654</v>
      </c>
      <c r="Y50" s="61"/>
      <c r="Z50" s="225"/>
      <c r="AA50" s="226"/>
      <c r="AB50" s="227">
        <v>52.674785597451574</v>
      </c>
      <c r="AC50" s="61"/>
      <c r="AD50" s="225"/>
      <c r="AE50" s="226"/>
      <c r="AF50" s="227">
        <v>32.610505053787904</v>
      </c>
      <c r="AG50" s="61"/>
    </row>
    <row r="51" spans="1:33" ht="21.95" customHeight="1" x14ac:dyDescent="0.2">
      <c r="B51" s="24" t="s">
        <v>27</v>
      </c>
      <c r="C51" s="146">
        <v>32.947852108920891</v>
      </c>
      <c r="D51" s="50">
        <v>49.329764423311872</v>
      </c>
      <c r="E51" s="50">
        <v>30.378290845163924</v>
      </c>
      <c r="F51" s="50">
        <v>47.915233613185244</v>
      </c>
      <c r="G51" s="275">
        <v>20.749644018906697</v>
      </c>
      <c r="H51" s="50">
        <v>41.234369566452415</v>
      </c>
      <c r="I51" s="50">
        <v>25.470221758128254</v>
      </c>
      <c r="J51" s="50">
        <v>18.712916683947412</v>
      </c>
      <c r="K51" s="50">
        <v>8.6361532642427541</v>
      </c>
      <c r="L51" s="50">
        <v>12.024452068403578</v>
      </c>
      <c r="M51" s="50">
        <v>1.3442123621563873</v>
      </c>
      <c r="N51" s="50">
        <v>2.1933541826242262</v>
      </c>
      <c r="O51" s="50">
        <v>2.7112084998829253</v>
      </c>
      <c r="P51" s="50">
        <v>1.2203260751338574</v>
      </c>
      <c r="Q51" s="50">
        <v>15.100122616763082</v>
      </c>
      <c r="R51" s="50">
        <v>4.510793993299048</v>
      </c>
      <c r="S51" s="275">
        <v>8.9806274677151468</v>
      </c>
      <c r="T51" s="275">
        <v>11.27703043588448</v>
      </c>
      <c r="U51" s="61"/>
      <c r="V51" s="146">
        <v>79.514897530646294</v>
      </c>
      <c r="W51" s="50">
        <v>41.234369566452415</v>
      </c>
      <c r="X51" s="147">
        <v>11.27703043588448</v>
      </c>
      <c r="Y51" s="61"/>
      <c r="Z51" s="146">
        <v>178.26938255494855</v>
      </c>
      <c r="AA51" s="50">
        <v>37.152136514239224</v>
      </c>
      <c r="AB51" s="147">
        <v>7.3544281532299305</v>
      </c>
      <c r="AC51" s="61"/>
      <c r="AD51" s="146">
        <v>129.68714493323603</v>
      </c>
      <c r="AE51" s="50">
        <v>61.894291816170153</v>
      </c>
      <c r="AF51" s="147">
        <v>7.7504584638319072</v>
      </c>
      <c r="AG51" s="61"/>
    </row>
    <row r="52" spans="1:33" ht="21.95" customHeight="1" x14ac:dyDescent="0.2">
      <c r="B52" s="26" t="s">
        <v>65</v>
      </c>
      <c r="C52" s="228"/>
      <c r="D52" s="61"/>
      <c r="E52" s="61"/>
      <c r="F52" s="61"/>
      <c r="G52" s="276"/>
      <c r="H52" s="61"/>
      <c r="I52" s="61">
        <v>1580.5790857373372</v>
      </c>
      <c r="J52" s="61">
        <v>209.4678500466876</v>
      </c>
      <c r="K52" s="61">
        <v>101.69008862046635</v>
      </c>
      <c r="L52" s="61">
        <v>23.352868947682623</v>
      </c>
      <c r="M52" s="61">
        <v>21.231474472850845</v>
      </c>
      <c r="N52" s="61">
        <v>6.0005185556648817</v>
      </c>
      <c r="O52" s="61">
        <v>3.3516911616431555</v>
      </c>
      <c r="P52" s="61">
        <v>3.3184427708492761</v>
      </c>
      <c r="Q52" s="61">
        <v>6.022450283448876</v>
      </c>
      <c r="R52" s="61">
        <v>46.828020468391976</v>
      </c>
      <c r="S52" s="276">
        <v>69.87535287017937</v>
      </c>
      <c r="T52" s="276">
        <v>3.6796154766515992</v>
      </c>
      <c r="U52" s="61"/>
      <c r="V52" s="228"/>
      <c r="W52" s="61"/>
      <c r="X52" s="229">
        <v>3.6796154766515992</v>
      </c>
      <c r="Y52" s="61"/>
      <c r="Z52" s="228"/>
      <c r="AA52" s="61"/>
      <c r="AB52" s="229">
        <v>42.215638631716708</v>
      </c>
      <c r="AC52" s="61"/>
      <c r="AD52" s="228"/>
      <c r="AE52" s="61"/>
      <c r="AF52" s="229">
        <v>23.071870824787748</v>
      </c>
      <c r="AG52" s="61"/>
    </row>
    <row r="53" spans="1:33" ht="21.95" customHeight="1" x14ac:dyDescent="0.2">
      <c r="A53" s="17"/>
      <c r="B53" s="25" t="s">
        <v>16</v>
      </c>
      <c r="C53" s="148"/>
      <c r="D53" s="149"/>
      <c r="E53" s="149"/>
      <c r="F53" s="149"/>
      <c r="G53" s="277"/>
      <c r="H53" s="149"/>
      <c r="I53" s="149" t="s">
        <v>197</v>
      </c>
      <c r="J53" s="149" t="s">
        <v>197</v>
      </c>
      <c r="K53" s="149" t="s">
        <v>197</v>
      </c>
      <c r="L53" s="149" t="s">
        <v>197</v>
      </c>
      <c r="M53" s="149" t="s">
        <v>197</v>
      </c>
      <c r="N53" s="149" t="s">
        <v>192</v>
      </c>
      <c r="O53" s="149" t="s">
        <v>192</v>
      </c>
      <c r="P53" s="149" t="s">
        <v>196</v>
      </c>
      <c r="Q53" s="149" t="s">
        <v>196</v>
      </c>
      <c r="R53" s="149" t="s">
        <v>197</v>
      </c>
      <c r="S53" s="277" t="s">
        <v>197</v>
      </c>
      <c r="T53" s="277" t="s">
        <v>192</v>
      </c>
      <c r="U53" s="61"/>
      <c r="V53" s="148"/>
      <c r="W53" s="149"/>
      <c r="X53" s="150" t="s">
        <v>192</v>
      </c>
      <c r="Y53" s="61"/>
      <c r="Z53" s="148"/>
      <c r="AA53" s="149"/>
      <c r="AB53" s="150" t="s">
        <v>197</v>
      </c>
      <c r="AC53" s="61"/>
      <c r="AD53" s="148"/>
      <c r="AE53" s="149"/>
      <c r="AF53" s="150" t="s">
        <v>197</v>
      </c>
      <c r="AG53" s="61"/>
    </row>
    <row r="54" spans="1:33" ht="9.9499999999999993" customHeight="1" x14ac:dyDescent="0.2">
      <c r="A54" s="17"/>
      <c r="B54" s="8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row>
    <row r="55" spans="1:33" ht="9.9499999999999993" customHeight="1" x14ac:dyDescent="0.25">
      <c r="B55" s="280" t="s">
        <v>66</v>
      </c>
      <c r="C55" s="280"/>
      <c r="D55" s="280"/>
      <c r="E55" s="280"/>
      <c r="F55" s="280"/>
      <c r="G55" s="280"/>
      <c r="H55" s="280"/>
      <c r="I55" s="280"/>
      <c r="J55" s="280"/>
      <c r="K55" s="280"/>
      <c r="L55" s="280"/>
      <c r="M55" s="280"/>
      <c r="N55" s="280"/>
      <c r="O55" s="280"/>
      <c r="P55" s="280"/>
      <c r="Q55" s="280"/>
      <c r="R55" s="280"/>
      <c r="S55" s="280"/>
      <c r="T55" s="280"/>
      <c r="AD55" s="121"/>
      <c r="AE55" s="122"/>
      <c r="AF55" s="3"/>
    </row>
    <row r="56" spans="1:33" ht="9.9499999999999993" customHeight="1" x14ac:dyDescent="0.25">
      <c r="B56" s="84"/>
      <c r="C56" s="3"/>
      <c r="D56" s="3"/>
      <c r="E56" s="3"/>
      <c r="AD56" s="83"/>
    </row>
    <row r="57" spans="1:33" ht="24.95" customHeight="1" x14ac:dyDescent="0.2">
      <c r="B57" s="374" t="s">
        <v>84</v>
      </c>
      <c r="C57" s="374"/>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row>
    <row r="59" spans="1:33" s="153" customFormat="1" x14ac:dyDescent="0.2">
      <c r="A59" s="281"/>
      <c r="B59" s="281" t="s">
        <v>68</v>
      </c>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row>
    <row r="60" spans="1:33" s="153" customFormat="1" x14ac:dyDescent="0.2">
      <c r="A60" s="281"/>
      <c r="B60" s="281" t="s">
        <v>69</v>
      </c>
      <c r="C60" s="281">
        <v>100</v>
      </c>
      <c r="D60" s="281">
        <v>100</v>
      </c>
      <c r="E60" s="281">
        <v>100</v>
      </c>
      <c r="F60" s="281">
        <v>100</v>
      </c>
      <c r="G60" s="281">
        <v>100</v>
      </c>
      <c r="H60" s="281">
        <v>100</v>
      </c>
      <c r="I60" s="281">
        <v>100</v>
      </c>
      <c r="J60" s="281">
        <v>100</v>
      </c>
      <c r="K60" s="281">
        <v>100</v>
      </c>
      <c r="L60" s="281">
        <v>100</v>
      </c>
      <c r="M60" s="281">
        <v>100</v>
      </c>
      <c r="N60" s="281">
        <v>100</v>
      </c>
      <c r="O60" s="281">
        <v>100</v>
      </c>
      <c r="P60" s="281">
        <v>100</v>
      </c>
      <c r="Q60" s="281">
        <v>100</v>
      </c>
      <c r="R60" s="281">
        <v>100</v>
      </c>
      <c r="S60" s="281">
        <v>100</v>
      </c>
      <c r="T60" s="281">
        <v>100</v>
      </c>
      <c r="U60" s="281"/>
      <c r="V60" s="281"/>
      <c r="W60" s="281"/>
      <c r="X60" s="281"/>
      <c r="Y60" s="281"/>
      <c r="Z60" s="281"/>
      <c r="AA60" s="281"/>
      <c r="AB60" s="281"/>
      <c r="AC60" s="281"/>
      <c r="AD60" s="281"/>
      <c r="AE60" s="281"/>
      <c r="AF60" s="281"/>
      <c r="AG60" s="281"/>
    </row>
    <row r="61" spans="1:33" s="153" customFormat="1" x14ac:dyDescent="0.2">
      <c r="A61" s="281"/>
      <c r="B61" s="281" t="s">
        <v>70</v>
      </c>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row>
    <row r="62" spans="1:33" s="153" customFormat="1" x14ac:dyDescent="0.2">
      <c r="A62" s="281"/>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row>
    <row r="63" spans="1:33" s="153" customFormat="1" x14ac:dyDescent="0.2">
      <c r="A63" s="281"/>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row>
    <row r="64" spans="1:33" s="153" customFormat="1" x14ac:dyDescent="0.2">
      <c r="A64" s="281"/>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row>
    <row r="65" spans="1:33" s="153" customFormat="1" x14ac:dyDescent="0.2">
      <c r="A65" s="281"/>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row>
    <row r="66" spans="1:33" s="153" customFormat="1" ht="10.5" customHeight="1" x14ac:dyDescent="0.2">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row>
    <row r="67" spans="1:33" s="153" customFormat="1" x14ac:dyDescent="0.2">
      <c r="A67" s="281"/>
      <c r="B67" s="281" t="s">
        <v>29</v>
      </c>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row>
    <row r="68" spans="1:33" s="153" customFormat="1" x14ac:dyDescent="0.2">
      <c r="A68" s="281"/>
      <c r="B68" s="281" t="s">
        <v>36</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row>
    <row r="69" spans="1:33" s="153" customFormat="1" x14ac:dyDescent="0.2">
      <c r="A69" s="281"/>
      <c r="B69" s="281" t="s">
        <v>37</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row>
    <row r="70" spans="1:33" s="153" customFormat="1" x14ac:dyDescent="0.2">
      <c r="A70" s="281"/>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row>
    <row r="71" spans="1:33" s="153" customFormat="1" x14ac:dyDescent="0.2">
      <c r="A71" s="281"/>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row>
    <row r="72" spans="1:33" s="153" customFormat="1" x14ac:dyDescent="0.2">
      <c r="A72" s="281"/>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row>
    <row r="73" spans="1:33" s="153" customFormat="1" x14ac:dyDescent="0.2">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row>
    <row r="74" spans="1:33" s="153" customFormat="1" x14ac:dyDescent="0.2"/>
    <row r="75" spans="1:33" s="153" customFormat="1" x14ac:dyDescent="0.2"/>
    <row r="76" spans="1:33" s="153" customFormat="1" x14ac:dyDescent="0.2"/>
    <row r="77" spans="1:33" s="153" customFormat="1" x14ac:dyDescent="0.2"/>
    <row r="78" spans="1:33" s="153" customFormat="1" x14ac:dyDescent="0.2"/>
    <row r="79" spans="1:33" s="153" customFormat="1" x14ac:dyDescent="0.2"/>
    <row r="80" spans="1:33" s="153" customFormat="1" x14ac:dyDescent="0.2"/>
    <row r="81" s="153" customFormat="1" x14ac:dyDescent="0.2"/>
    <row r="82" s="153" customFormat="1" x14ac:dyDescent="0.2"/>
    <row r="83" s="153" customFormat="1" x14ac:dyDescent="0.2"/>
    <row r="84" s="153" customFormat="1" x14ac:dyDescent="0.2"/>
    <row r="85" s="153" customFormat="1" x14ac:dyDescent="0.2"/>
    <row r="86" s="153" customFormat="1" x14ac:dyDescent="0.2"/>
    <row r="87" s="153" customFormat="1" x14ac:dyDescent="0.2"/>
    <row r="88" s="153" customFormat="1" x14ac:dyDescent="0.2"/>
    <row r="89" s="153" customFormat="1" x14ac:dyDescent="0.2"/>
    <row r="90" s="153" customFormat="1" x14ac:dyDescent="0.2"/>
    <row r="91" s="153" customFormat="1" x14ac:dyDescent="0.2"/>
    <row r="92" s="153" customFormat="1" x14ac:dyDescent="0.2"/>
    <row r="93" s="153" customFormat="1" x14ac:dyDescent="0.2"/>
    <row r="94" s="153" customFormat="1" x14ac:dyDescent="0.2"/>
  </sheetData>
  <mergeCells count="25">
    <mergeCell ref="C43:G43"/>
    <mergeCell ref="H19:S19"/>
    <mergeCell ref="H31:S31"/>
    <mergeCell ref="H43:S43"/>
    <mergeCell ref="B57:AF57"/>
    <mergeCell ref="AA1:AF1"/>
    <mergeCell ref="AD43:AF43"/>
    <mergeCell ref="AD31:AF31"/>
    <mergeCell ref="B43:B44"/>
    <mergeCell ref="Z31:AB31"/>
    <mergeCell ref="Z43:AB43"/>
    <mergeCell ref="V31:X31"/>
    <mergeCell ref="B31:B32"/>
    <mergeCell ref="V43:X43"/>
    <mergeCell ref="B3:T3"/>
    <mergeCell ref="U3:AF3"/>
    <mergeCell ref="B4:AE4"/>
    <mergeCell ref="B19:B20"/>
    <mergeCell ref="C19:G19"/>
    <mergeCell ref="C31:G31"/>
    <mergeCell ref="Z19:AB19"/>
    <mergeCell ref="X18:AG18"/>
    <mergeCell ref="V19:X19"/>
    <mergeCell ref="AD19:AF19"/>
    <mergeCell ref="B2:AE2"/>
  </mergeCells>
  <phoneticPr fontId="0" type="noConversion"/>
  <printOptions horizontalCentered="1" verticalCentered="1"/>
  <pageMargins left="0.25" right="0.25" top="0.25" bottom="0.25" header="0" footer="0"/>
  <pageSetup scale="45" orientation="landscape" r:id="rId1"/>
  <headerFooter alignWithMargins="0"/>
  <rowBreaks count="1" manualBreakCount="1">
    <brk id="58" max="16383" man="1"/>
  </rowBreaks>
  <colBreaks count="1" manualBreakCount="1">
    <brk id="3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BW153"/>
  <sheetViews>
    <sheetView showGridLines="0" zoomScale="85" workbookViewId="0"/>
  </sheetViews>
  <sheetFormatPr defaultRowHeight="12.75" x14ac:dyDescent="0.2"/>
  <cols>
    <col min="1" max="1" width="1" customWidth="1"/>
    <col min="2" max="2" width="1.28515625" style="15" customWidth="1"/>
    <col min="3" max="3" width="9" customWidth="1"/>
    <col min="4" max="4" width="40.7109375" customWidth="1"/>
    <col min="5" max="5" width="28.7109375" customWidth="1"/>
    <col min="6" max="6" width="11.7109375" customWidth="1"/>
    <col min="7" max="7" width="14.7109375" customWidth="1"/>
    <col min="8" max="44" width="2.7109375" customWidth="1"/>
    <col min="45" max="69" width="2.42578125" style="123" customWidth="1"/>
    <col min="70" max="75" width="9.140625" style="123" customWidth="1"/>
  </cols>
  <sheetData>
    <row r="1" spans="1:42" ht="23.25" customHeight="1" x14ac:dyDescent="0.35">
      <c r="B1" s="4" t="s">
        <v>94</v>
      </c>
      <c r="D1" s="4"/>
      <c r="E1" s="4"/>
    </row>
    <row r="2" spans="1:42" ht="15" customHeight="1" x14ac:dyDescent="0.2">
      <c r="B2"/>
      <c r="C2" s="456" t="s">
        <v>101</v>
      </c>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row>
    <row r="3" spans="1:42" ht="15" customHeight="1" x14ac:dyDescent="0.2">
      <c r="B3"/>
      <c r="C3" s="456" t="s">
        <v>102</v>
      </c>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row>
    <row r="4" spans="1:42" ht="15" customHeight="1" x14ac:dyDescent="0.2">
      <c r="B4"/>
      <c r="C4" s="456" t="s">
        <v>131</v>
      </c>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row>
    <row r="5" spans="1:42" ht="12.75" customHeight="1" x14ac:dyDescent="0.2">
      <c r="C5" s="35"/>
      <c r="D5" s="35"/>
      <c r="E5" s="35"/>
    </row>
    <row r="6" spans="1:42" ht="18" customHeight="1" x14ac:dyDescent="0.25">
      <c r="B6" s="36"/>
      <c r="C6" s="36" t="s">
        <v>7</v>
      </c>
      <c r="D6" s="37"/>
      <c r="E6" s="37"/>
      <c r="F6" s="37"/>
      <c r="H6" s="472" t="s">
        <v>133</v>
      </c>
      <c r="I6" s="472"/>
      <c r="J6" s="472"/>
      <c r="K6" s="472"/>
      <c r="L6" s="472"/>
      <c r="M6" s="472"/>
      <c r="N6" s="472"/>
      <c r="O6" s="472"/>
      <c r="P6" s="472"/>
      <c r="Q6" s="472"/>
      <c r="R6" s="472"/>
      <c r="S6" s="472"/>
      <c r="T6" s="472"/>
      <c r="U6" s="472"/>
      <c r="Z6" s="472" t="s">
        <v>134</v>
      </c>
      <c r="AA6" s="472"/>
      <c r="AB6" s="472"/>
      <c r="AC6" s="472"/>
      <c r="AD6" s="472"/>
      <c r="AE6" s="472"/>
      <c r="AF6" s="472"/>
      <c r="AG6" s="472"/>
      <c r="AH6" s="472"/>
      <c r="AI6" s="472"/>
      <c r="AJ6" s="472"/>
      <c r="AK6" s="472"/>
      <c r="AL6" s="472"/>
      <c r="AM6" s="472"/>
    </row>
    <row r="7" spans="1:42" ht="15" customHeight="1" x14ac:dyDescent="0.2">
      <c r="D7" s="3" t="s">
        <v>135</v>
      </c>
      <c r="E7" s="39"/>
      <c r="F7" s="39"/>
      <c r="H7" s="468" t="s">
        <v>0</v>
      </c>
      <c r="I7" s="468"/>
      <c r="J7" s="468" t="s">
        <v>1</v>
      </c>
      <c r="K7" s="468"/>
      <c r="L7" s="468" t="s">
        <v>2</v>
      </c>
      <c r="M7" s="468"/>
      <c r="N7" s="468" t="s">
        <v>3</v>
      </c>
      <c r="O7" s="468"/>
      <c r="P7" s="468" t="s">
        <v>4</v>
      </c>
      <c r="Q7" s="468"/>
      <c r="R7" s="468" t="s">
        <v>5</v>
      </c>
      <c r="S7" s="468"/>
      <c r="T7" s="468" t="s">
        <v>6</v>
      </c>
      <c r="U7" s="468"/>
      <c r="Z7" s="468" t="s">
        <v>0</v>
      </c>
      <c r="AA7" s="468"/>
      <c r="AB7" s="468" t="s">
        <v>1</v>
      </c>
      <c r="AC7" s="468"/>
      <c r="AD7" s="468" t="s">
        <v>2</v>
      </c>
      <c r="AE7" s="468"/>
      <c r="AF7" s="468" t="s">
        <v>3</v>
      </c>
      <c r="AG7" s="468"/>
      <c r="AH7" s="468" t="s">
        <v>4</v>
      </c>
      <c r="AI7" s="468"/>
      <c r="AJ7" s="468" t="s">
        <v>5</v>
      </c>
      <c r="AK7" s="468"/>
      <c r="AL7" s="468" t="s">
        <v>6</v>
      </c>
      <c r="AM7" s="468"/>
    </row>
    <row r="8" spans="1:42" ht="15" customHeight="1" x14ac:dyDescent="0.2">
      <c r="D8" s="97" t="s">
        <v>136</v>
      </c>
      <c r="E8" s="39"/>
      <c r="F8" s="39"/>
      <c r="G8" s="39"/>
      <c r="H8" s="471"/>
      <c r="I8" s="471"/>
      <c r="J8" s="470">
        <v>1</v>
      </c>
      <c r="K8" s="470"/>
      <c r="L8" s="470">
        <v>2</v>
      </c>
      <c r="M8" s="470"/>
      <c r="N8" s="470">
        <v>3</v>
      </c>
      <c r="O8" s="470"/>
      <c r="P8" s="470">
        <v>4</v>
      </c>
      <c r="Q8" s="470"/>
      <c r="R8" s="470">
        <v>5</v>
      </c>
      <c r="S8" s="470"/>
      <c r="T8" s="473">
        <v>6</v>
      </c>
      <c r="U8" s="473"/>
      <c r="Z8" s="471">
        <v>1</v>
      </c>
      <c r="AA8" s="471"/>
      <c r="AB8" s="470">
        <v>2</v>
      </c>
      <c r="AC8" s="470"/>
      <c r="AD8" s="470">
        <v>3</v>
      </c>
      <c r="AE8" s="470"/>
      <c r="AF8" s="470">
        <v>4</v>
      </c>
      <c r="AG8" s="470"/>
      <c r="AH8" s="470">
        <v>5</v>
      </c>
      <c r="AI8" s="470"/>
      <c r="AJ8" s="470">
        <v>6</v>
      </c>
      <c r="AK8" s="470"/>
      <c r="AL8" s="473">
        <v>7</v>
      </c>
      <c r="AM8" s="473"/>
    </row>
    <row r="9" spans="1:42" ht="15" customHeight="1" x14ac:dyDescent="0.2">
      <c r="D9" s="97"/>
      <c r="H9" s="466">
        <v>7</v>
      </c>
      <c r="I9" s="466"/>
      <c r="J9" s="465">
        <v>8</v>
      </c>
      <c r="K9" s="465"/>
      <c r="L9" s="465">
        <v>9</v>
      </c>
      <c r="M9" s="465"/>
      <c r="N9" s="465">
        <v>10</v>
      </c>
      <c r="O9" s="465"/>
      <c r="P9" s="465">
        <v>11</v>
      </c>
      <c r="Q9" s="465"/>
      <c r="R9" s="465">
        <v>12</v>
      </c>
      <c r="S9" s="465"/>
      <c r="T9" s="469">
        <v>13</v>
      </c>
      <c r="U9" s="469"/>
      <c r="Z9" s="466">
        <v>8</v>
      </c>
      <c r="AA9" s="466"/>
      <c r="AB9" s="465">
        <v>9</v>
      </c>
      <c r="AC9" s="465"/>
      <c r="AD9" s="465">
        <v>10</v>
      </c>
      <c r="AE9" s="465"/>
      <c r="AF9" s="465">
        <v>11</v>
      </c>
      <c r="AG9" s="465"/>
      <c r="AH9" s="465">
        <v>12</v>
      </c>
      <c r="AI9" s="465"/>
      <c r="AJ9" s="465">
        <v>13</v>
      </c>
      <c r="AK9" s="465"/>
      <c r="AL9" s="469">
        <v>14</v>
      </c>
      <c r="AM9" s="469"/>
    </row>
    <row r="10" spans="1:42" ht="15" customHeight="1" x14ac:dyDescent="0.2">
      <c r="H10" s="474">
        <v>14</v>
      </c>
      <c r="I10" s="474"/>
      <c r="J10" s="461">
        <v>15</v>
      </c>
      <c r="K10" s="461"/>
      <c r="L10" s="461">
        <v>16</v>
      </c>
      <c r="M10" s="461"/>
      <c r="N10" s="461">
        <v>17</v>
      </c>
      <c r="O10" s="461"/>
      <c r="P10" s="461">
        <v>18</v>
      </c>
      <c r="Q10" s="461"/>
      <c r="R10" s="461">
        <v>19</v>
      </c>
      <c r="S10" s="461"/>
      <c r="T10" s="467">
        <v>20</v>
      </c>
      <c r="U10" s="467"/>
      <c r="Z10" s="474">
        <v>15</v>
      </c>
      <c r="AA10" s="474"/>
      <c r="AB10" s="461">
        <v>16</v>
      </c>
      <c r="AC10" s="461"/>
      <c r="AD10" s="461">
        <v>17</v>
      </c>
      <c r="AE10" s="461"/>
      <c r="AF10" s="461">
        <v>18</v>
      </c>
      <c r="AG10" s="461"/>
      <c r="AH10" s="461">
        <v>19</v>
      </c>
      <c r="AI10" s="461"/>
      <c r="AJ10" s="461">
        <v>20</v>
      </c>
      <c r="AK10" s="461"/>
      <c r="AL10" s="467">
        <v>21</v>
      </c>
      <c r="AM10" s="467"/>
    </row>
    <row r="11" spans="1:42" ht="15" customHeight="1" x14ac:dyDescent="0.2">
      <c r="H11" s="466">
        <v>21</v>
      </c>
      <c r="I11" s="466"/>
      <c r="J11" s="465">
        <v>22</v>
      </c>
      <c r="K11" s="465"/>
      <c r="L11" s="465">
        <v>23</v>
      </c>
      <c r="M11" s="465"/>
      <c r="N11" s="465">
        <v>24</v>
      </c>
      <c r="O11" s="465"/>
      <c r="P11" s="465">
        <v>25</v>
      </c>
      <c r="Q11" s="465"/>
      <c r="R11" s="465">
        <v>26</v>
      </c>
      <c r="S11" s="465"/>
      <c r="T11" s="469">
        <v>27</v>
      </c>
      <c r="U11" s="469"/>
      <c r="Z11" s="466">
        <v>22</v>
      </c>
      <c r="AA11" s="466"/>
      <c r="AB11" s="465">
        <v>23</v>
      </c>
      <c r="AC11" s="465"/>
      <c r="AD11" s="465">
        <v>24</v>
      </c>
      <c r="AE11" s="465"/>
      <c r="AF11" s="465">
        <v>25</v>
      </c>
      <c r="AG11" s="465"/>
      <c r="AH11" s="465">
        <v>26</v>
      </c>
      <c r="AI11" s="465"/>
      <c r="AJ11" s="465">
        <v>27</v>
      </c>
      <c r="AK11" s="465"/>
      <c r="AL11" s="469">
        <v>28</v>
      </c>
      <c r="AM11" s="469"/>
      <c r="AN11" t="s">
        <v>19</v>
      </c>
    </row>
    <row r="12" spans="1:42" ht="15" customHeight="1" x14ac:dyDescent="0.2">
      <c r="A12" s="36"/>
      <c r="H12" s="474">
        <v>28</v>
      </c>
      <c r="I12" s="474"/>
      <c r="J12" s="461">
        <v>29</v>
      </c>
      <c r="K12" s="461"/>
      <c r="L12" s="461">
        <v>30</v>
      </c>
      <c r="M12" s="461"/>
      <c r="N12" s="461">
        <v>31</v>
      </c>
      <c r="O12" s="461"/>
      <c r="P12" s="461"/>
      <c r="Q12" s="461"/>
      <c r="R12" s="461"/>
      <c r="S12" s="461"/>
      <c r="T12" s="467"/>
      <c r="U12" s="467"/>
      <c r="Z12" s="474">
        <v>29</v>
      </c>
      <c r="AA12" s="474"/>
      <c r="AB12" s="461">
        <v>30</v>
      </c>
      <c r="AC12" s="461"/>
      <c r="AD12" s="461">
        <v>31</v>
      </c>
      <c r="AE12" s="461"/>
      <c r="AF12" s="461"/>
      <c r="AG12" s="461"/>
      <c r="AH12" s="461"/>
      <c r="AI12" s="461"/>
      <c r="AJ12" s="461"/>
      <c r="AK12" s="461"/>
      <c r="AL12" s="467"/>
      <c r="AM12" s="467"/>
    </row>
    <row r="13" spans="1:42" ht="15" customHeight="1" x14ac:dyDescent="0.2">
      <c r="C13" s="38"/>
      <c r="D13" s="40"/>
      <c r="E13" s="40"/>
      <c r="F13" s="40"/>
      <c r="G13" s="40"/>
      <c r="H13" s="464" t="s">
        <v>19</v>
      </c>
      <c r="I13" s="464"/>
      <c r="J13" s="463" t="s">
        <v>19</v>
      </c>
      <c r="K13" s="463"/>
      <c r="L13" s="463" t="s">
        <v>19</v>
      </c>
      <c r="M13" s="463"/>
      <c r="N13" s="463" t="s">
        <v>19</v>
      </c>
      <c r="O13" s="463"/>
      <c r="P13" s="463" t="s">
        <v>19</v>
      </c>
      <c r="Q13" s="463"/>
      <c r="R13" s="463" t="s">
        <v>19</v>
      </c>
      <c r="S13" s="463"/>
      <c r="T13" s="462" t="s">
        <v>19</v>
      </c>
      <c r="U13" s="462"/>
      <c r="Z13" s="464" t="s">
        <v>19</v>
      </c>
      <c r="AA13" s="464"/>
      <c r="AB13" s="463" t="s">
        <v>19</v>
      </c>
      <c r="AC13" s="463"/>
      <c r="AD13" s="463" t="s">
        <v>19</v>
      </c>
      <c r="AE13" s="463"/>
      <c r="AF13" s="463" t="s">
        <v>19</v>
      </c>
      <c r="AG13" s="463"/>
      <c r="AH13" s="463" t="s">
        <v>19</v>
      </c>
      <c r="AI13" s="463"/>
      <c r="AJ13" s="463" t="s">
        <v>19</v>
      </c>
      <c r="AK13" s="463"/>
      <c r="AL13" s="462" t="s">
        <v>19</v>
      </c>
      <c r="AM13" s="462"/>
    </row>
    <row r="14" spans="1:42" ht="15" customHeight="1" x14ac:dyDescent="0.2">
      <c r="A14" s="36"/>
      <c r="C14" s="36" t="s">
        <v>8</v>
      </c>
      <c r="F14" s="34"/>
    </row>
    <row r="15" spans="1:42" ht="15" customHeight="1" x14ac:dyDescent="0.2">
      <c r="D15" s="38" t="s">
        <v>135</v>
      </c>
      <c r="F15" s="34"/>
      <c r="P15" s="459"/>
      <c r="Q15" s="459"/>
      <c r="R15" s="459"/>
      <c r="S15" s="459"/>
      <c r="T15" s="459"/>
      <c r="U15" s="459"/>
      <c r="V15" s="459"/>
      <c r="X15" s="459"/>
      <c r="Y15" s="459"/>
      <c r="Z15" s="459"/>
      <c r="AA15" s="459"/>
      <c r="AB15" s="459"/>
      <c r="AC15" s="459"/>
      <c r="AD15" s="459"/>
      <c r="AF15" s="459"/>
      <c r="AG15" s="459"/>
      <c r="AH15" s="459"/>
      <c r="AI15" s="459"/>
      <c r="AJ15" s="459"/>
      <c r="AK15" s="459"/>
      <c r="AL15" s="459"/>
    </row>
    <row r="16" spans="1:42" ht="15" customHeight="1" x14ac:dyDescent="0.2">
      <c r="C16" s="38"/>
      <c r="D16" s="40" t="s">
        <v>137</v>
      </c>
      <c r="F16" s="34"/>
      <c r="P16" s="15"/>
      <c r="Q16" s="15"/>
      <c r="R16" s="15"/>
      <c r="S16" s="15"/>
      <c r="T16" s="15"/>
      <c r="U16" s="15"/>
      <c r="V16" s="15"/>
      <c r="X16" s="15"/>
      <c r="Y16" s="15"/>
      <c r="Z16" s="15"/>
      <c r="AA16" s="15"/>
      <c r="AB16" s="15"/>
      <c r="AC16" s="15"/>
      <c r="AD16" s="15"/>
      <c r="AF16" s="15"/>
      <c r="AG16" s="15"/>
      <c r="AH16" s="15"/>
      <c r="AI16" s="15"/>
      <c r="AJ16" s="15"/>
      <c r="AK16" s="15"/>
      <c r="AL16" s="15"/>
    </row>
    <row r="17" spans="2:75" ht="15" customHeight="1" x14ac:dyDescent="0.2">
      <c r="C17" s="38"/>
      <c r="D17" s="40"/>
      <c r="F17" s="34"/>
      <c r="P17" s="15"/>
      <c r="Q17" s="15"/>
      <c r="R17" s="15"/>
      <c r="S17" s="15"/>
      <c r="T17" s="15"/>
      <c r="U17" s="15"/>
      <c r="V17" s="15"/>
      <c r="X17" s="15"/>
      <c r="Y17" s="15"/>
      <c r="Z17" s="15"/>
      <c r="AA17" s="15"/>
      <c r="AB17" s="15"/>
      <c r="AC17" s="15"/>
      <c r="AD17" s="15"/>
      <c r="AF17" s="15"/>
      <c r="AG17" s="15"/>
      <c r="AH17" s="15"/>
      <c r="AI17" s="15"/>
      <c r="AJ17" s="15"/>
      <c r="AK17" s="15"/>
      <c r="AL17" s="15"/>
    </row>
    <row r="18" spans="2:75" ht="15" customHeight="1" x14ac:dyDescent="0.2">
      <c r="C18" s="38"/>
      <c r="D18" s="39"/>
      <c r="F18" s="34"/>
      <c r="P18" s="15"/>
      <c r="Q18" s="15"/>
      <c r="R18" s="15"/>
      <c r="S18" s="15"/>
      <c r="T18" s="15"/>
      <c r="U18" s="15"/>
      <c r="V18" s="15"/>
      <c r="X18" s="15"/>
      <c r="Y18" s="15"/>
      <c r="Z18" s="15"/>
      <c r="AA18" s="15"/>
      <c r="AB18" s="15"/>
      <c r="AC18" s="15"/>
      <c r="AD18" s="15"/>
      <c r="AF18" s="15"/>
      <c r="AG18" s="15"/>
      <c r="AH18" s="15"/>
      <c r="AI18" s="15"/>
      <c r="AJ18" s="15"/>
      <c r="AK18" s="15"/>
      <c r="AL18" s="15"/>
    </row>
    <row r="19" spans="2:75" ht="15" customHeight="1" x14ac:dyDescent="0.2">
      <c r="C19" s="41"/>
      <c r="D19" s="39"/>
      <c r="F19" s="34"/>
      <c r="P19" s="15"/>
      <c r="Q19" s="15"/>
      <c r="R19" s="15"/>
      <c r="S19" s="15"/>
      <c r="T19" s="15"/>
      <c r="U19" s="15"/>
      <c r="V19" s="15"/>
      <c r="X19" s="15"/>
      <c r="Y19" s="15"/>
      <c r="Z19" s="15"/>
      <c r="AA19" s="15"/>
      <c r="AB19" s="15"/>
      <c r="AC19" s="15"/>
      <c r="AD19" s="15"/>
      <c r="AF19" s="15"/>
      <c r="AG19" s="15"/>
      <c r="AH19" s="15"/>
      <c r="AI19" s="15"/>
      <c r="AJ19" s="15"/>
      <c r="AK19" s="15"/>
      <c r="AL19" s="15"/>
    </row>
    <row r="20" spans="2:75" ht="15" customHeight="1" x14ac:dyDescent="0.2">
      <c r="C20" s="41"/>
      <c r="D20" s="39"/>
      <c r="F20" s="34"/>
      <c r="P20" s="15"/>
      <c r="Q20" s="15"/>
      <c r="R20" s="15"/>
      <c r="S20" s="15"/>
      <c r="T20" s="15"/>
      <c r="U20" s="15"/>
      <c r="V20" s="15"/>
      <c r="X20" s="15"/>
      <c r="Y20" s="15"/>
      <c r="Z20" s="15"/>
      <c r="AA20" s="15"/>
      <c r="AB20" s="15"/>
      <c r="AC20" s="15"/>
      <c r="AD20" s="15"/>
      <c r="AF20" s="15"/>
      <c r="AG20" s="15"/>
      <c r="AH20" s="15"/>
      <c r="AI20" s="15"/>
      <c r="AJ20" s="15"/>
      <c r="AK20" s="15"/>
      <c r="AL20" s="15"/>
    </row>
    <row r="21" spans="2:75" ht="30" customHeight="1" x14ac:dyDescent="0.25">
      <c r="R21" s="401">
        <v>2022</v>
      </c>
      <c r="S21" s="401"/>
      <c r="T21" s="401"/>
      <c r="U21" s="401"/>
      <c r="V21" s="401"/>
      <c r="W21" s="401"/>
      <c r="X21" s="401"/>
      <c r="Y21" s="401"/>
      <c r="Z21" s="401"/>
      <c r="AA21" s="401"/>
      <c r="AB21" s="401"/>
      <c r="AC21" s="402">
        <v>2023</v>
      </c>
      <c r="AD21" s="402"/>
      <c r="AE21" s="402"/>
      <c r="AF21" s="402"/>
      <c r="AG21" s="402"/>
      <c r="AH21" s="402"/>
      <c r="AI21" s="402"/>
      <c r="AJ21" s="402"/>
      <c r="AK21" s="402"/>
      <c r="AL21" s="402"/>
      <c r="AM21" s="402"/>
      <c r="AN21" s="402"/>
      <c r="AO21" s="282" t="s">
        <v>145</v>
      </c>
    </row>
    <row r="22" spans="2:75" s="3" customFormat="1" ht="30" customHeight="1" x14ac:dyDescent="0.2">
      <c r="B22" s="42"/>
      <c r="C22" s="36" t="s">
        <v>58</v>
      </c>
      <c r="D22" s="36" t="s">
        <v>14</v>
      </c>
      <c r="E22" s="99" t="s">
        <v>132</v>
      </c>
      <c r="F22" s="7" t="s">
        <v>49</v>
      </c>
      <c r="G22" s="7" t="s">
        <v>50</v>
      </c>
      <c r="H22" s="460" t="s">
        <v>26</v>
      </c>
      <c r="I22" s="460"/>
      <c r="J22" s="460"/>
      <c r="K22" s="460"/>
      <c r="L22" s="460" t="s">
        <v>51</v>
      </c>
      <c r="M22" s="460"/>
      <c r="N22" s="460"/>
      <c r="O22" s="460"/>
      <c r="R22" s="254" t="s">
        <v>122</v>
      </c>
      <c r="S22" s="255" t="s">
        <v>123</v>
      </c>
      <c r="T22" s="255" t="s">
        <v>125</v>
      </c>
      <c r="U22" s="255" t="s">
        <v>127</v>
      </c>
      <c r="V22" s="255" t="s">
        <v>128</v>
      </c>
      <c r="W22" s="255" t="s">
        <v>129</v>
      </c>
      <c r="X22" s="255" t="s">
        <v>111</v>
      </c>
      <c r="Y22" s="255" t="s">
        <v>115</v>
      </c>
      <c r="Z22" s="255" t="s">
        <v>116</v>
      </c>
      <c r="AA22" s="255" t="s">
        <v>118</v>
      </c>
      <c r="AB22" s="283" t="s">
        <v>120</v>
      </c>
      <c r="AC22" s="255" t="s">
        <v>121</v>
      </c>
      <c r="AD22" s="255" t="s">
        <v>122</v>
      </c>
      <c r="AE22" s="255" t="s">
        <v>123</v>
      </c>
      <c r="AF22" s="255" t="s">
        <v>125</v>
      </c>
      <c r="AG22" s="255" t="s">
        <v>127</v>
      </c>
      <c r="AH22" s="255" t="s">
        <v>128</v>
      </c>
      <c r="AI22" s="255" t="s">
        <v>129</v>
      </c>
      <c r="AJ22" s="255" t="s">
        <v>111</v>
      </c>
      <c r="AK22" s="255" t="s">
        <v>115</v>
      </c>
      <c r="AL22" s="255" t="s">
        <v>116</v>
      </c>
      <c r="AM22" s="255" t="s">
        <v>118</v>
      </c>
      <c r="AN22" s="283" t="s">
        <v>120</v>
      </c>
      <c r="AO22" s="283" t="s">
        <v>121</v>
      </c>
      <c r="AP22" s="43"/>
      <c r="AQ22" s="43"/>
      <c r="AR22" s="4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row>
    <row r="23" spans="2:75" ht="18" customHeight="1" x14ac:dyDescent="0.35">
      <c r="C23" s="284">
        <v>75359</v>
      </c>
      <c r="D23" s="284" t="s">
        <v>106</v>
      </c>
      <c r="E23" s="284" t="s">
        <v>138</v>
      </c>
      <c r="F23" s="284" t="s">
        <v>139</v>
      </c>
      <c r="G23" s="284" t="s">
        <v>140</v>
      </c>
      <c r="H23" s="382" t="s">
        <v>141</v>
      </c>
      <c r="I23" s="382"/>
      <c r="J23" s="382"/>
      <c r="K23" s="382"/>
      <c r="L23" s="382" t="s">
        <v>142</v>
      </c>
      <c r="M23" s="382"/>
      <c r="N23" s="382"/>
      <c r="O23" s="382"/>
      <c r="P23" s="45"/>
      <c r="R23" s="285" t="s">
        <v>143</v>
      </c>
      <c r="S23" s="286" t="s">
        <v>143</v>
      </c>
      <c r="T23" s="286" t="s">
        <v>144</v>
      </c>
      <c r="U23" s="286" t="s">
        <v>144</v>
      </c>
      <c r="V23" s="286" t="s">
        <v>144</v>
      </c>
      <c r="W23" s="286" t="s">
        <v>144</v>
      </c>
      <c r="X23" s="286" t="s">
        <v>144</v>
      </c>
      <c r="Y23" s="286" t="s">
        <v>144</v>
      </c>
      <c r="Z23" s="286" t="s">
        <v>144</v>
      </c>
      <c r="AA23" s="286" t="s">
        <v>144</v>
      </c>
      <c r="AB23" s="286" t="s">
        <v>144</v>
      </c>
      <c r="AC23" s="286" t="s">
        <v>144</v>
      </c>
      <c r="AD23" s="286" t="s">
        <v>144</v>
      </c>
      <c r="AE23" s="286" t="s">
        <v>144</v>
      </c>
      <c r="AF23" s="286" t="s">
        <v>144</v>
      </c>
      <c r="AG23" s="286" t="s">
        <v>144</v>
      </c>
      <c r="AH23" s="286" t="s">
        <v>144</v>
      </c>
      <c r="AI23" s="286" t="s">
        <v>144</v>
      </c>
      <c r="AJ23" s="286" t="s">
        <v>144</v>
      </c>
      <c r="AK23" s="286" t="s">
        <v>144</v>
      </c>
      <c r="AL23" s="286" t="s">
        <v>144</v>
      </c>
      <c r="AM23" s="286" t="s">
        <v>144</v>
      </c>
      <c r="AN23" s="286" t="s">
        <v>144</v>
      </c>
      <c r="AO23" s="287" t="s">
        <v>144</v>
      </c>
      <c r="AP23" s="44"/>
      <c r="AQ23" s="44"/>
      <c r="AR23" s="44"/>
    </row>
    <row r="24" spans="2:75" ht="18" customHeight="1" x14ac:dyDescent="0.35">
      <c r="C24" s="288">
        <v>39341</v>
      </c>
      <c r="D24" s="288" t="s">
        <v>198</v>
      </c>
      <c r="E24" s="288" t="s">
        <v>199</v>
      </c>
      <c r="F24" s="289" t="s">
        <v>200</v>
      </c>
      <c r="G24" s="288" t="s">
        <v>201</v>
      </c>
      <c r="H24" s="383" t="s">
        <v>202</v>
      </c>
      <c r="I24" s="383"/>
      <c r="J24" s="383"/>
      <c r="K24" s="383"/>
      <c r="L24" s="383" t="s">
        <v>203</v>
      </c>
      <c r="M24" s="383"/>
      <c r="N24" s="383"/>
      <c r="O24" s="383"/>
      <c r="P24" s="45"/>
      <c r="R24" s="290" t="s">
        <v>144</v>
      </c>
      <c r="S24" s="291" t="s">
        <v>144</v>
      </c>
      <c r="T24" s="291" t="s">
        <v>144</v>
      </c>
      <c r="U24" s="291" t="s">
        <v>144</v>
      </c>
      <c r="V24" s="291" t="s">
        <v>144</v>
      </c>
      <c r="W24" s="291" t="s">
        <v>144</v>
      </c>
      <c r="X24" s="291" t="s">
        <v>144</v>
      </c>
      <c r="Y24" s="291" t="s">
        <v>144</v>
      </c>
      <c r="Z24" s="291" t="s">
        <v>144</v>
      </c>
      <c r="AA24" s="291" t="s">
        <v>144</v>
      </c>
      <c r="AB24" s="291" t="s">
        <v>144</v>
      </c>
      <c r="AC24" s="291" t="s">
        <v>144</v>
      </c>
      <c r="AD24" s="291" t="s">
        <v>144</v>
      </c>
      <c r="AE24" s="291" t="s">
        <v>144</v>
      </c>
      <c r="AF24" s="291" t="s">
        <v>144</v>
      </c>
      <c r="AG24" s="291" t="s">
        <v>144</v>
      </c>
      <c r="AH24" s="291" t="s">
        <v>144</v>
      </c>
      <c r="AI24" s="291" t="s">
        <v>144</v>
      </c>
      <c r="AJ24" s="291" t="s">
        <v>144</v>
      </c>
      <c r="AK24" s="291" t="s">
        <v>144</v>
      </c>
      <c r="AL24" s="291" t="s">
        <v>144</v>
      </c>
      <c r="AM24" s="291" t="s">
        <v>144</v>
      </c>
      <c r="AN24" s="291" t="s">
        <v>144</v>
      </c>
      <c r="AO24" s="292" t="s">
        <v>144</v>
      </c>
      <c r="AP24" s="44"/>
      <c r="AQ24" s="44"/>
      <c r="AR24" s="44"/>
    </row>
    <row r="25" spans="2:75" ht="18" customHeight="1" x14ac:dyDescent="0.35">
      <c r="C25" s="284">
        <v>55855</v>
      </c>
      <c r="D25" s="284" t="s">
        <v>204</v>
      </c>
      <c r="E25" s="284" t="s">
        <v>164</v>
      </c>
      <c r="F25" s="293" t="s">
        <v>205</v>
      </c>
      <c r="G25" s="284" t="s">
        <v>206</v>
      </c>
      <c r="H25" s="382" t="s">
        <v>207</v>
      </c>
      <c r="I25" s="382"/>
      <c r="J25" s="382"/>
      <c r="K25" s="382"/>
      <c r="L25" s="382" t="s">
        <v>208</v>
      </c>
      <c r="M25" s="382"/>
      <c r="N25" s="382"/>
      <c r="O25" s="382"/>
      <c r="P25" s="45"/>
      <c r="R25" s="285" t="s">
        <v>144</v>
      </c>
      <c r="S25" s="286" t="s">
        <v>144</v>
      </c>
      <c r="T25" s="286" t="s">
        <v>144</v>
      </c>
      <c r="U25" s="286" t="s">
        <v>144</v>
      </c>
      <c r="V25" s="286" t="s">
        <v>144</v>
      </c>
      <c r="W25" s="286" t="s">
        <v>144</v>
      </c>
      <c r="X25" s="286" t="s">
        <v>144</v>
      </c>
      <c r="Y25" s="286" t="s">
        <v>144</v>
      </c>
      <c r="Z25" s="286" t="s">
        <v>144</v>
      </c>
      <c r="AA25" s="286" t="s">
        <v>144</v>
      </c>
      <c r="AB25" s="286" t="s">
        <v>144</v>
      </c>
      <c r="AC25" s="286" t="s">
        <v>144</v>
      </c>
      <c r="AD25" s="286" t="s">
        <v>144</v>
      </c>
      <c r="AE25" s="286" t="s">
        <v>144</v>
      </c>
      <c r="AF25" s="286" t="s">
        <v>144</v>
      </c>
      <c r="AG25" s="286" t="s">
        <v>144</v>
      </c>
      <c r="AH25" s="286" t="s">
        <v>144</v>
      </c>
      <c r="AI25" s="286" t="s">
        <v>144</v>
      </c>
      <c r="AJ25" s="286" t="s">
        <v>144</v>
      </c>
      <c r="AK25" s="286" t="s">
        <v>144</v>
      </c>
      <c r="AL25" s="286" t="s">
        <v>144</v>
      </c>
      <c r="AM25" s="286" t="s">
        <v>144</v>
      </c>
      <c r="AN25" s="286" t="s">
        <v>144</v>
      </c>
      <c r="AO25" s="287" t="s">
        <v>144</v>
      </c>
      <c r="AP25" s="44"/>
      <c r="AQ25" s="44"/>
      <c r="AR25" s="44"/>
    </row>
    <row r="26" spans="2:75" ht="18" customHeight="1" x14ac:dyDescent="0.35">
      <c r="C26" s="288">
        <v>62403</v>
      </c>
      <c r="D26" s="288" t="s">
        <v>209</v>
      </c>
      <c r="E26" s="288" t="s">
        <v>164</v>
      </c>
      <c r="F26" s="289" t="s">
        <v>210</v>
      </c>
      <c r="G26" s="288" t="s">
        <v>211</v>
      </c>
      <c r="H26" s="383" t="s">
        <v>212</v>
      </c>
      <c r="I26" s="383"/>
      <c r="J26" s="383"/>
      <c r="K26" s="383"/>
      <c r="L26" s="383" t="s">
        <v>213</v>
      </c>
      <c r="M26" s="383"/>
      <c r="N26" s="383"/>
      <c r="O26" s="383"/>
      <c r="P26" s="45"/>
      <c r="R26" s="290" t="s">
        <v>144</v>
      </c>
      <c r="S26" s="291" t="s">
        <v>144</v>
      </c>
      <c r="T26" s="291" t="s">
        <v>144</v>
      </c>
      <c r="U26" s="291" t="s">
        <v>144</v>
      </c>
      <c r="V26" s="291" t="s">
        <v>144</v>
      </c>
      <c r="W26" s="291" t="s">
        <v>144</v>
      </c>
      <c r="X26" s="291" t="s">
        <v>144</v>
      </c>
      <c r="Y26" s="291" t="s">
        <v>144</v>
      </c>
      <c r="Z26" s="291" t="s">
        <v>144</v>
      </c>
      <c r="AA26" s="291" t="s">
        <v>144</v>
      </c>
      <c r="AB26" s="291" t="s">
        <v>144</v>
      </c>
      <c r="AC26" s="291" t="s">
        <v>144</v>
      </c>
      <c r="AD26" s="291" t="s">
        <v>144</v>
      </c>
      <c r="AE26" s="291" t="s">
        <v>144</v>
      </c>
      <c r="AF26" s="291" t="s">
        <v>144</v>
      </c>
      <c r="AG26" s="291" t="s">
        <v>144</v>
      </c>
      <c r="AH26" s="291" t="s">
        <v>144</v>
      </c>
      <c r="AI26" s="291" t="s">
        <v>144</v>
      </c>
      <c r="AJ26" s="291" t="s">
        <v>144</v>
      </c>
      <c r="AK26" s="291" t="s">
        <v>144</v>
      </c>
      <c r="AL26" s="291" t="s">
        <v>144</v>
      </c>
      <c r="AM26" s="291" t="s">
        <v>144</v>
      </c>
      <c r="AN26" s="291" t="s">
        <v>144</v>
      </c>
      <c r="AO26" s="292" t="s">
        <v>144</v>
      </c>
      <c r="AP26" s="44"/>
      <c r="AQ26" s="44"/>
      <c r="AR26" s="44"/>
    </row>
    <row r="27" spans="2:75" ht="18" customHeight="1" x14ac:dyDescent="0.35">
      <c r="C27" s="284">
        <v>63956</v>
      </c>
      <c r="D27" s="284" t="s">
        <v>214</v>
      </c>
      <c r="E27" s="284" t="s">
        <v>215</v>
      </c>
      <c r="F27" s="284" t="s">
        <v>216</v>
      </c>
      <c r="G27" s="284" t="s">
        <v>217</v>
      </c>
      <c r="H27" s="382" t="s">
        <v>218</v>
      </c>
      <c r="I27" s="382"/>
      <c r="J27" s="382"/>
      <c r="K27" s="382"/>
      <c r="L27" s="382" t="s">
        <v>219</v>
      </c>
      <c r="M27" s="382"/>
      <c r="N27" s="382"/>
      <c r="O27" s="382"/>
      <c r="P27" s="45"/>
      <c r="R27" s="285" t="s">
        <v>144</v>
      </c>
      <c r="S27" s="286" t="s">
        <v>144</v>
      </c>
      <c r="T27" s="286" t="s">
        <v>144</v>
      </c>
      <c r="U27" s="286" t="s">
        <v>144</v>
      </c>
      <c r="V27" s="286" t="s">
        <v>144</v>
      </c>
      <c r="W27" s="286" t="s">
        <v>144</v>
      </c>
      <c r="X27" s="286" t="s">
        <v>144</v>
      </c>
      <c r="Y27" s="286" t="s">
        <v>144</v>
      </c>
      <c r="Z27" s="286" t="s">
        <v>144</v>
      </c>
      <c r="AA27" s="286" t="s">
        <v>144</v>
      </c>
      <c r="AB27" s="286" t="s">
        <v>144</v>
      </c>
      <c r="AC27" s="286" t="s">
        <v>144</v>
      </c>
      <c r="AD27" s="286" t="s">
        <v>144</v>
      </c>
      <c r="AE27" s="286" t="s">
        <v>144</v>
      </c>
      <c r="AF27" s="286" t="s">
        <v>144</v>
      </c>
      <c r="AG27" s="286" t="s">
        <v>144</v>
      </c>
      <c r="AH27" s="286" t="s">
        <v>144</v>
      </c>
      <c r="AI27" s="286" t="s">
        <v>144</v>
      </c>
      <c r="AJ27" s="286" t="s">
        <v>144</v>
      </c>
      <c r="AK27" s="286" t="s">
        <v>144</v>
      </c>
      <c r="AL27" s="286" t="s">
        <v>144</v>
      </c>
      <c r="AM27" s="286" t="s">
        <v>144</v>
      </c>
      <c r="AN27" s="286" t="s">
        <v>144</v>
      </c>
      <c r="AO27" s="287" t="s">
        <v>144</v>
      </c>
      <c r="AP27" s="44"/>
      <c r="AQ27" s="44"/>
      <c r="AR27" s="44"/>
    </row>
    <row r="28" spans="2:75" ht="18" customHeight="1" x14ac:dyDescent="0.35">
      <c r="C28" s="288">
        <v>69697</v>
      </c>
      <c r="D28" s="288" t="s">
        <v>220</v>
      </c>
      <c r="E28" s="288" t="s">
        <v>199</v>
      </c>
      <c r="F28" s="289" t="s">
        <v>200</v>
      </c>
      <c r="G28" s="288" t="s">
        <v>221</v>
      </c>
      <c r="H28" s="383" t="s">
        <v>222</v>
      </c>
      <c r="I28" s="383"/>
      <c r="J28" s="383"/>
      <c r="K28" s="383"/>
      <c r="L28" s="383" t="s">
        <v>223</v>
      </c>
      <c r="M28" s="383"/>
      <c r="N28" s="383"/>
      <c r="O28" s="383"/>
      <c r="P28" s="45"/>
      <c r="R28" s="290" t="s">
        <v>144</v>
      </c>
      <c r="S28" s="291" t="s">
        <v>144</v>
      </c>
      <c r="T28" s="291" t="s">
        <v>144</v>
      </c>
      <c r="U28" s="291" t="s">
        <v>144</v>
      </c>
      <c r="V28" s="291" t="s">
        <v>144</v>
      </c>
      <c r="W28" s="291" t="s">
        <v>144</v>
      </c>
      <c r="X28" s="291" t="s">
        <v>144</v>
      </c>
      <c r="Y28" s="291" t="s">
        <v>144</v>
      </c>
      <c r="Z28" s="291" t="s">
        <v>144</v>
      </c>
      <c r="AA28" s="291" t="s">
        <v>144</v>
      </c>
      <c r="AB28" s="291" t="s">
        <v>144</v>
      </c>
      <c r="AC28" s="291" t="s">
        <v>144</v>
      </c>
      <c r="AD28" s="291" t="s">
        <v>144</v>
      </c>
      <c r="AE28" s="291" t="s">
        <v>144</v>
      </c>
      <c r="AF28" s="291" t="s">
        <v>144</v>
      </c>
      <c r="AG28" s="291" t="s">
        <v>144</v>
      </c>
      <c r="AH28" s="291" t="s">
        <v>144</v>
      </c>
      <c r="AI28" s="291" t="s">
        <v>144</v>
      </c>
      <c r="AJ28" s="291" t="s">
        <v>144</v>
      </c>
      <c r="AK28" s="291" t="s">
        <v>144</v>
      </c>
      <c r="AL28" s="291" t="s">
        <v>144</v>
      </c>
      <c r="AM28" s="291" t="s">
        <v>144</v>
      </c>
      <c r="AN28" s="291" t="s">
        <v>144</v>
      </c>
      <c r="AO28" s="292" t="s">
        <v>144</v>
      </c>
      <c r="AP28" s="44"/>
      <c r="AQ28" s="44"/>
      <c r="AR28" s="44"/>
    </row>
    <row r="29" spans="2:75" ht="18" customHeight="1" x14ac:dyDescent="0.35">
      <c r="C29" s="101"/>
      <c r="D29" s="101"/>
      <c r="E29" s="101"/>
      <c r="F29" s="115"/>
      <c r="G29" s="101"/>
      <c r="H29" s="382">
        <v>817</v>
      </c>
      <c r="I29" s="382"/>
      <c r="J29" s="382"/>
      <c r="K29" s="382"/>
      <c r="L29" s="458"/>
      <c r="M29" s="458"/>
      <c r="N29" s="458"/>
      <c r="O29" s="458"/>
      <c r="P29" s="45"/>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44"/>
      <c r="AQ29" s="44"/>
      <c r="AR29" s="44"/>
    </row>
    <row r="30" spans="2:75" ht="18" customHeight="1" x14ac:dyDescent="0.35">
      <c r="C30" s="101"/>
      <c r="D30" s="101"/>
      <c r="E30" s="101"/>
      <c r="F30" s="115"/>
      <c r="G30" s="101"/>
      <c r="H30" s="457"/>
      <c r="I30" s="457"/>
      <c r="J30" s="457"/>
      <c r="K30" s="457"/>
      <c r="L30" s="458"/>
      <c r="M30" s="458"/>
      <c r="N30" s="458"/>
      <c r="O30" s="458"/>
      <c r="P30" s="45"/>
      <c r="R30" s="102"/>
      <c r="S30" s="102"/>
      <c r="T30" s="102"/>
      <c r="U30" s="102"/>
      <c r="V30" s="102"/>
      <c r="W30" s="102"/>
      <c r="X30" s="294" t="s">
        <v>180</v>
      </c>
      <c r="Y30" s="102"/>
      <c r="Z30" s="102"/>
      <c r="AA30" s="102"/>
      <c r="AB30" s="102"/>
      <c r="AC30" s="102"/>
      <c r="AD30" s="102"/>
      <c r="AE30" s="102"/>
      <c r="AF30" s="102"/>
      <c r="AG30" s="102"/>
      <c r="AH30" s="102"/>
      <c r="AI30" s="102"/>
      <c r="AJ30" s="102"/>
      <c r="AK30" s="102"/>
      <c r="AL30" s="102"/>
      <c r="AM30" s="102"/>
      <c r="AN30" s="102"/>
      <c r="AO30" s="102"/>
      <c r="AP30" s="44"/>
      <c r="AQ30" s="44"/>
      <c r="AR30" s="44"/>
    </row>
    <row r="31" spans="2:75" ht="18" customHeight="1" x14ac:dyDescent="0.35">
      <c r="C31" s="101"/>
      <c r="D31" s="101"/>
      <c r="E31" s="101"/>
      <c r="F31" s="115"/>
      <c r="G31" s="101"/>
      <c r="H31" s="457"/>
      <c r="I31" s="457"/>
      <c r="J31" s="457"/>
      <c r="K31" s="457"/>
      <c r="L31" s="458"/>
      <c r="M31" s="458"/>
      <c r="N31" s="458"/>
      <c r="O31" s="458"/>
      <c r="P31" s="45"/>
      <c r="R31" s="102"/>
      <c r="S31" s="102"/>
      <c r="T31" s="102"/>
      <c r="U31" s="102"/>
      <c r="V31" s="102"/>
      <c r="W31" s="102"/>
      <c r="X31" s="102"/>
      <c r="Y31" s="102"/>
      <c r="Z31" s="102"/>
      <c r="AA31" s="295" t="s">
        <v>143</v>
      </c>
      <c r="AB31" s="294" t="s">
        <v>181</v>
      </c>
      <c r="AC31" s="102"/>
      <c r="AD31" s="102"/>
      <c r="AE31" s="102"/>
      <c r="AF31" s="102"/>
      <c r="AG31" s="102"/>
      <c r="AH31" s="102"/>
      <c r="AI31" s="102"/>
      <c r="AJ31" s="102"/>
      <c r="AK31" s="102"/>
      <c r="AL31" s="102"/>
      <c r="AM31" s="102"/>
      <c r="AN31" s="102"/>
      <c r="AO31" s="102"/>
      <c r="AP31" s="30"/>
      <c r="AQ31" s="30"/>
      <c r="AR31" s="30"/>
    </row>
    <row r="32" spans="2:75" ht="18" customHeight="1" x14ac:dyDescent="0.35">
      <c r="C32" s="101"/>
      <c r="D32" s="101"/>
      <c r="E32" s="101"/>
      <c r="F32" s="115"/>
      <c r="G32" s="101"/>
      <c r="H32" s="457"/>
      <c r="I32" s="457"/>
      <c r="J32" s="457"/>
      <c r="K32" s="457"/>
      <c r="L32" s="458"/>
      <c r="M32" s="458"/>
      <c r="N32" s="458"/>
      <c r="O32" s="458"/>
      <c r="P32" s="45"/>
      <c r="R32" s="102"/>
      <c r="S32" s="102"/>
      <c r="T32" s="102"/>
      <c r="U32" s="102"/>
      <c r="V32" s="102"/>
      <c r="W32" s="102"/>
      <c r="X32" s="102"/>
      <c r="Y32" s="102"/>
      <c r="Z32" s="102"/>
      <c r="AA32" s="295" t="s">
        <v>144</v>
      </c>
      <c r="AB32" s="294" t="s">
        <v>182</v>
      </c>
      <c r="AC32" s="102"/>
      <c r="AD32" s="102"/>
      <c r="AE32" s="102"/>
      <c r="AF32" s="102"/>
      <c r="AG32" s="102"/>
      <c r="AH32" s="102"/>
      <c r="AI32" s="102"/>
      <c r="AJ32" s="102"/>
      <c r="AK32" s="102"/>
      <c r="AL32" s="102"/>
      <c r="AM32" s="102"/>
      <c r="AN32" s="102"/>
      <c r="AO32" s="102"/>
      <c r="AP32" s="44"/>
      <c r="AQ32" s="44"/>
      <c r="AR32" s="44"/>
    </row>
    <row r="33" spans="3:44" ht="18" customHeight="1" x14ac:dyDescent="0.35">
      <c r="C33" s="101"/>
      <c r="D33" s="101"/>
      <c r="E33" s="101"/>
      <c r="F33" s="115"/>
      <c r="G33" s="101"/>
      <c r="H33" s="457"/>
      <c r="I33" s="457"/>
      <c r="J33" s="457"/>
      <c r="K33" s="457"/>
      <c r="L33" s="458"/>
      <c r="M33" s="458"/>
      <c r="N33" s="458"/>
      <c r="O33" s="458"/>
      <c r="P33" s="45"/>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44"/>
      <c r="AQ33" s="44"/>
      <c r="AR33" s="44"/>
    </row>
    <row r="34" spans="3:44" ht="18" customHeight="1" x14ac:dyDescent="0.2">
      <c r="C34" s="101"/>
      <c r="D34" s="101"/>
      <c r="E34" s="101"/>
      <c r="F34" s="115"/>
      <c r="G34" s="101"/>
      <c r="H34" s="457"/>
      <c r="I34" s="457"/>
      <c r="J34" s="457"/>
      <c r="K34" s="457"/>
      <c r="L34" s="458"/>
      <c r="M34" s="458"/>
      <c r="N34" s="458"/>
      <c r="O34" s="458"/>
      <c r="P34" s="45"/>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30"/>
      <c r="AQ34" s="30"/>
      <c r="AR34" s="30"/>
    </row>
    <row r="35" spans="3:44" ht="18" customHeight="1" x14ac:dyDescent="0.35">
      <c r="C35" s="101"/>
      <c r="D35" s="101"/>
      <c r="E35" s="101"/>
      <c r="F35" s="115"/>
      <c r="G35" s="101"/>
      <c r="H35" s="457"/>
      <c r="I35" s="457"/>
      <c r="J35" s="457"/>
      <c r="K35" s="457"/>
      <c r="L35" s="458"/>
      <c r="M35" s="458"/>
      <c r="N35" s="458"/>
      <c r="O35" s="458"/>
      <c r="P35" s="45"/>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44"/>
      <c r="AQ35" s="44"/>
      <c r="AR35" s="44"/>
    </row>
    <row r="36" spans="3:44" ht="18" customHeight="1" x14ac:dyDescent="0.35">
      <c r="C36" s="101"/>
      <c r="D36" s="101"/>
      <c r="E36" s="101"/>
      <c r="F36" s="115"/>
      <c r="G36" s="101"/>
      <c r="H36" s="457"/>
      <c r="I36" s="457"/>
      <c r="J36" s="457"/>
      <c r="K36" s="457"/>
      <c r="L36" s="458"/>
      <c r="M36" s="458"/>
      <c r="N36" s="458"/>
      <c r="O36" s="458"/>
      <c r="P36" s="45"/>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44"/>
      <c r="AQ36" s="44"/>
      <c r="AR36" s="44"/>
    </row>
    <row r="37" spans="3:44" ht="18" customHeight="1" x14ac:dyDescent="0.35">
      <c r="C37" s="101"/>
      <c r="D37" s="101"/>
      <c r="E37" s="101"/>
      <c r="F37" s="115"/>
      <c r="G37" s="101"/>
      <c r="H37" s="457"/>
      <c r="I37" s="457"/>
      <c r="J37" s="457"/>
      <c r="K37" s="457"/>
      <c r="L37" s="458"/>
      <c r="M37" s="458"/>
      <c r="N37" s="458"/>
      <c r="O37" s="458"/>
      <c r="P37" s="45"/>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44"/>
      <c r="AQ37" s="44"/>
      <c r="AR37" s="44"/>
    </row>
    <row r="38" spans="3:44" ht="18" customHeight="1" x14ac:dyDescent="0.35">
      <c r="C38" s="101"/>
      <c r="D38" s="101"/>
      <c r="E38" s="101"/>
      <c r="F38" s="115"/>
      <c r="G38" s="101"/>
      <c r="H38" s="457"/>
      <c r="I38" s="457"/>
      <c r="J38" s="457"/>
      <c r="K38" s="457"/>
      <c r="L38" s="458"/>
      <c r="M38" s="458"/>
      <c r="N38" s="458"/>
      <c r="O38" s="458"/>
      <c r="P38" s="45"/>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44"/>
      <c r="AQ38" s="44"/>
      <c r="AR38" s="44"/>
    </row>
    <row r="39" spans="3:44" ht="18" customHeight="1" x14ac:dyDescent="0.35">
      <c r="C39" s="101"/>
      <c r="D39" s="101"/>
      <c r="E39" s="101"/>
      <c r="F39" s="115"/>
      <c r="G39" s="101"/>
      <c r="H39" s="457"/>
      <c r="I39" s="457"/>
      <c r="J39" s="457"/>
      <c r="K39" s="457"/>
      <c r="L39" s="458"/>
      <c r="M39" s="458"/>
      <c r="N39" s="458"/>
      <c r="O39" s="458"/>
      <c r="P39" s="45"/>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Q39" s="44"/>
      <c r="AR39" s="44"/>
    </row>
    <row r="40" spans="3:44" ht="18" customHeight="1" x14ac:dyDescent="0.35">
      <c r="C40" s="101"/>
      <c r="D40" s="101"/>
      <c r="E40" s="101"/>
      <c r="F40" s="115"/>
      <c r="G40" s="101"/>
      <c r="H40" s="457"/>
      <c r="I40" s="457"/>
      <c r="J40" s="457"/>
      <c r="K40" s="457"/>
      <c r="L40" s="458"/>
      <c r="M40" s="458"/>
      <c r="N40" s="458"/>
      <c r="O40" s="458"/>
      <c r="P40" s="45"/>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Q40" s="44"/>
      <c r="AR40" s="44"/>
    </row>
    <row r="41" spans="3:44" ht="18" customHeight="1" x14ac:dyDescent="0.35">
      <c r="C41" s="101"/>
      <c r="D41" s="101"/>
      <c r="E41" s="101"/>
      <c r="F41" s="115"/>
      <c r="G41" s="101"/>
      <c r="H41" s="457"/>
      <c r="I41" s="457"/>
      <c r="J41" s="457"/>
      <c r="K41" s="457"/>
      <c r="L41" s="458"/>
      <c r="M41" s="458"/>
      <c r="N41" s="458"/>
      <c r="O41" s="458"/>
      <c r="P41" s="45"/>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Q41" s="44"/>
      <c r="AR41" s="44"/>
    </row>
    <row r="42" spans="3:44" ht="18" customHeight="1" x14ac:dyDescent="0.35">
      <c r="C42" s="101"/>
      <c r="D42" s="101"/>
      <c r="E42" s="101"/>
      <c r="F42" s="115"/>
      <c r="G42" s="101"/>
      <c r="H42" s="457"/>
      <c r="I42" s="457"/>
      <c r="J42" s="457"/>
      <c r="K42" s="457"/>
      <c r="L42" s="458"/>
      <c r="M42" s="458"/>
      <c r="N42" s="458"/>
      <c r="O42" s="458"/>
      <c r="P42" s="45"/>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Q42" s="44"/>
      <c r="AR42" s="44"/>
    </row>
    <row r="43" spans="3:44" ht="18" customHeight="1" x14ac:dyDescent="0.35">
      <c r="C43" s="101"/>
      <c r="D43" s="101"/>
      <c r="E43" s="101"/>
      <c r="F43" s="115"/>
      <c r="G43" s="101"/>
      <c r="H43" s="457"/>
      <c r="I43" s="457"/>
      <c r="J43" s="457"/>
      <c r="K43" s="457"/>
      <c r="L43" s="458"/>
      <c r="M43" s="458"/>
      <c r="N43" s="458"/>
      <c r="O43" s="458"/>
      <c r="P43" s="45"/>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Q43" s="44"/>
      <c r="AR43" s="44"/>
    </row>
    <row r="44" spans="3:44" ht="18" customHeight="1" x14ac:dyDescent="0.35">
      <c r="C44" s="101"/>
      <c r="D44" s="101"/>
      <c r="E44" s="101"/>
      <c r="F44" s="115"/>
      <c r="G44" s="101"/>
      <c r="H44" s="457"/>
      <c r="I44" s="457"/>
      <c r="J44" s="457"/>
      <c r="K44" s="457"/>
      <c r="L44" s="458"/>
      <c r="M44" s="458"/>
      <c r="N44" s="458"/>
      <c r="O44" s="458"/>
      <c r="P44" s="45"/>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Q44" s="44"/>
      <c r="AR44" s="44"/>
    </row>
    <row r="45" spans="3:44" ht="18" customHeight="1" x14ac:dyDescent="0.35">
      <c r="C45" s="101"/>
      <c r="D45" s="101"/>
      <c r="E45" s="101"/>
      <c r="F45" s="115"/>
      <c r="G45" s="101"/>
      <c r="H45" s="457"/>
      <c r="I45" s="457"/>
      <c r="J45" s="457"/>
      <c r="K45" s="457"/>
      <c r="L45" s="458"/>
      <c r="M45" s="458"/>
      <c r="N45" s="458"/>
      <c r="O45" s="458"/>
      <c r="P45" s="45"/>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Q45" s="44"/>
      <c r="AR45" s="44"/>
    </row>
    <row r="46" spans="3:44" ht="18" customHeight="1" x14ac:dyDescent="0.35">
      <c r="C46" s="101"/>
      <c r="D46" s="101"/>
      <c r="E46" s="101"/>
      <c r="F46" s="115"/>
      <c r="G46" s="101"/>
      <c r="H46" s="457"/>
      <c r="I46" s="457"/>
      <c r="J46" s="457"/>
      <c r="K46" s="457"/>
      <c r="L46" s="458"/>
      <c r="M46" s="458"/>
      <c r="N46" s="458"/>
      <c r="O46" s="458"/>
      <c r="P46" s="45"/>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Q46" s="44"/>
      <c r="AR46" s="44"/>
    </row>
    <row r="47" spans="3:44" ht="0" hidden="1" customHeight="1" x14ac:dyDescent="0.35">
      <c r="C47" s="101"/>
      <c r="D47" s="101"/>
      <c r="E47" s="101"/>
      <c r="F47" s="115"/>
      <c r="G47" s="101"/>
      <c r="H47" s="457"/>
      <c r="I47" s="457"/>
      <c r="J47" s="457"/>
      <c r="K47" s="457"/>
      <c r="L47" s="458"/>
      <c r="M47" s="458"/>
      <c r="N47" s="458"/>
      <c r="O47" s="458"/>
      <c r="P47" s="45"/>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Q47" s="44"/>
      <c r="AR47" s="44"/>
    </row>
    <row r="48" spans="3:44" ht="0" hidden="1" customHeight="1" x14ac:dyDescent="0.35">
      <c r="C48" s="101"/>
      <c r="D48" s="101"/>
      <c r="E48" s="101"/>
      <c r="F48" s="115"/>
      <c r="G48" s="101"/>
      <c r="H48" s="457"/>
      <c r="I48" s="457"/>
      <c r="J48" s="457"/>
      <c r="K48" s="457"/>
      <c r="L48" s="458"/>
      <c r="M48" s="458"/>
      <c r="N48" s="458"/>
      <c r="O48" s="458"/>
      <c r="P48" s="45"/>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Q48" s="44"/>
      <c r="AR48" s="44"/>
    </row>
    <row r="49" spans="3:44" ht="0" hidden="1" customHeight="1" x14ac:dyDescent="0.35">
      <c r="C49" s="101"/>
      <c r="D49" s="101"/>
      <c r="E49" s="101"/>
      <c r="F49" s="115"/>
      <c r="G49" s="101"/>
      <c r="H49" s="457"/>
      <c r="I49" s="457"/>
      <c r="J49" s="457"/>
      <c r="K49" s="457"/>
      <c r="L49" s="458"/>
      <c r="M49" s="458"/>
      <c r="N49" s="458"/>
      <c r="O49" s="458"/>
      <c r="P49" s="45"/>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Q49" s="44"/>
      <c r="AR49" s="44"/>
    </row>
    <row r="50" spans="3:44" ht="0" hidden="1" customHeight="1" x14ac:dyDescent="0.35">
      <c r="C50" s="101"/>
      <c r="D50" s="101"/>
      <c r="E50" s="101"/>
      <c r="F50" s="115"/>
      <c r="G50" s="101"/>
      <c r="H50" s="457"/>
      <c r="I50" s="457"/>
      <c r="J50" s="457"/>
      <c r="K50" s="457"/>
      <c r="L50" s="458"/>
      <c r="M50" s="458"/>
      <c r="N50" s="458"/>
      <c r="O50" s="458"/>
      <c r="P50" s="45"/>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Q50" s="44"/>
      <c r="AR50" s="44"/>
    </row>
    <row r="51" spans="3:44" ht="0" hidden="1" customHeight="1" x14ac:dyDescent="0.35">
      <c r="C51" s="101"/>
      <c r="D51" s="101"/>
      <c r="E51" s="101"/>
      <c r="F51" s="115"/>
      <c r="G51" s="101"/>
      <c r="H51" s="457"/>
      <c r="I51" s="457"/>
      <c r="J51" s="457"/>
      <c r="K51" s="457"/>
      <c r="L51" s="458"/>
      <c r="M51" s="458"/>
      <c r="N51" s="458"/>
      <c r="O51" s="458"/>
      <c r="P51" s="45"/>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Q51" s="44"/>
      <c r="AR51" s="44"/>
    </row>
    <row r="52" spans="3:44" ht="0" hidden="1" customHeight="1" x14ac:dyDescent="0.35">
      <c r="C52" s="101"/>
      <c r="D52" s="101"/>
      <c r="E52" s="101"/>
      <c r="F52" s="115"/>
      <c r="G52" s="101"/>
      <c r="H52" s="457"/>
      <c r="I52" s="457"/>
      <c r="J52" s="457"/>
      <c r="K52" s="457"/>
      <c r="L52" s="458"/>
      <c r="M52" s="458"/>
      <c r="N52" s="458"/>
      <c r="O52" s="458"/>
      <c r="P52" s="45"/>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44"/>
      <c r="AQ52" s="44"/>
      <c r="AR52" s="44"/>
    </row>
    <row r="53" spans="3:44" ht="0" hidden="1" customHeight="1" x14ac:dyDescent="0.35">
      <c r="C53" s="101"/>
      <c r="D53" s="101"/>
      <c r="E53" s="101"/>
      <c r="F53" s="115"/>
      <c r="G53" s="101"/>
      <c r="H53" s="457"/>
      <c r="I53" s="457"/>
      <c r="J53" s="457"/>
      <c r="K53" s="457"/>
      <c r="L53" s="458"/>
      <c r="M53" s="458"/>
      <c r="N53" s="458"/>
      <c r="O53" s="458"/>
      <c r="P53" s="45"/>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44"/>
      <c r="AQ53" s="44"/>
      <c r="AR53" s="44"/>
    </row>
    <row r="54" spans="3:44" ht="0" hidden="1" customHeight="1" x14ac:dyDescent="0.2">
      <c r="C54" s="101"/>
      <c r="D54" s="101"/>
      <c r="E54" s="101"/>
      <c r="F54" s="115"/>
      <c r="G54" s="101"/>
      <c r="H54" s="457"/>
      <c r="I54" s="457"/>
      <c r="J54" s="457"/>
      <c r="K54" s="457"/>
      <c r="L54" s="458"/>
      <c r="M54" s="458"/>
      <c r="N54" s="458"/>
      <c r="O54" s="458"/>
      <c r="P54" s="45"/>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30"/>
      <c r="AQ54" s="30"/>
      <c r="AR54" s="30"/>
    </row>
    <row r="55" spans="3:44" ht="0" hidden="1" customHeight="1" x14ac:dyDescent="0.35">
      <c r="C55" s="101"/>
      <c r="D55" s="101"/>
      <c r="E55" s="101"/>
      <c r="F55" s="115"/>
      <c r="G55" s="101"/>
      <c r="H55" s="457"/>
      <c r="I55" s="457"/>
      <c r="J55" s="457"/>
      <c r="K55" s="457"/>
      <c r="L55" s="458"/>
      <c r="M55" s="458"/>
      <c r="N55" s="458"/>
      <c r="O55" s="458"/>
      <c r="P55" s="45"/>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44"/>
      <c r="AQ55" s="44"/>
      <c r="AR55" s="44"/>
    </row>
    <row r="56" spans="3:44" ht="0" hidden="1" customHeight="1" x14ac:dyDescent="0.35">
      <c r="C56" s="101"/>
      <c r="D56" s="101"/>
      <c r="E56" s="101"/>
      <c r="F56" s="115"/>
      <c r="G56" s="101"/>
      <c r="H56" s="457"/>
      <c r="I56" s="457"/>
      <c r="J56" s="457"/>
      <c r="K56" s="457"/>
      <c r="L56" s="458"/>
      <c r="M56" s="458"/>
      <c r="N56" s="458"/>
      <c r="O56" s="458"/>
      <c r="P56" s="45"/>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44"/>
      <c r="AQ56" s="44"/>
      <c r="AR56" s="44"/>
    </row>
    <row r="57" spans="3:44" ht="0" hidden="1" customHeight="1" x14ac:dyDescent="0.35">
      <c r="C57" s="101"/>
      <c r="D57" s="101"/>
      <c r="E57" s="101"/>
      <c r="F57" s="115"/>
      <c r="G57" s="101"/>
      <c r="H57" s="457"/>
      <c r="I57" s="457"/>
      <c r="J57" s="457"/>
      <c r="K57" s="457"/>
      <c r="L57" s="458"/>
      <c r="M57" s="458"/>
      <c r="N57" s="458"/>
      <c r="O57" s="458"/>
      <c r="P57" s="45"/>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44"/>
      <c r="AQ57" s="44"/>
      <c r="AR57" s="44"/>
    </row>
    <row r="58" spans="3:44" ht="0" hidden="1" customHeight="1" x14ac:dyDescent="0.35">
      <c r="C58" s="101"/>
      <c r="D58" s="101"/>
      <c r="E58" s="101"/>
      <c r="F58" s="115"/>
      <c r="G58" s="101"/>
      <c r="H58" s="457"/>
      <c r="I58" s="457"/>
      <c r="J58" s="457"/>
      <c r="K58" s="457"/>
      <c r="L58" s="458"/>
      <c r="M58" s="458"/>
      <c r="N58" s="458"/>
      <c r="O58" s="458"/>
      <c r="P58" s="45"/>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44"/>
      <c r="AQ58" s="44"/>
      <c r="AR58" s="44"/>
    </row>
    <row r="59" spans="3:44" ht="0" hidden="1" customHeight="1" x14ac:dyDescent="0.35">
      <c r="C59" s="101"/>
      <c r="D59" s="101"/>
      <c r="E59" s="101"/>
      <c r="F59" s="115"/>
      <c r="G59" s="101"/>
      <c r="H59" s="457"/>
      <c r="I59" s="457"/>
      <c r="J59" s="457"/>
      <c r="K59" s="457"/>
      <c r="L59" s="458"/>
      <c r="M59" s="458"/>
      <c r="N59" s="458"/>
      <c r="O59" s="458"/>
      <c r="P59" s="45"/>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Q59" s="44"/>
      <c r="AR59" s="44"/>
    </row>
    <row r="60" spans="3:44" ht="0" hidden="1" customHeight="1" x14ac:dyDescent="0.35">
      <c r="C60" s="101"/>
      <c r="D60" s="101"/>
      <c r="E60" s="101"/>
      <c r="F60" s="115"/>
      <c r="G60" s="101"/>
      <c r="H60" s="457"/>
      <c r="I60" s="457"/>
      <c r="J60" s="457"/>
      <c r="K60" s="457"/>
      <c r="L60" s="458"/>
      <c r="M60" s="458"/>
      <c r="N60" s="458"/>
      <c r="O60" s="458"/>
      <c r="P60" s="45"/>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Q60" s="44"/>
      <c r="AR60" s="44"/>
    </row>
    <row r="61" spans="3:44" ht="0" hidden="1" customHeight="1" x14ac:dyDescent="0.35">
      <c r="C61" s="101"/>
      <c r="D61" s="101"/>
      <c r="E61" s="101"/>
      <c r="F61" s="115"/>
      <c r="G61" s="101"/>
      <c r="H61" s="457"/>
      <c r="I61" s="457"/>
      <c r="J61" s="457"/>
      <c r="K61" s="457"/>
      <c r="L61" s="458"/>
      <c r="M61" s="458"/>
      <c r="N61" s="458"/>
      <c r="O61" s="458"/>
      <c r="P61" s="45"/>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Q61" s="44"/>
      <c r="AR61" s="44"/>
    </row>
    <row r="62" spans="3:44" ht="0" hidden="1" customHeight="1" x14ac:dyDescent="0.35">
      <c r="C62" s="101"/>
      <c r="D62" s="101"/>
      <c r="E62" s="101"/>
      <c r="F62" s="115"/>
      <c r="G62" s="101"/>
      <c r="H62" s="457"/>
      <c r="I62" s="457"/>
      <c r="J62" s="457"/>
      <c r="K62" s="457"/>
      <c r="L62" s="458"/>
      <c r="M62" s="458"/>
      <c r="N62" s="458"/>
      <c r="O62" s="458"/>
      <c r="P62" s="45"/>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Q62" s="44"/>
      <c r="AR62" s="44"/>
    </row>
    <row r="63" spans="3:44" ht="0" hidden="1" customHeight="1" x14ac:dyDescent="0.35">
      <c r="C63" s="101"/>
      <c r="D63" s="101"/>
      <c r="E63" s="101"/>
      <c r="F63" s="115"/>
      <c r="G63" s="101"/>
      <c r="H63" s="457"/>
      <c r="I63" s="457"/>
      <c r="J63" s="457"/>
      <c r="K63" s="457"/>
      <c r="L63" s="458"/>
      <c r="M63" s="458"/>
      <c r="N63" s="458"/>
      <c r="O63" s="458"/>
      <c r="P63" s="45"/>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Q63" s="44"/>
      <c r="AR63" s="44"/>
    </row>
    <row r="64" spans="3:44" ht="0" hidden="1" customHeight="1" x14ac:dyDescent="0.35">
      <c r="C64" s="101"/>
      <c r="D64" s="101"/>
      <c r="E64" s="101"/>
      <c r="F64" s="115"/>
      <c r="G64" s="101"/>
      <c r="H64" s="457"/>
      <c r="I64" s="457"/>
      <c r="J64" s="457"/>
      <c r="K64" s="457"/>
      <c r="L64" s="458"/>
      <c r="M64" s="458"/>
      <c r="N64" s="458"/>
      <c r="O64" s="458"/>
      <c r="P64" s="45"/>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Q64" s="44"/>
      <c r="AR64" s="44"/>
    </row>
    <row r="65" spans="3:44" ht="0" hidden="1" customHeight="1" x14ac:dyDescent="0.35">
      <c r="C65" s="101"/>
      <c r="D65" s="101"/>
      <c r="E65" s="101"/>
      <c r="F65" s="115"/>
      <c r="G65" s="101"/>
      <c r="H65" s="457"/>
      <c r="I65" s="457"/>
      <c r="J65" s="457"/>
      <c r="K65" s="457"/>
      <c r="L65" s="458"/>
      <c r="M65" s="458"/>
      <c r="N65" s="458"/>
      <c r="O65" s="458"/>
      <c r="P65" s="45"/>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Q65" s="44"/>
      <c r="AR65" s="44"/>
    </row>
    <row r="66" spans="3:44" ht="0" hidden="1" customHeight="1" x14ac:dyDescent="0.35">
      <c r="C66" s="101"/>
      <c r="D66" s="101"/>
      <c r="E66" s="101"/>
      <c r="F66" s="115"/>
      <c r="G66" s="101"/>
      <c r="H66" s="457"/>
      <c r="I66" s="457"/>
      <c r="J66" s="457"/>
      <c r="K66" s="457"/>
      <c r="L66" s="458"/>
      <c r="M66" s="458"/>
      <c r="N66" s="458"/>
      <c r="O66" s="458"/>
      <c r="P66" s="45"/>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Q66" s="44"/>
      <c r="AR66" s="44"/>
    </row>
    <row r="67" spans="3:44" ht="0" hidden="1" customHeight="1" x14ac:dyDescent="0.35">
      <c r="C67" s="101"/>
      <c r="D67" s="101"/>
      <c r="E67" s="101"/>
      <c r="F67" s="115"/>
      <c r="G67" s="101"/>
      <c r="H67" s="457"/>
      <c r="I67" s="457"/>
      <c r="J67" s="457"/>
      <c r="K67" s="457"/>
      <c r="L67" s="458"/>
      <c r="M67" s="458"/>
      <c r="N67" s="458"/>
      <c r="O67" s="458"/>
      <c r="P67" s="45"/>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Q67" s="44"/>
      <c r="AR67" s="44"/>
    </row>
    <row r="68" spans="3:44" ht="0" hidden="1" customHeight="1" x14ac:dyDescent="0.35">
      <c r="C68" s="101"/>
      <c r="D68" s="101"/>
      <c r="E68" s="101"/>
      <c r="F68" s="115"/>
      <c r="G68" s="101"/>
      <c r="H68" s="457"/>
      <c r="I68" s="457"/>
      <c r="J68" s="457"/>
      <c r="K68" s="457"/>
      <c r="L68" s="458"/>
      <c r="M68" s="458"/>
      <c r="N68" s="458"/>
      <c r="O68" s="458"/>
      <c r="P68" s="45"/>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Q68" s="44"/>
      <c r="AR68" s="44"/>
    </row>
    <row r="69" spans="3:44" ht="0" hidden="1" customHeight="1" x14ac:dyDescent="0.35">
      <c r="C69" s="101"/>
      <c r="D69" s="101"/>
      <c r="E69" s="101"/>
      <c r="F69" s="115"/>
      <c r="G69" s="101"/>
      <c r="H69" s="457"/>
      <c r="I69" s="457"/>
      <c r="J69" s="457"/>
      <c r="K69" s="457"/>
      <c r="L69" s="458"/>
      <c r="M69" s="458"/>
      <c r="N69" s="458"/>
      <c r="O69" s="458"/>
      <c r="P69" s="45"/>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Q69" s="44"/>
      <c r="AR69" s="44"/>
    </row>
    <row r="70" spans="3:44" ht="0" hidden="1" customHeight="1" x14ac:dyDescent="0.35">
      <c r="C70" s="101"/>
      <c r="D70" s="101"/>
      <c r="E70" s="101"/>
      <c r="F70" s="115"/>
      <c r="G70" s="101"/>
      <c r="H70" s="457"/>
      <c r="I70" s="457"/>
      <c r="J70" s="457"/>
      <c r="K70" s="457"/>
      <c r="L70" s="458"/>
      <c r="M70" s="458"/>
      <c r="N70" s="458"/>
      <c r="O70" s="458"/>
      <c r="P70" s="45"/>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Q70" s="44"/>
      <c r="AR70" s="44"/>
    </row>
    <row r="71" spans="3:44" ht="0" hidden="1" customHeight="1" x14ac:dyDescent="0.35">
      <c r="C71" s="101"/>
      <c r="D71" s="101"/>
      <c r="E71" s="101"/>
      <c r="F71" s="115"/>
      <c r="G71" s="101"/>
      <c r="H71" s="457"/>
      <c r="I71" s="457"/>
      <c r="J71" s="457"/>
      <c r="K71" s="457"/>
      <c r="L71" s="458"/>
      <c r="M71" s="458"/>
      <c r="N71" s="458"/>
      <c r="O71" s="458"/>
      <c r="P71" s="45"/>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Q71" s="44"/>
      <c r="AR71" s="44"/>
    </row>
    <row r="72" spans="3:44" ht="0" hidden="1" customHeight="1" x14ac:dyDescent="0.35">
      <c r="C72" s="101"/>
      <c r="D72" s="101"/>
      <c r="E72" s="101"/>
      <c r="F72" s="115"/>
      <c r="G72" s="101"/>
      <c r="H72" s="457"/>
      <c r="I72" s="457"/>
      <c r="J72" s="457"/>
      <c r="K72" s="457"/>
      <c r="L72" s="458"/>
      <c r="M72" s="458"/>
      <c r="N72" s="458"/>
      <c r="O72" s="458"/>
      <c r="P72" s="45"/>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Q72" s="44"/>
      <c r="AR72" s="44"/>
    </row>
    <row r="73" spans="3:44" ht="0" hidden="1" customHeight="1" x14ac:dyDescent="0.35">
      <c r="C73" s="101"/>
      <c r="D73" s="101"/>
      <c r="E73" s="101"/>
      <c r="F73" s="115"/>
      <c r="G73" s="101"/>
      <c r="H73" s="457"/>
      <c r="I73" s="457"/>
      <c r="J73" s="457"/>
      <c r="K73" s="457"/>
      <c r="L73" s="458"/>
      <c r="M73" s="458"/>
      <c r="N73" s="458"/>
      <c r="O73" s="458"/>
      <c r="P73" s="45"/>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Q73" s="44"/>
      <c r="AR73" s="44"/>
    </row>
    <row r="74" spans="3:44" ht="0" hidden="1" customHeight="1" x14ac:dyDescent="0.35">
      <c r="C74" s="101"/>
      <c r="D74" s="101"/>
      <c r="E74" s="101"/>
      <c r="F74" s="115"/>
      <c r="G74" s="101"/>
      <c r="H74" s="457"/>
      <c r="I74" s="457"/>
      <c r="J74" s="457"/>
      <c r="K74" s="457"/>
      <c r="L74" s="458"/>
      <c r="M74" s="458"/>
      <c r="N74" s="458"/>
      <c r="O74" s="458"/>
      <c r="P74" s="45"/>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Q74" s="44"/>
      <c r="AR74" s="44"/>
    </row>
    <row r="75" spans="3:44" ht="0" hidden="1" customHeight="1" x14ac:dyDescent="0.35">
      <c r="C75" s="101"/>
      <c r="D75" s="101"/>
      <c r="E75" s="101"/>
      <c r="F75" s="115"/>
      <c r="G75" s="101"/>
      <c r="H75" s="457"/>
      <c r="I75" s="457"/>
      <c r="J75" s="457"/>
      <c r="K75" s="457"/>
      <c r="L75" s="458"/>
      <c r="M75" s="458"/>
      <c r="N75" s="458"/>
      <c r="O75" s="458"/>
      <c r="P75" s="45"/>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Q75" s="44"/>
      <c r="AR75" s="44"/>
    </row>
    <row r="76" spans="3:44" ht="0" hidden="1" customHeight="1" x14ac:dyDescent="0.35">
      <c r="C76" s="101"/>
      <c r="D76" s="101"/>
      <c r="E76" s="101"/>
      <c r="F76" s="115"/>
      <c r="G76" s="101"/>
      <c r="H76" s="457"/>
      <c r="I76" s="457"/>
      <c r="J76" s="457"/>
      <c r="K76" s="457"/>
      <c r="L76" s="458"/>
      <c r="M76" s="458"/>
      <c r="N76" s="458"/>
      <c r="O76" s="458"/>
      <c r="P76" s="45"/>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Q76" s="44"/>
      <c r="AR76" s="44"/>
    </row>
    <row r="77" spans="3:44" ht="0" hidden="1" customHeight="1" x14ac:dyDescent="0.35">
      <c r="C77" s="101"/>
      <c r="D77" s="101"/>
      <c r="E77" s="101"/>
      <c r="F77" s="115"/>
      <c r="G77" s="101"/>
      <c r="H77" s="457"/>
      <c r="I77" s="457"/>
      <c r="J77" s="457"/>
      <c r="K77" s="457"/>
      <c r="L77" s="458"/>
      <c r="M77" s="458"/>
      <c r="N77" s="458"/>
      <c r="O77" s="458"/>
      <c r="P77" s="45"/>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Q77" s="44"/>
      <c r="AR77" s="44"/>
    </row>
    <row r="78" spans="3:44" ht="0" hidden="1" customHeight="1" x14ac:dyDescent="0.35">
      <c r="C78" s="101"/>
      <c r="D78" s="101"/>
      <c r="E78" s="101"/>
      <c r="F78" s="115"/>
      <c r="G78" s="101"/>
      <c r="H78" s="457"/>
      <c r="I78" s="457"/>
      <c r="J78" s="457"/>
      <c r="K78" s="457"/>
      <c r="L78" s="458"/>
      <c r="M78" s="458"/>
      <c r="N78" s="458"/>
      <c r="O78" s="458"/>
      <c r="P78" s="45"/>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Q78" s="44"/>
      <c r="AR78" s="44"/>
    </row>
    <row r="79" spans="3:44" ht="0" hidden="1" customHeight="1" x14ac:dyDescent="0.35">
      <c r="C79" s="101"/>
      <c r="D79" s="101"/>
      <c r="E79" s="101"/>
      <c r="F79" s="115"/>
      <c r="G79" s="101"/>
      <c r="H79" s="457"/>
      <c r="I79" s="457"/>
      <c r="J79" s="457"/>
      <c r="K79" s="457"/>
      <c r="L79" s="458"/>
      <c r="M79" s="458"/>
      <c r="N79" s="458"/>
      <c r="O79" s="458"/>
      <c r="P79" s="45"/>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Q79" s="44"/>
      <c r="AR79" s="44"/>
    </row>
    <row r="80" spans="3:44" ht="0" hidden="1" customHeight="1" x14ac:dyDescent="0.35">
      <c r="C80" s="101"/>
      <c r="D80" s="101"/>
      <c r="E80" s="101"/>
      <c r="F80" s="115"/>
      <c r="G80" s="101"/>
      <c r="H80" s="457"/>
      <c r="I80" s="457"/>
      <c r="J80" s="457"/>
      <c r="K80" s="457"/>
      <c r="L80" s="458"/>
      <c r="M80" s="458"/>
      <c r="N80" s="458"/>
      <c r="O80" s="458"/>
      <c r="P80" s="45"/>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Q80" s="44"/>
      <c r="AR80" s="44"/>
    </row>
    <row r="81" spans="3:44" ht="0" hidden="1" customHeight="1" x14ac:dyDescent="0.35">
      <c r="C81" s="101"/>
      <c r="D81" s="101"/>
      <c r="E81" s="101"/>
      <c r="F81" s="115"/>
      <c r="G81" s="101"/>
      <c r="H81" s="457"/>
      <c r="I81" s="457"/>
      <c r="J81" s="457"/>
      <c r="K81" s="457"/>
      <c r="L81" s="458"/>
      <c r="M81" s="458"/>
      <c r="N81" s="458"/>
      <c r="O81" s="458"/>
      <c r="P81" s="45"/>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Q81" s="44"/>
      <c r="AR81" s="44"/>
    </row>
    <row r="82" spans="3:44" ht="0" hidden="1" customHeight="1" x14ac:dyDescent="0.35">
      <c r="C82" s="101"/>
      <c r="D82" s="101"/>
      <c r="E82" s="101"/>
      <c r="F82" s="115"/>
      <c r="G82" s="101"/>
      <c r="H82" s="457"/>
      <c r="I82" s="457"/>
      <c r="J82" s="457"/>
      <c r="K82" s="457"/>
      <c r="L82" s="458"/>
      <c r="M82" s="458"/>
      <c r="N82" s="458"/>
      <c r="O82" s="458"/>
      <c r="P82" s="45"/>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Q82" s="44"/>
      <c r="AR82" s="44"/>
    </row>
    <row r="83" spans="3:44" ht="0" hidden="1" customHeight="1" x14ac:dyDescent="0.35">
      <c r="C83" s="101"/>
      <c r="D83" s="101"/>
      <c r="E83" s="101"/>
      <c r="F83" s="115"/>
      <c r="G83" s="101"/>
      <c r="H83" s="457"/>
      <c r="I83" s="457"/>
      <c r="J83" s="457"/>
      <c r="K83" s="457"/>
      <c r="L83" s="458"/>
      <c r="M83" s="458"/>
      <c r="N83" s="458"/>
      <c r="O83" s="458"/>
      <c r="P83" s="45"/>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Q83" s="44"/>
      <c r="AR83" s="44"/>
    </row>
    <row r="84" spans="3:44" ht="0" hidden="1" customHeight="1" x14ac:dyDescent="0.35">
      <c r="C84" s="101"/>
      <c r="D84" s="101"/>
      <c r="E84" s="101"/>
      <c r="F84" s="115"/>
      <c r="G84" s="101"/>
      <c r="H84" s="457"/>
      <c r="I84" s="457"/>
      <c r="J84" s="457"/>
      <c r="K84" s="457"/>
      <c r="L84" s="458"/>
      <c r="M84" s="458"/>
      <c r="N84" s="458"/>
      <c r="O84" s="458"/>
      <c r="P84" s="45"/>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Q84" s="44"/>
      <c r="AR84" s="44"/>
    </row>
    <row r="85" spans="3:44" ht="0" hidden="1" customHeight="1" x14ac:dyDescent="0.35">
      <c r="C85" s="101"/>
      <c r="D85" s="101"/>
      <c r="E85" s="101"/>
      <c r="F85" s="115"/>
      <c r="G85" s="101"/>
      <c r="H85" s="457"/>
      <c r="I85" s="457"/>
      <c r="J85" s="457"/>
      <c r="K85" s="457"/>
      <c r="L85" s="458"/>
      <c r="M85" s="458"/>
      <c r="N85" s="458"/>
      <c r="O85" s="458"/>
      <c r="P85" s="45"/>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Q85" s="44"/>
      <c r="AR85" s="44"/>
    </row>
    <row r="86" spans="3:44" ht="0" hidden="1" customHeight="1" x14ac:dyDescent="0.35">
      <c r="C86" s="101"/>
      <c r="D86" s="101"/>
      <c r="E86" s="101"/>
      <c r="F86" s="115"/>
      <c r="G86" s="101"/>
      <c r="H86" s="457"/>
      <c r="I86" s="457"/>
      <c r="J86" s="457"/>
      <c r="K86" s="457"/>
      <c r="L86" s="458"/>
      <c r="M86" s="458"/>
      <c r="N86" s="458"/>
      <c r="O86" s="458"/>
      <c r="P86" s="45"/>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Q86" s="44"/>
      <c r="AR86" s="44"/>
    </row>
    <row r="87" spans="3:44" ht="0" hidden="1" customHeight="1" x14ac:dyDescent="0.35">
      <c r="C87" s="101"/>
      <c r="D87" s="101"/>
      <c r="E87" s="101"/>
      <c r="F87" s="115"/>
      <c r="G87" s="101"/>
      <c r="H87" s="457"/>
      <c r="I87" s="457"/>
      <c r="J87" s="457"/>
      <c r="K87" s="457"/>
      <c r="L87" s="458"/>
      <c r="M87" s="458"/>
      <c r="N87" s="458"/>
      <c r="O87" s="458"/>
      <c r="P87" s="45"/>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Q87" s="44"/>
      <c r="AR87" s="44"/>
    </row>
    <row r="88" spans="3:44" ht="0" hidden="1" customHeight="1" x14ac:dyDescent="0.35">
      <c r="C88" s="101"/>
      <c r="D88" s="101"/>
      <c r="E88" s="101"/>
      <c r="F88" s="115"/>
      <c r="G88" s="101"/>
      <c r="H88" s="457"/>
      <c r="I88" s="457"/>
      <c r="J88" s="457"/>
      <c r="K88" s="457"/>
      <c r="L88" s="458"/>
      <c r="M88" s="458"/>
      <c r="N88" s="458"/>
      <c r="O88" s="458"/>
      <c r="P88" s="45"/>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Q88" s="44"/>
      <c r="AR88" s="44"/>
    </row>
    <row r="89" spans="3:44" ht="0" hidden="1" customHeight="1" x14ac:dyDescent="0.35">
      <c r="C89" s="101"/>
      <c r="D89" s="101"/>
      <c r="E89" s="101"/>
      <c r="F89" s="115"/>
      <c r="G89" s="101"/>
      <c r="H89" s="457"/>
      <c r="I89" s="457"/>
      <c r="J89" s="457"/>
      <c r="K89" s="457"/>
      <c r="L89" s="458"/>
      <c r="M89" s="458"/>
      <c r="N89" s="458"/>
      <c r="O89" s="458"/>
      <c r="P89" s="45"/>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Q89" s="44"/>
      <c r="AR89" s="44"/>
    </row>
    <row r="90" spans="3:44" ht="0" hidden="1" customHeight="1" x14ac:dyDescent="0.35">
      <c r="C90" s="101"/>
      <c r="D90" s="101"/>
      <c r="E90" s="101"/>
      <c r="F90" s="115"/>
      <c r="G90" s="101"/>
      <c r="H90" s="457"/>
      <c r="I90" s="457"/>
      <c r="J90" s="457"/>
      <c r="K90" s="457"/>
      <c r="L90" s="458"/>
      <c r="M90" s="458"/>
      <c r="N90" s="458"/>
      <c r="O90" s="458"/>
      <c r="P90" s="45"/>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Q90" s="44"/>
      <c r="AR90" s="44"/>
    </row>
    <row r="91" spans="3:44" ht="0" hidden="1" customHeight="1" x14ac:dyDescent="0.35">
      <c r="C91" s="101"/>
      <c r="D91" s="101"/>
      <c r="E91" s="101"/>
      <c r="F91" s="115"/>
      <c r="G91" s="101"/>
      <c r="H91" s="457"/>
      <c r="I91" s="457"/>
      <c r="J91" s="457"/>
      <c r="K91" s="457"/>
      <c r="L91" s="458"/>
      <c r="M91" s="458"/>
      <c r="N91" s="458"/>
      <c r="O91" s="458"/>
      <c r="P91" s="45"/>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Q91" s="44"/>
      <c r="AR91" s="44"/>
    </row>
    <row r="92" spans="3:44" ht="0" hidden="1" customHeight="1" x14ac:dyDescent="0.35">
      <c r="C92" s="101"/>
      <c r="D92" s="101"/>
      <c r="E92" s="101"/>
      <c r="F92" s="115"/>
      <c r="G92" s="101"/>
      <c r="H92" s="457"/>
      <c r="I92" s="457"/>
      <c r="J92" s="457"/>
      <c r="K92" s="457"/>
      <c r="L92" s="458"/>
      <c r="M92" s="458"/>
      <c r="N92" s="458"/>
      <c r="O92" s="458"/>
      <c r="P92" s="45"/>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Q92" s="44"/>
      <c r="AR92" s="44"/>
    </row>
    <row r="93" spans="3:44" ht="0" hidden="1" customHeight="1" x14ac:dyDescent="0.35">
      <c r="C93" s="101"/>
      <c r="D93" s="101"/>
      <c r="E93" s="101"/>
      <c r="F93" s="115"/>
      <c r="G93" s="101"/>
      <c r="H93" s="457"/>
      <c r="I93" s="457"/>
      <c r="J93" s="457"/>
      <c r="K93" s="457"/>
      <c r="L93" s="458"/>
      <c r="M93" s="458"/>
      <c r="N93" s="458"/>
      <c r="O93" s="458"/>
      <c r="P93" s="45"/>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Q93" s="44"/>
      <c r="AR93" s="44"/>
    </row>
    <row r="94" spans="3:44" ht="0" hidden="1" customHeight="1" x14ac:dyDescent="0.35">
      <c r="C94" s="101"/>
      <c r="D94" s="101"/>
      <c r="E94" s="101"/>
      <c r="F94" s="115"/>
      <c r="G94" s="101"/>
      <c r="H94" s="457"/>
      <c r="I94" s="457"/>
      <c r="J94" s="457"/>
      <c r="K94" s="457"/>
      <c r="L94" s="458"/>
      <c r="M94" s="458"/>
      <c r="N94" s="458"/>
      <c r="O94" s="458"/>
      <c r="P94" s="45"/>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Q94" s="44"/>
      <c r="AR94" s="44"/>
    </row>
    <row r="95" spans="3:44" ht="0" hidden="1" customHeight="1" x14ac:dyDescent="0.35">
      <c r="C95" s="101"/>
      <c r="D95" s="101"/>
      <c r="E95" s="101"/>
      <c r="F95" s="115"/>
      <c r="G95" s="101"/>
      <c r="H95" s="457"/>
      <c r="I95" s="457"/>
      <c r="J95" s="457"/>
      <c r="K95" s="457"/>
      <c r="L95" s="458"/>
      <c r="M95" s="458"/>
      <c r="N95" s="458"/>
      <c r="O95" s="458"/>
      <c r="P95" s="45"/>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Q95" s="44"/>
      <c r="AR95" s="44"/>
    </row>
    <row r="96" spans="3:44" ht="0" hidden="1" customHeight="1" x14ac:dyDescent="0.35">
      <c r="C96" s="101"/>
      <c r="D96" s="101"/>
      <c r="E96" s="101"/>
      <c r="F96" s="115"/>
      <c r="G96" s="101"/>
      <c r="H96" s="457"/>
      <c r="I96" s="457"/>
      <c r="J96" s="457"/>
      <c r="K96" s="457"/>
      <c r="L96" s="458"/>
      <c r="M96" s="458"/>
      <c r="N96" s="458"/>
      <c r="O96" s="458"/>
      <c r="P96" s="45"/>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Q96" s="44"/>
      <c r="AR96" s="44"/>
    </row>
    <row r="97" spans="2:75" ht="0" hidden="1" customHeight="1" x14ac:dyDescent="0.35">
      <c r="C97" s="101"/>
      <c r="D97" s="101"/>
      <c r="E97" s="101"/>
      <c r="F97" s="115"/>
      <c r="G97" s="101"/>
      <c r="H97" s="457"/>
      <c r="I97" s="457"/>
      <c r="J97" s="457"/>
      <c r="K97" s="457"/>
      <c r="L97" s="458"/>
      <c r="M97" s="458"/>
      <c r="N97" s="458"/>
      <c r="O97" s="458"/>
      <c r="P97" s="45"/>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Q97" s="44"/>
      <c r="AR97" s="44"/>
    </row>
    <row r="98" spans="2:75" ht="0" hidden="1" customHeight="1" x14ac:dyDescent="0.35">
      <c r="C98" s="101"/>
      <c r="D98" s="101"/>
      <c r="E98" s="101"/>
      <c r="F98" s="115"/>
      <c r="G98" s="101"/>
      <c r="H98" s="457"/>
      <c r="I98" s="457"/>
      <c r="J98" s="457"/>
      <c r="K98" s="457"/>
      <c r="L98" s="458"/>
      <c r="M98" s="458"/>
      <c r="N98" s="458"/>
      <c r="O98" s="458"/>
      <c r="P98" s="45"/>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Q98" s="44"/>
      <c r="AR98" s="44"/>
    </row>
    <row r="99" spans="2:75" ht="0" hidden="1" customHeight="1" x14ac:dyDescent="0.35">
      <c r="C99" s="101"/>
      <c r="D99" s="101"/>
      <c r="E99" s="101"/>
      <c r="F99" s="115"/>
      <c r="G99" s="101"/>
      <c r="H99" s="457"/>
      <c r="I99" s="457"/>
      <c r="J99" s="457"/>
      <c r="K99" s="457"/>
      <c r="L99" s="458"/>
      <c r="M99" s="458"/>
      <c r="N99" s="458"/>
      <c r="O99" s="458"/>
      <c r="P99" s="45"/>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Q99" s="44"/>
      <c r="AR99" s="44"/>
    </row>
    <row r="100" spans="2:75" ht="0" hidden="1" customHeight="1" x14ac:dyDescent="0.2">
      <c r="C100" s="101"/>
      <c r="D100" s="101"/>
      <c r="E100" s="101"/>
      <c r="F100" s="115"/>
      <c r="G100" s="101"/>
      <c r="H100" s="457"/>
      <c r="I100" s="457"/>
      <c r="J100" s="457"/>
      <c r="K100" s="457"/>
      <c r="L100" s="458"/>
      <c r="M100" s="458"/>
      <c r="N100" s="458"/>
      <c r="O100" s="458"/>
      <c r="P100" s="45"/>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Q100" s="30"/>
      <c r="AR100" s="30"/>
    </row>
    <row r="101" spans="2:75" ht="0" hidden="1" customHeight="1" x14ac:dyDescent="0.35">
      <c r="C101" s="101"/>
      <c r="D101" s="101"/>
      <c r="E101" s="101"/>
      <c r="F101" s="115"/>
      <c r="G101" s="101"/>
      <c r="H101" s="457"/>
      <c r="I101" s="457"/>
      <c r="J101" s="457"/>
      <c r="K101" s="457"/>
      <c r="L101" s="458"/>
      <c r="M101" s="458"/>
      <c r="N101" s="458"/>
      <c r="O101" s="458"/>
      <c r="P101" s="45"/>
      <c r="AQ101" s="44"/>
      <c r="AR101" s="44"/>
    </row>
    <row r="102" spans="2:75" ht="18" customHeight="1" x14ac:dyDescent="0.35">
      <c r="C102" s="101"/>
      <c r="D102" s="101"/>
      <c r="E102" s="101"/>
      <c r="F102" s="115"/>
      <c r="G102" s="101"/>
      <c r="H102" s="457"/>
      <c r="I102" s="457"/>
      <c r="J102" s="457"/>
      <c r="K102" s="457"/>
      <c r="L102" s="458"/>
      <c r="M102" s="458"/>
      <c r="N102" s="458"/>
      <c r="O102" s="458"/>
      <c r="P102" s="45"/>
      <c r="AQ102" s="44"/>
      <c r="AR102" s="44"/>
    </row>
    <row r="103" spans="2:75" ht="18" customHeight="1" x14ac:dyDescent="0.2">
      <c r="C103" s="101"/>
      <c r="D103" s="101"/>
      <c r="E103" s="101"/>
      <c r="F103" s="115"/>
      <c r="G103" s="101"/>
      <c r="H103" s="457"/>
      <c r="I103" s="457"/>
      <c r="J103" s="457"/>
      <c r="K103" s="457"/>
      <c r="L103" s="458"/>
      <c r="M103" s="458"/>
      <c r="N103" s="458"/>
      <c r="O103" s="458"/>
      <c r="P103" s="45"/>
    </row>
    <row r="104" spans="2:75" ht="9" customHeight="1" x14ac:dyDescent="0.35">
      <c r="E104" s="46"/>
      <c r="F104" s="116"/>
      <c r="Z104" s="49"/>
      <c r="AC104" s="3"/>
      <c r="AD104" s="3"/>
      <c r="AE104" s="3"/>
      <c r="AF104" s="35"/>
      <c r="AJ104" s="3"/>
    </row>
    <row r="105" spans="2:75" ht="39.950000000000003" customHeight="1" x14ac:dyDescent="0.25">
      <c r="B105"/>
      <c r="C105" s="475" t="s">
        <v>84</v>
      </c>
      <c r="D105" s="475"/>
      <c r="E105" s="475"/>
      <c r="F105" s="475"/>
      <c r="G105" s="475"/>
      <c r="H105" s="475"/>
      <c r="I105" s="475"/>
      <c r="J105" s="475"/>
      <c r="K105" s="475"/>
      <c r="L105" s="475"/>
      <c r="M105" s="475"/>
      <c r="N105" s="475"/>
      <c r="O105" s="475"/>
      <c r="P105" s="475"/>
      <c r="Q105" s="475"/>
      <c r="R105" s="475"/>
      <c r="S105" s="475"/>
      <c r="T105" s="475"/>
      <c r="U105" s="475"/>
      <c r="V105" s="475"/>
      <c r="W105" s="475"/>
      <c r="X105" s="475"/>
      <c r="Y105" s="475"/>
      <c r="Z105" s="475"/>
      <c r="AA105" s="475"/>
      <c r="AB105" s="475"/>
      <c r="AC105" s="475"/>
      <c r="AD105" s="475"/>
      <c r="AE105" s="475"/>
      <c r="AF105" s="475"/>
      <c r="AG105" s="475"/>
      <c r="AH105" s="475"/>
      <c r="AI105" s="475"/>
      <c r="AJ105" s="475"/>
      <c r="AK105" s="475"/>
      <c r="AL105" s="475"/>
      <c r="AM105" s="475"/>
      <c r="AN105" s="475"/>
      <c r="AO105" s="475"/>
      <c r="AP105" s="122"/>
    </row>
    <row r="106" spans="2:75" s="48" customFormat="1" ht="12" customHeight="1" x14ac:dyDescent="0.3">
      <c r="E106" s="29"/>
      <c r="F106" s="116"/>
      <c r="G106"/>
      <c r="H106"/>
      <c r="I106"/>
      <c r="J106"/>
      <c r="K106"/>
      <c r="L106"/>
      <c r="M106"/>
      <c r="N106"/>
      <c r="O106"/>
      <c r="P106"/>
      <c r="Q106"/>
      <c r="R106"/>
      <c r="S106"/>
      <c r="T106"/>
      <c r="U106"/>
      <c r="V106"/>
      <c r="W106"/>
      <c r="X106"/>
      <c r="Y106"/>
      <c r="Z106"/>
      <c r="AA106"/>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75" s="123" customFormat="1" ht="12.75" customHeight="1" x14ac:dyDescent="0.2"/>
    <row r="108" spans="2:75" s="123" customFormat="1" ht="12.75" customHeight="1" x14ac:dyDescent="0.2"/>
    <row r="109" spans="2:75" s="123" customFormat="1" ht="12.75" customHeight="1" x14ac:dyDescent="0.2"/>
    <row r="110" spans="2:75" s="123" customFormat="1" ht="12.75" customHeight="1" x14ac:dyDescent="0.2"/>
    <row r="111" spans="2:75" s="123" customFormat="1" ht="12.75" customHeight="1" x14ac:dyDescent="0.2"/>
    <row r="112" spans="2:75" s="123" customFormat="1" ht="12.75" customHeight="1" x14ac:dyDescent="0.2"/>
    <row r="113" s="123" customFormat="1" ht="12.75" customHeight="1" x14ac:dyDescent="0.2"/>
    <row r="114" s="123" customFormat="1" ht="12.75" customHeight="1" x14ac:dyDescent="0.2"/>
    <row r="115" s="123" customFormat="1" ht="12.75" customHeight="1" x14ac:dyDescent="0.2"/>
    <row r="116" s="123" customFormat="1" ht="12.75" customHeight="1" x14ac:dyDescent="0.2"/>
    <row r="117" s="123" customFormat="1" ht="12.75" customHeight="1" x14ac:dyDescent="0.2"/>
    <row r="118" s="123" customFormat="1" ht="12.75" customHeight="1" x14ac:dyDescent="0.2"/>
    <row r="119" s="123" customFormat="1" ht="12.75" customHeight="1" x14ac:dyDescent="0.2"/>
    <row r="120" s="123" customFormat="1" ht="12.75" customHeight="1" x14ac:dyDescent="0.2"/>
    <row r="121" s="123" customFormat="1" ht="12.75" customHeight="1" x14ac:dyDescent="0.2"/>
    <row r="122" s="123" customFormat="1" ht="12.75" customHeight="1" x14ac:dyDescent="0.2"/>
    <row r="123" s="123" customFormat="1" ht="12.75" customHeight="1" x14ac:dyDescent="0.2"/>
    <row r="124" s="123" customFormat="1" ht="12.75" customHeight="1" x14ac:dyDescent="0.2"/>
    <row r="125" s="123" customFormat="1" ht="12.75" customHeight="1" x14ac:dyDescent="0.2"/>
    <row r="126" s="123" customFormat="1" ht="12.75" customHeight="1" x14ac:dyDescent="0.2"/>
    <row r="127" s="123" customFormat="1" ht="12.75" customHeight="1" x14ac:dyDescent="0.2"/>
    <row r="128" s="123" customFormat="1" ht="12.75" customHeight="1" x14ac:dyDescent="0.2"/>
    <row r="129" s="123" customFormat="1" ht="12.75" customHeight="1" x14ac:dyDescent="0.2"/>
    <row r="130" s="123" customFormat="1" ht="12.75" customHeight="1" x14ac:dyDescent="0.2"/>
    <row r="131" s="123" customFormat="1" ht="12.75" customHeight="1" x14ac:dyDescent="0.2"/>
    <row r="132" s="123" customFormat="1" ht="12.75" customHeight="1" x14ac:dyDescent="0.2"/>
    <row r="133" s="123" customFormat="1" ht="12.75" customHeight="1" x14ac:dyDescent="0.2"/>
    <row r="134" s="123" customFormat="1" ht="12.75" customHeight="1" x14ac:dyDescent="0.2"/>
    <row r="135" s="123" customFormat="1" ht="12.75" customHeight="1" x14ac:dyDescent="0.2"/>
    <row r="136" s="123" customFormat="1" ht="12.75" customHeight="1" x14ac:dyDescent="0.2"/>
    <row r="137" s="123" customFormat="1" ht="12.75" customHeight="1" x14ac:dyDescent="0.2"/>
    <row r="138" s="123" customFormat="1" ht="12.75" customHeight="1" x14ac:dyDescent="0.2"/>
    <row r="139" s="123" customFormat="1" ht="12.75" customHeight="1" x14ac:dyDescent="0.2"/>
    <row r="140" s="123" customFormat="1" ht="12.75" customHeight="1" x14ac:dyDescent="0.2"/>
    <row r="141" s="123" customFormat="1" ht="12.75" customHeight="1" x14ac:dyDescent="0.2"/>
    <row r="142" s="123" customFormat="1" ht="12.75" customHeight="1" x14ac:dyDescent="0.2"/>
    <row r="143" s="123" customFormat="1" ht="12.75" customHeight="1" x14ac:dyDescent="0.2"/>
    <row r="144" s="123" customFormat="1" ht="12.75" customHeight="1" x14ac:dyDescent="0.2"/>
    <row r="145" s="123" customFormat="1" ht="12.75" customHeight="1" x14ac:dyDescent="0.2"/>
    <row r="146" s="123" customFormat="1" ht="12.75" customHeight="1" x14ac:dyDescent="0.2"/>
    <row r="147" s="123" customFormat="1" ht="12.75" customHeight="1" x14ac:dyDescent="0.2"/>
    <row r="148" s="123" customFormat="1" ht="12.75" customHeight="1" x14ac:dyDescent="0.2"/>
    <row r="149" s="123" customFormat="1" ht="12.75" customHeight="1" x14ac:dyDescent="0.2"/>
    <row r="150" s="123" customFormat="1" ht="12.75" customHeight="1" x14ac:dyDescent="0.2"/>
    <row r="151" s="123" customFormat="1" ht="12.75" customHeight="1" x14ac:dyDescent="0.2"/>
    <row r="152" s="123" customFormat="1" ht="12.75" customHeight="1" x14ac:dyDescent="0.2"/>
    <row r="153" s="123" customFormat="1" ht="12.75" customHeight="1" x14ac:dyDescent="0.2"/>
  </sheetData>
  <mergeCells count="273">
    <mergeCell ref="H29:K29"/>
    <mergeCell ref="H95:K95"/>
    <mergeCell ref="L95:O95"/>
    <mergeCell ref="H101:K101"/>
    <mergeCell ref="L101:O101"/>
    <mergeCell ref="L102:O102"/>
    <mergeCell ref="H102:K102"/>
    <mergeCell ref="H99:K99"/>
    <mergeCell ref="C105:AO105"/>
    <mergeCell ref="H98:K98"/>
    <mergeCell ref="L98:O98"/>
    <mergeCell ref="H96:K96"/>
    <mergeCell ref="L96:O96"/>
    <mergeCell ref="H97:K97"/>
    <mergeCell ref="L97:O97"/>
    <mergeCell ref="H103:K103"/>
    <mergeCell ref="H100:K100"/>
    <mergeCell ref="L100:O100"/>
    <mergeCell ref="L103:O103"/>
    <mergeCell ref="L99:O99"/>
    <mergeCell ref="H90:K90"/>
    <mergeCell ref="L90:O90"/>
    <mergeCell ref="H87:K87"/>
    <mergeCell ref="L87:O87"/>
    <mergeCell ref="H88:K88"/>
    <mergeCell ref="L88:O88"/>
    <mergeCell ref="H93:K93"/>
    <mergeCell ref="L93:O93"/>
    <mergeCell ref="H94:K94"/>
    <mergeCell ref="L94:O94"/>
    <mergeCell ref="H91:K91"/>
    <mergeCell ref="L91:O91"/>
    <mergeCell ref="H92:K92"/>
    <mergeCell ref="L92:O92"/>
    <mergeCell ref="H85:K85"/>
    <mergeCell ref="L85:O85"/>
    <mergeCell ref="H86:K86"/>
    <mergeCell ref="L86:O86"/>
    <mergeCell ref="H83:K83"/>
    <mergeCell ref="L83:O83"/>
    <mergeCell ref="H84:K84"/>
    <mergeCell ref="L84:O84"/>
    <mergeCell ref="H89:K89"/>
    <mergeCell ref="L89:O89"/>
    <mergeCell ref="H81:K81"/>
    <mergeCell ref="L81:O81"/>
    <mergeCell ref="H82:K82"/>
    <mergeCell ref="L82:O82"/>
    <mergeCell ref="L78:O78"/>
    <mergeCell ref="H79:K79"/>
    <mergeCell ref="L79:O79"/>
    <mergeCell ref="H80:K80"/>
    <mergeCell ref="L80:O80"/>
    <mergeCell ref="H78:K78"/>
    <mergeCell ref="H50:K50"/>
    <mergeCell ref="L50:O50"/>
    <mergeCell ref="H68:K68"/>
    <mergeCell ref="L68:O68"/>
    <mergeCell ref="H72:K72"/>
    <mergeCell ref="L72:O72"/>
    <mergeCell ref="H51:K51"/>
    <mergeCell ref="L51:O51"/>
    <mergeCell ref="H69:K69"/>
    <mergeCell ref="L69:O69"/>
    <mergeCell ref="H67:K67"/>
    <mergeCell ref="L67:O67"/>
    <mergeCell ref="L56:O56"/>
    <mergeCell ref="L57:O57"/>
    <mergeCell ref="L58:O58"/>
    <mergeCell ref="H59:K59"/>
    <mergeCell ref="H63:K63"/>
    <mergeCell ref="L65:O65"/>
    <mergeCell ref="L59:O59"/>
    <mergeCell ref="L60:O60"/>
    <mergeCell ref="H60:K60"/>
    <mergeCell ref="H48:K48"/>
    <mergeCell ref="L48:O48"/>
    <mergeCell ref="H45:K45"/>
    <mergeCell ref="L45:O45"/>
    <mergeCell ref="H46:K46"/>
    <mergeCell ref="L46:O46"/>
    <mergeCell ref="H47:K47"/>
    <mergeCell ref="L47:O47"/>
    <mergeCell ref="H49:K49"/>
    <mergeCell ref="L49:O49"/>
    <mergeCell ref="L30:O30"/>
    <mergeCell ref="H33:K33"/>
    <mergeCell ref="L33:O33"/>
    <mergeCell ref="H32:K32"/>
    <mergeCell ref="L32:O32"/>
    <mergeCell ref="H44:K44"/>
    <mergeCell ref="L44:O44"/>
    <mergeCell ref="H40:K40"/>
    <mergeCell ref="L40:O40"/>
    <mergeCell ref="H41:K41"/>
    <mergeCell ref="L41:O41"/>
    <mergeCell ref="H42:K42"/>
    <mergeCell ref="L42:O42"/>
    <mergeCell ref="H43:K43"/>
    <mergeCell ref="L43:O43"/>
    <mergeCell ref="L38:O38"/>
    <mergeCell ref="H39:K39"/>
    <mergeCell ref="L39:O39"/>
    <mergeCell ref="H30:K30"/>
    <mergeCell ref="L26:O26"/>
    <mergeCell ref="AF11:AG11"/>
    <mergeCell ref="Z10:AA10"/>
    <mergeCell ref="L11:M11"/>
    <mergeCell ref="N13:O13"/>
    <mergeCell ref="H10:I10"/>
    <mergeCell ref="L13:M13"/>
    <mergeCell ref="H23:K23"/>
    <mergeCell ref="L23:O23"/>
    <mergeCell ref="T11:U11"/>
    <mergeCell ref="T10:U10"/>
    <mergeCell ref="N11:O11"/>
    <mergeCell ref="N10:O10"/>
    <mergeCell ref="P10:Q10"/>
    <mergeCell ref="Z12:AA12"/>
    <mergeCell ref="H12:I12"/>
    <mergeCell ref="H13:I13"/>
    <mergeCell ref="AB10:AC10"/>
    <mergeCell ref="AB11:AC11"/>
    <mergeCell ref="Z11:AA11"/>
    <mergeCell ref="R21:AB21"/>
    <mergeCell ref="AC21:AN21"/>
    <mergeCell ref="AJ8:AK8"/>
    <mergeCell ref="AL8:AM8"/>
    <mergeCell ref="AD8:AE8"/>
    <mergeCell ref="AH8:AI8"/>
    <mergeCell ref="AH9:AI9"/>
    <mergeCell ref="AJ9:AK9"/>
    <mergeCell ref="AL9:AM9"/>
    <mergeCell ref="AH10:AI10"/>
    <mergeCell ref="AL12:AM12"/>
    <mergeCell ref="AL11:AM11"/>
    <mergeCell ref="AF8:AG8"/>
    <mergeCell ref="AL10:AM10"/>
    <mergeCell ref="AD10:AE10"/>
    <mergeCell ref="AD12:AE12"/>
    <mergeCell ref="AJ10:AK10"/>
    <mergeCell ref="AH11:AI11"/>
    <mergeCell ref="AJ11:AK11"/>
    <mergeCell ref="H6:U6"/>
    <mergeCell ref="T8:U8"/>
    <mergeCell ref="R8:S8"/>
    <mergeCell ref="P8:Q8"/>
    <mergeCell ref="N8:O8"/>
    <mergeCell ref="AH12:AI12"/>
    <mergeCell ref="AF12:AG12"/>
    <mergeCell ref="H11:I11"/>
    <mergeCell ref="H9:I9"/>
    <mergeCell ref="P7:Q7"/>
    <mergeCell ref="N7:O7"/>
    <mergeCell ref="P9:Q9"/>
    <mergeCell ref="P11:Q11"/>
    <mergeCell ref="AD9:AE9"/>
    <mergeCell ref="Z8:AA8"/>
    <mergeCell ref="AB8:AC8"/>
    <mergeCell ref="Z6:AM6"/>
    <mergeCell ref="Z7:AA7"/>
    <mergeCell ref="AB7:AC7"/>
    <mergeCell ref="AD7:AE7"/>
    <mergeCell ref="AF7:AG7"/>
    <mergeCell ref="AH7:AI7"/>
    <mergeCell ref="AJ7:AK7"/>
    <mergeCell ref="AL7:AM7"/>
    <mergeCell ref="T7:U7"/>
    <mergeCell ref="J7:K7"/>
    <mergeCell ref="H7:I7"/>
    <mergeCell ref="R9:S9"/>
    <mergeCell ref="T9:U9"/>
    <mergeCell ref="L9:M9"/>
    <mergeCell ref="L7:M7"/>
    <mergeCell ref="J9:K9"/>
    <mergeCell ref="N9:O9"/>
    <mergeCell ref="L8:M8"/>
    <mergeCell ref="J8:K8"/>
    <mergeCell ref="R7:S7"/>
    <mergeCell ref="H8:I8"/>
    <mergeCell ref="AB9:AC9"/>
    <mergeCell ref="Z9:AA9"/>
    <mergeCell ref="AF9:AG9"/>
    <mergeCell ref="AD11:AE11"/>
    <mergeCell ref="J12:K12"/>
    <mergeCell ref="AF10:AG10"/>
    <mergeCell ref="R13:S13"/>
    <mergeCell ref="AB12:AC12"/>
    <mergeCell ref="T13:U13"/>
    <mergeCell ref="T12:U12"/>
    <mergeCell ref="AD13:AE13"/>
    <mergeCell ref="AB13:AC13"/>
    <mergeCell ref="J13:K13"/>
    <mergeCell ref="L12:M12"/>
    <mergeCell ref="P12:Q12"/>
    <mergeCell ref="J11:K11"/>
    <mergeCell ref="R11:S11"/>
    <mergeCell ref="R10:S10"/>
    <mergeCell ref="L10:M10"/>
    <mergeCell ref="J10:K10"/>
    <mergeCell ref="P13:Q13"/>
    <mergeCell ref="AL13:AM13"/>
    <mergeCell ref="AJ12:AK12"/>
    <mergeCell ref="AH13:AI13"/>
    <mergeCell ref="AJ13:AK13"/>
    <mergeCell ref="Z13:AA13"/>
    <mergeCell ref="AF13:AG13"/>
    <mergeCell ref="H56:K56"/>
    <mergeCell ref="H57:K57"/>
    <mergeCell ref="H58:K58"/>
    <mergeCell ref="L29:O29"/>
    <mergeCell ref="H27:K27"/>
    <mergeCell ref="L27:O27"/>
    <mergeCell ref="H28:K28"/>
    <mergeCell ref="L31:O31"/>
    <mergeCell ref="H37:K37"/>
    <mergeCell ref="L37:O37"/>
    <mergeCell ref="H34:K34"/>
    <mergeCell ref="L34:O34"/>
    <mergeCell ref="H35:K35"/>
    <mergeCell ref="L35:O35"/>
    <mergeCell ref="H36:K36"/>
    <mergeCell ref="L36:O36"/>
    <mergeCell ref="H38:K38"/>
    <mergeCell ref="H26:K26"/>
    <mergeCell ref="H77:K77"/>
    <mergeCell ref="L77:O77"/>
    <mergeCell ref="L61:O61"/>
    <mergeCell ref="H62:K62"/>
    <mergeCell ref="L62:O62"/>
    <mergeCell ref="H61:K61"/>
    <mergeCell ref="H71:K71"/>
    <mergeCell ref="L71:O71"/>
    <mergeCell ref="H73:K73"/>
    <mergeCell ref="H76:K76"/>
    <mergeCell ref="H65:K65"/>
    <mergeCell ref="H74:K74"/>
    <mergeCell ref="L74:O74"/>
    <mergeCell ref="H75:K75"/>
    <mergeCell ref="L76:O76"/>
    <mergeCell ref="L73:O73"/>
    <mergeCell ref="H70:K70"/>
    <mergeCell ref="L66:O66"/>
    <mergeCell ref="H66:K66"/>
    <mergeCell ref="L63:O63"/>
    <mergeCell ref="L75:O75"/>
    <mergeCell ref="L64:O64"/>
    <mergeCell ref="L70:O70"/>
    <mergeCell ref="H64:K64"/>
    <mergeCell ref="C2:AP2"/>
    <mergeCell ref="H55:K55"/>
    <mergeCell ref="L55:O55"/>
    <mergeCell ref="H31:K31"/>
    <mergeCell ref="H52:K52"/>
    <mergeCell ref="C4:AP4"/>
    <mergeCell ref="C3:AP3"/>
    <mergeCell ref="L25:O25"/>
    <mergeCell ref="H25:K25"/>
    <mergeCell ref="L28:O28"/>
    <mergeCell ref="H53:K53"/>
    <mergeCell ref="H54:K54"/>
    <mergeCell ref="H24:K24"/>
    <mergeCell ref="L52:O52"/>
    <mergeCell ref="L53:O53"/>
    <mergeCell ref="L54:O54"/>
    <mergeCell ref="X15:AD15"/>
    <mergeCell ref="P15:V15"/>
    <mergeCell ref="H22:K22"/>
    <mergeCell ref="L24:O24"/>
    <mergeCell ref="L22:O22"/>
    <mergeCell ref="N12:O12"/>
    <mergeCell ref="AF15:AL15"/>
    <mergeCell ref="R12:S12"/>
  </mergeCells>
  <phoneticPr fontId="0" type="noConversion"/>
  <printOptions horizontalCentered="1" verticalCentered="1"/>
  <pageMargins left="0.25" right="0.25" top="0.25" bottom="0.25" header="0" footer="0"/>
  <pageSetup scale="31" orientation="landscape" r:id="rId1"/>
  <headerFooter alignWithMargins="0"/>
  <rowBreaks count="1" manualBreakCount="1">
    <brk id="107" max="16383" man="1"/>
  </rowBreaks>
  <colBreaks count="1" manualBreakCount="1">
    <brk id="4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pageSetUpPr fitToPage="1"/>
  </sheetPr>
  <dimension ref="A1:EI109"/>
  <sheetViews>
    <sheetView showGridLines="0" zoomScale="70" workbookViewId="0"/>
  </sheetViews>
  <sheetFormatPr defaultRowHeight="12.75" x14ac:dyDescent="0.2"/>
  <cols>
    <col min="1" max="1" width="1.5703125" customWidth="1"/>
    <col min="2" max="2" width="15.7109375" customWidth="1"/>
    <col min="3" max="3" width="18.7109375" customWidth="1"/>
    <col min="4" max="21" width="11.7109375" customWidth="1"/>
    <col min="22" max="22" width="2.7109375" customWidth="1"/>
    <col min="23" max="37" width="9.140625" style="153" customWidth="1"/>
  </cols>
  <sheetData>
    <row r="1" spans="2:139" s="1" customFormat="1" ht="23.25" x14ac:dyDescent="0.2">
      <c r="B1" s="269" t="s">
        <v>95</v>
      </c>
      <c r="C1" s="71"/>
      <c r="P1" s="118"/>
      <c r="Q1" s="118"/>
      <c r="R1" s="118"/>
      <c r="S1" s="118"/>
      <c r="T1" s="118"/>
      <c r="U1" s="118"/>
      <c r="W1" s="153"/>
      <c r="X1" s="153"/>
      <c r="Y1" s="153"/>
      <c r="Z1" s="153"/>
      <c r="AA1" s="153"/>
      <c r="AB1" s="153"/>
      <c r="AC1" s="153"/>
      <c r="AD1" s="153"/>
      <c r="AE1" s="153"/>
      <c r="AF1" s="153"/>
      <c r="AG1" s="153"/>
      <c r="AH1" s="153"/>
      <c r="AI1" s="153"/>
      <c r="AJ1" s="153"/>
      <c r="AK1" s="153"/>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row>
    <row r="2" spans="2:139" s="1" customFormat="1" ht="15" customHeight="1" x14ac:dyDescent="0.2">
      <c r="B2" s="8" t="s">
        <v>101</v>
      </c>
      <c r="C2" s="71"/>
      <c r="W2" s="153"/>
      <c r="X2" s="153"/>
      <c r="Y2" s="153"/>
      <c r="Z2" s="153"/>
      <c r="AA2" s="153"/>
      <c r="AB2" s="153"/>
      <c r="AC2" s="153"/>
      <c r="AD2" s="153"/>
      <c r="AE2" s="153"/>
      <c r="AF2" s="153"/>
      <c r="AG2" s="153"/>
      <c r="AH2" s="153"/>
      <c r="AI2" s="153"/>
      <c r="AJ2" s="153"/>
      <c r="AK2" s="153"/>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row>
    <row r="3" spans="2:139" s="1" customFormat="1" ht="17.100000000000001" customHeight="1" x14ac:dyDescent="0.2">
      <c r="B3" s="8" t="s">
        <v>102</v>
      </c>
      <c r="C3" s="71"/>
      <c r="O3" s="478"/>
      <c r="P3" s="478"/>
      <c r="Q3" s="478"/>
      <c r="R3" s="478"/>
      <c r="S3" s="478"/>
      <c r="T3" s="478"/>
      <c r="U3" s="478"/>
      <c r="W3" s="153"/>
      <c r="X3" s="153"/>
      <c r="Y3" s="153"/>
      <c r="Z3" s="153"/>
      <c r="AA3" s="153"/>
      <c r="AB3" s="153"/>
      <c r="AC3" s="153"/>
      <c r="AD3" s="153"/>
      <c r="AE3" s="153"/>
      <c r="AF3" s="153"/>
      <c r="AG3" s="153"/>
      <c r="AH3" s="153"/>
      <c r="AI3" s="153"/>
      <c r="AJ3" s="153"/>
      <c r="AK3" s="15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row>
    <row r="4" spans="2:139" s="1" customFormat="1" ht="15.75" customHeight="1" x14ac:dyDescent="0.2">
      <c r="B4" s="8" t="s">
        <v>103</v>
      </c>
      <c r="C4" s="62"/>
      <c r="D4" s="62"/>
      <c r="E4" s="62"/>
      <c r="G4" s="72"/>
      <c r="H4" s="72"/>
      <c r="I4" s="72"/>
      <c r="J4" s="72"/>
      <c r="K4" s="72"/>
      <c r="L4" s="72"/>
      <c r="M4" s="72"/>
      <c r="N4" s="72"/>
      <c r="O4" s="72"/>
      <c r="P4" s="72"/>
      <c r="Q4" s="72"/>
      <c r="R4" s="72"/>
      <c r="S4" s="72"/>
      <c r="T4" s="72"/>
      <c r="U4" s="72"/>
      <c r="V4" s="72"/>
      <c r="W4" s="153"/>
      <c r="X4" s="153"/>
      <c r="Y4" s="153"/>
      <c r="Z4" s="153"/>
      <c r="AA4" s="153"/>
      <c r="AB4" s="153"/>
      <c r="AC4" s="153"/>
      <c r="AD4" s="153"/>
      <c r="AE4" s="153"/>
      <c r="AF4" s="153"/>
      <c r="AG4" s="153"/>
      <c r="AH4" s="153"/>
      <c r="AI4" s="153"/>
      <c r="AJ4" s="153"/>
      <c r="AK4" s="153"/>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row>
    <row r="5" spans="2:139" s="1" customFormat="1" ht="20.100000000000001" customHeight="1" x14ac:dyDescent="0.2">
      <c r="B5" s="8"/>
      <c r="C5" s="62"/>
      <c r="D5" s="62"/>
      <c r="E5" s="62"/>
      <c r="G5" s="72"/>
      <c r="H5" s="72"/>
      <c r="I5" s="72"/>
      <c r="J5" s="72"/>
      <c r="K5" s="72"/>
      <c r="L5" s="72"/>
      <c r="M5" s="72"/>
      <c r="N5" s="72"/>
      <c r="O5" s="72"/>
      <c r="P5" s="72"/>
      <c r="Q5" s="72"/>
      <c r="R5" s="72"/>
      <c r="S5" s="72"/>
      <c r="T5" s="72"/>
      <c r="U5" s="72"/>
      <c r="V5" s="72"/>
      <c r="W5" s="153"/>
      <c r="X5" s="153"/>
      <c r="Y5" s="153"/>
      <c r="Z5" s="153"/>
      <c r="AA5" s="153"/>
      <c r="AB5" s="153"/>
      <c r="AC5" s="153"/>
      <c r="AD5" s="153"/>
      <c r="AE5" s="153"/>
      <c r="AF5" s="153"/>
      <c r="AG5" s="153"/>
      <c r="AH5" s="153"/>
      <c r="AI5" s="153"/>
      <c r="AJ5" s="153"/>
      <c r="AK5" s="153"/>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row>
    <row r="6" spans="2:139" s="1" customFormat="1" ht="20.100000000000001" customHeight="1" x14ac:dyDescent="0.2">
      <c r="B6" s="8"/>
      <c r="C6" s="62"/>
      <c r="D6" s="62"/>
      <c r="E6" s="62"/>
      <c r="G6" s="72"/>
      <c r="H6" s="72"/>
      <c r="I6" s="72"/>
      <c r="J6" s="72"/>
      <c r="K6" s="72"/>
      <c r="L6" s="72"/>
      <c r="M6" s="72"/>
      <c r="N6" s="72"/>
      <c r="O6" s="72"/>
      <c r="P6" s="72"/>
      <c r="Q6" s="72"/>
      <c r="R6" s="72"/>
      <c r="S6" s="72"/>
      <c r="T6" s="72"/>
      <c r="U6" s="72"/>
      <c r="V6" s="72"/>
      <c r="W6" s="153"/>
      <c r="X6" s="153"/>
      <c r="Y6" s="153"/>
      <c r="Z6" s="153"/>
      <c r="AA6" s="153"/>
      <c r="AB6" s="153"/>
      <c r="AC6" s="153"/>
      <c r="AD6" s="153"/>
      <c r="AE6" s="153"/>
      <c r="AF6" s="153"/>
      <c r="AG6" s="153"/>
      <c r="AH6" s="153"/>
      <c r="AI6" s="153"/>
      <c r="AJ6" s="153"/>
      <c r="AK6" s="153"/>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row>
    <row r="7" spans="2:139" s="1" customFormat="1" ht="20.100000000000001" customHeight="1" x14ac:dyDescent="0.2">
      <c r="B7" s="8"/>
      <c r="C7" s="62"/>
      <c r="D7" s="62"/>
      <c r="E7" s="62"/>
      <c r="G7" s="72"/>
      <c r="H7" s="72"/>
      <c r="I7" s="72"/>
      <c r="J7" s="72"/>
      <c r="K7" s="72"/>
      <c r="L7" s="72"/>
      <c r="M7" s="72"/>
      <c r="N7" s="72"/>
      <c r="O7" s="72"/>
      <c r="P7" s="72"/>
      <c r="Q7" s="72"/>
      <c r="R7" s="72"/>
      <c r="S7" s="72"/>
      <c r="T7" s="72"/>
      <c r="U7" s="72"/>
      <c r="V7" s="72"/>
      <c r="W7" s="153"/>
      <c r="X7" s="153"/>
      <c r="Y7" s="153"/>
      <c r="Z7" s="153"/>
      <c r="AA7" s="153"/>
      <c r="AB7" s="153"/>
      <c r="AC7" s="153"/>
      <c r="AD7" s="153"/>
      <c r="AE7" s="153"/>
      <c r="AF7" s="153"/>
      <c r="AG7" s="153"/>
      <c r="AH7" s="153"/>
      <c r="AI7" s="153"/>
      <c r="AJ7" s="153"/>
      <c r="AK7" s="153"/>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row>
    <row r="8" spans="2:139" s="1" customFormat="1" ht="20.100000000000001" customHeight="1" x14ac:dyDescent="0.2">
      <c r="B8" s="8"/>
      <c r="C8" s="62"/>
      <c r="D8" s="62"/>
      <c r="E8" s="62"/>
      <c r="G8" s="72"/>
      <c r="H8" s="72"/>
      <c r="I8" s="72"/>
      <c r="J8" s="72"/>
      <c r="K8" s="72"/>
      <c r="L8" s="72"/>
      <c r="M8" s="72"/>
      <c r="N8" s="72"/>
      <c r="O8" s="72"/>
      <c r="P8" s="72"/>
      <c r="Q8" s="72"/>
      <c r="R8" s="72"/>
      <c r="S8" s="72"/>
      <c r="T8" s="72"/>
      <c r="U8" s="72"/>
      <c r="V8" s="72"/>
      <c r="W8" s="153"/>
      <c r="X8" s="153"/>
      <c r="Y8" s="153"/>
      <c r="Z8" s="153"/>
      <c r="AA8" s="153"/>
      <c r="AB8" s="153"/>
      <c r="AC8" s="153"/>
      <c r="AD8" s="153"/>
      <c r="AE8" s="153"/>
      <c r="AF8" s="153"/>
      <c r="AG8" s="153"/>
      <c r="AH8" s="153"/>
      <c r="AI8" s="153"/>
      <c r="AJ8" s="153"/>
      <c r="AK8" s="153"/>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row>
    <row r="9" spans="2:139" s="1" customFormat="1" ht="20.100000000000001" customHeight="1" x14ac:dyDescent="0.2">
      <c r="B9" s="8"/>
      <c r="C9" s="62"/>
      <c r="D9" s="62"/>
      <c r="E9" s="62"/>
      <c r="G9" s="72"/>
      <c r="H9" s="72"/>
      <c r="I9" s="72"/>
      <c r="J9" s="72"/>
      <c r="K9" s="72"/>
      <c r="L9" s="72"/>
      <c r="M9" s="72"/>
      <c r="N9" s="72"/>
      <c r="O9" s="72"/>
      <c r="P9" s="72"/>
      <c r="Q9" s="72"/>
      <c r="R9" s="72"/>
      <c r="S9" s="72"/>
      <c r="T9" s="72"/>
      <c r="U9" s="72"/>
      <c r="V9" s="72"/>
      <c r="W9" s="153"/>
      <c r="X9" s="153"/>
      <c r="Y9" s="153"/>
      <c r="Z9" s="153"/>
      <c r="AA9" s="153"/>
      <c r="AB9" s="153"/>
      <c r="AC9" s="153"/>
      <c r="AD9" s="153"/>
      <c r="AE9" s="153"/>
      <c r="AF9" s="153"/>
      <c r="AG9" s="153"/>
      <c r="AH9" s="153"/>
      <c r="AI9" s="153"/>
      <c r="AJ9" s="153"/>
      <c r="AK9" s="153"/>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row>
    <row r="10" spans="2:139" s="1" customFormat="1" ht="20.100000000000001" customHeight="1" x14ac:dyDescent="0.2">
      <c r="B10" s="8"/>
      <c r="C10" s="62"/>
      <c r="D10" s="62"/>
      <c r="E10" s="62"/>
      <c r="G10" s="72"/>
      <c r="H10" s="72"/>
      <c r="I10" s="72"/>
      <c r="J10" s="72"/>
      <c r="K10" s="72"/>
      <c r="L10" s="72"/>
      <c r="M10" s="72"/>
      <c r="N10" s="72"/>
      <c r="O10" s="72"/>
      <c r="P10" s="72"/>
      <c r="Q10" s="72"/>
      <c r="R10" s="72"/>
      <c r="S10" s="72"/>
      <c r="T10" s="72"/>
      <c r="U10" s="72"/>
      <c r="V10" s="72"/>
      <c r="W10" s="153"/>
      <c r="X10" s="153"/>
      <c r="Y10" s="153"/>
      <c r="Z10" s="153"/>
      <c r="AA10" s="153"/>
      <c r="AB10" s="153"/>
      <c r="AC10" s="153"/>
      <c r="AD10" s="153"/>
      <c r="AE10" s="153"/>
      <c r="AF10" s="153"/>
      <c r="AG10" s="153"/>
      <c r="AH10" s="153"/>
      <c r="AI10" s="153"/>
      <c r="AJ10" s="153"/>
      <c r="AK10" s="153"/>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row>
    <row r="11" spans="2:139" s="1" customFormat="1" ht="20.100000000000001" customHeight="1" x14ac:dyDescent="0.2">
      <c r="B11" s="8"/>
      <c r="C11" s="62"/>
      <c r="D11" s="62"/>
      <c r="E11" s="62"/>
      <c r="G11" s="72"/>
      <c r="H11" s="72"/>
      <c r="I11" s="72"/>
      <c r="J11" s="72"/>
      <c r="K11" s="72"/>
      <c r="L11" s="72"/>
      <c r="M11" s="72"/>
      <c r="N11" s="72"/>
      <c r="O11" s="72"/>
      <c r="P11" s="72"/>
      <c r="Q11" s="72"/>
      <c r="R11" s="72"/>
      <c r="S11" s="72"/>
      <c r="T11" s="72"/>
      <c r="U11" s="72"/>
      <c r="V11" s="72"/>
      <c r="W11" s="153"/>
      <c r="X11" s="153"/>
      <c r="Y11" s="153"/>
      <c r="Z11" s="153"/>
      <c r="AA11" s="153"/>
      <c r="AB11" s="153"/>
      <c r="AC11" s="153"/>
      <c r="AD11" s="153"/>
      <c r="AE11" s="153"/>
      <c r="AF11" s="153"/>
      <c r="AG11" s="153"/>
      <c r="AH11" s="153"/>
      <c r="AI11" s="153"/>
      <c r="AJ11" s="153"/>
      <c r="AK11" s="153"/>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row>
    <row r="12" spans="2:139" s="1" customFormat="1" ht="20.100000000000001" customHeight="1" x14ac:dyDescent="0.2">
      <c r="B12" s="8"/>
      <c r="C12" s="62"/>
      <c r="D12" s="62"/>
      <c r="E12" s="62"/>
      <c r="G12" s="72"/>
      <c r="H12" s="72"/>
      <c r="I12" s="72"/>
      <c r="J12" s="72"/>
      <c r="K12" s="72"/>
      <c r="L12" s="72"/>
      <c r="M12" s="72"/>
      <c r="N12" s="72"/>
      <c r="O12" s="72"/>
      <c r="P12" s="72"/>
      <c r="Q12" s="72"/>
      <c r="R12" s="72"/>
      <c r="S12" s="72"/>
      <c r="T12" s="72"/>
      <c r="U12" s="72"/>
      <c r="V12" s="72"/>
      <c r="W12" s="153"/>
      <c r="X12" s="153"/>
      <c r="Y12" s="153"/>
      <c r="Z12" s="153"/>
      <c r="AA12" s="153"/>
      <c r="AB12" s="153"/>
      <c r="AC12" s="153"/>
      <c r="AD12" s="153"/>
      <c r="AE12" s="153"/>
      <c r="AF12" s="153"/>
      <c r="AG12" s="153"/>
      <c r="AH12" s="153"/>
      <c r="AI12" s="153"/>
      <c r="AJ12" s="153"/>
      <c r="AK12" s="153"/>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row>
    <row r="13" spans="2:139" s="1" customFormat="1" ht="20.100000000000001" customHeight="1" x14ac:dyDescent="0.2">
      <c r="B13" s="8"/>
      <c r="C13" s="62"/>
      <c r="D13" s="62"/>
      <c r="E13" s="62"/>
      <c r="G13" s="72"/>
      <c r="H13" s="72"/>
      <c r="I13" s="72"/>
      <c r="J13" s="72"/>
      <c r="K13" s="72"/>
      <c r="L13" s="72"/>
      <c r="M13" s="72"/>
      <c r="N13" s="72"/>
      <c r="O13" s="72"/>
      <c r="P13" s="72"/>
      <c r="Q13" s="72"/>
      <c r="R13" s="72"/>
      <c r="S13" s="72"/>
      <c r="T13" s="72"/>
      <c r="U13" s="72"/>
      <c r="V13" s="72"/>
      <c r="W13" s="153"/>
      <c r="X13" s="281" t="s">
        <v>35</v>
      </c>
      <c r="Y13" s="281" t="s">
        <v>38</v>
      </c>
      <c r="Z13" s="281" t="s">
        <v>39</v>
      </c>
      <c r="AA13" s="281" t="s">
        <v>40</v>
      </c>
      <c r="AB13" s="281" t="s">
        <v>41</v>
      </c>
      <c r="AC13" s="281" t="s">
        <v>42</v>
      </c>
      <c r="AD13" s="281" t="s">
        <v>43</v>
      </c>
      <c r="AE13" s="281" t="s">
        <v>32</v>
      </c>
      <c r="AF13" s="281" t="s">
        <v>44</v>
      </c>
      <c r="AG13" s="153"/>
      <c r="AH13" s="153"/>
      <c r="AI13" s="153"/>
      <c r="AJ13" s="153"/>
      <c r="AK13" s="15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row>
    <row r="14" spans="2:139" s="1" customFormat="1" ht="20.100000000000001" customHeight="1" x14ac:dyDescent="0.2">
      <c r="B14" s="8"/>
      <c r="C14" s="62"/>
      <c r="D14" s="62"/>
      <c r="E14" s="62"/>
      <c r="G14" s="72"/>
      <c r="H14" s="72"/>
      <c r="I14" s="72"/>
      <c r="J14" s="72"/>
      <c r="K14" s="72"/>
      <c r="L14" s="72"/>
      <c r="M14" s="72"/>
      <c r="N14" s="72"/>
      <c r="O14" s="72"/>
      <c r="P14" s="72"/>
      <c r="Q14" s="72"/>
      <c r="R14" s="72"/>
      <c r="S14" s="72"/>
      <c r="T14" s="72"/>
      <c r="U14" s="72"/>
      <c r="V14" s="72"/>
      <c r="W14" s="153"/>
      <c r="X14" s="281">
        <f>D18</f>
        <v>26.488095238095237</v>
      </c>
      <c r="Y14" s="281">
        <f>D24</f>
        <v>26.785714285714285</v>
      </c>
      <c r="Z14" s="281">
        <f>D30</f>
        <v>30.476190476190474</v>
      </c>
      <c r="AA14" s="281">
        <f>D36</f>
        <v>33.80952380952381</v>
      </c>
      <c r="AB14" s="281">
        <f>D42</f>
        <v>29.017857142857142</v>
      </c>
      <c r="AC14" s="281">
        <f>D48</f>
        <v>30.952380952380953</v>
      </c>
      <c r="AD14" s="281">
        <f>D54</f>
        <v>37.797619047619051</v>
      </c>
      <c r="AE14" s="281">
        <f>D60</f>
        <v>29.45134575569358</v>
      </c>
      <c r="AF14" s="281">
        <f>D66</f>
        <v>34.375</v>
      </c>
      <c r="AG14" s="153"/>
      <c r="AH14" s="153"/>
      <c r="AI14" s="153"/>
      <c r="AJ14" s="153"/>
      <c r="AK14" s="153"/>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row>
    <row r="15" spans="2:139" s="1" customFormat="1" ht="15.95" customHeight="1" x14ac:dyDescent="0.2">
      <c r="D15" s="410" t="s">
        <v>15</v>
      </c>
      <c r="E15" s="410"/>
      <c r="F15" s="410"/>
      <c r="G15" s="410"/>
      <c r="H15" s="410"/>
      <c r="I15" s="410"/>
      <c r="J15" s="410" t="s">
        <v>62</v>
      </c>
      <c r="K15" s="410"/>
      <c r="L15" s="410"/>
      <c r="M15" s="410"/>
      <c r="N15" s="410"/>
      <c r="O15" s="410"/>
      <c r="P15" s="410" t="s">
        <v>10</v>
      </c>
      <c r="Q15" s="410"/>
      <c r="R15" s="410"/>
      <c r="S15" s="410"/>
      <c r="T15" s="410"/>
      <c r="U15" s="410"/>
      <c r="W15" s="153"/>
      <c r="X15" s="281">
        <f>F18</f>
        <v>45.416024653312789</v>
      </c>
      <c r="Y15" s="281">
        <f>F24</f>
        <v>44.067796610169495</v>
      </c>
      <c r="Z15" s="281">
        <f>F30</f>
        <v>50.477657935285052</v>
      </c>
      <c r="AA15" s="281">
        <f>F36</f>
        <v>54.144838212634824</v>
      </c>
      <c r="AB15" s="281">
        <f>F42</f>
        <v>54.738058551617875</v>
      </c>
      <c r="AC15" s="281">
        <f>F48</f>
        <v>56.856702619414484</v>
      </c>
      <c r="AD15" s="281">
        <f>F54</f>
        <v>61.902927580893682</v>
      </c>
      <c r="AE15" s="281">
        <f>F60</f>
        <v>49.742078113485633</v>
      </c>
      <c r="AF15" s="281">
        <f>F66</f>
        <v>59.379815100154083</v>
      </c>
      <c r="AG15" s="153"/>
      <c r="AH15" s="153"/>
      <c r="AI15" s="153"/>
      <c r="AJ15" s="153"/>
      <c r="AK15" s="153"/>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row>
    <row r="16" spans="2:139" s="1" customFormat="1" ht="15.95" customHeight="1" x14ac:dyDescent="0.2">
      <c r="D16" s="477" t="s">
        <v>13</v>
      </c>
      <c r="E16" s="477"/>
      <c r="F16" s="477" t="s">
        <v>27</v>
      </c>
      <c r="G16" s="477"/>
      <c r="H16" s="477" t="s">
        <v>63</v>
      </c>
      <c r="I16" s="477"/>
      <c r="J16" s="477" t="s">
        <v>13</v>
      </c>
      <c r="K16" s="477"/>
      <c r="L16" s="477" t="s">
        <v>27</v>
      </c>
      <c r="M16" s="477"/>
      <c r="N16" s="477" t="s">
        <v>64</v>
      </c>
      <c r="O16" s="477"/>
      <c r="P16" s="477" t="s">
        <v>13</v>
      </c>
      <c r="Q16" s="477"/>
      <c r="R16" s="477" t="s">
        <v>27</v>
      </c>
      <c r="S16" s="477"/>
      <c r="T16" s="477" t="s">
        <v>65</v>
      </c>
      <c r="U16" s="477"/>
      <c r="W16" s="153"/>
      <c r="X16" s="281">
        <f>J18</f>
        <v>130.40462834506232</v>
      </c>
      <c r="Y16" s="281">
        <f>J24</f>
        <v>130.49791183664661</v>
      </c>
      <c r="Z16" s="281">
        <f>J30</f>
        <v>139.07045536533531</v>
      </c>
      <c r="AA16" s="281">
        <f>J36</f>
        <v>132.7888688067064</v>
      </c>
      <c r="AB16" s="281">
        <f>J42</f>
        <v>132.03603307485892</v>
      </c>
      <c r="AC16" s="281">
        <f>J48</f>
        <v>137.67321835304818</v>
      </c>
      <c r="AD16" s="281">
        <f>J54</f>
        <v>133.40564885697424</v>
      </c>
      <c r="AE16" s="281">
        <f>J60</f>
        <v>133.24706131185812</v>
      </c>
      <c r="AF16" s="281">
        <f>J66</f>
        <v>135.32697884654866</v>
      </c>
      <c r="AG16" s="153"/>
      <c r="AH16" s="153"/>
      <c r="AI16" s="153"/>
      <c r="AJ16" s="153"/>
      <c r="AK16" s="153"/>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row>
    <row r="17" spans="2:139" s="1" customFormat="1" ht="15.95" customHeight="1" x14ac:dyDescent="0.2">
      <c r="B17" s="253" t="s">
        <v>31</v>
      </c>
      <c r="C17" s="253" t="s">
        <v>33</v>
      </c>
      <c r="D17" s="155"/>
      <c r="E17" s="155" t="s">
        <v>17</v>
      </c>
      <c r="F17" s="156"/>
      <c r="G17" s="155" t="s">
        <v>17</v>
      </c>
      <c r="H17" s="156"/>
      <c r="I17" s="155" t="s">
        <v>17</v>
      </c>
      <c r="J17" s="156"/>
      <c r="K17" s="155" t="s">
        <v>17</v>
      </c>
      <c r="L17" s="156"/>
      <c r="M17" s="155" t="s">
        <v>17</v>
      </c>
      <c r="N17" s="156"/>
      <c r="O17" s="155" t="s">
        <v>17</v>
      </c>
      <c r="P17" s="156"/>
      <c r="Q17" s="155" t="s">
        <v>17</v>
      </c>
      <c r="R17" s="156"/>
      <c r="S17" s="155" t="s">
        <v>17</v>
      </c>
      <c r="T17" s="156"/>
      <c r="U17" s="155" t="s">
        <v>17</v>
      </c>
      <c r="W17" s="153"/>
      <c r="X17" s="281">
        <f>L18</f>
        <v>164.18680127233253</v>
      </c>
      <c r="Y17" s="281">
        <f>L24</f>
        <v>185.70904171373277</v>
      </c>
      <c r="Z17" s="281">
        <f>L30</f>
        <v>184.37331527767105</v>
      </c>
      <c r="AA17" s="281">
        <f>L36</f>
        <v>183.12158340388021</v>
      </c>
      <c r="AB17" s="281">
        <f>L42</f>
        <v>177.13284690699612</v>
      </c>
      <c r="AC17" s="281">
        <f>L48</f>
        <v>174.03012133367179</v>
      </c>
      <c r="AD17" s="281">
        <f>L54</f>
        <v>178.18328851306677</v>
      </c>
      <c r="AE17" s="281">
        <f>L60</f>
        <v>179.74330724188582</v>
      </c>
      <c r="AF17" s="281">
        <f>L66</f>
        <v>176.1949412030483</v>
      </c>
      <c r="AG17" s="153"/>
      <c r="AH17" s="153"/>
      <c r="AI17" s="153"/>
      <c r="AJ17" s="153"/>
      <c r="AK17" s="153"/>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row>
    <row r="18" spans="2:139" s="1" customFormat="1" ht="15.95" customHeight="1" x14ac:dyDescent="0.2">
      <c r="B18" s="157" t="s">
        <v>35</v>
      </c>
      <c r="C18" s="160" t="s">
        <v>34</v>
      </c>
      <c r="D18" s="164">
        <v>26.488095238095237</v>
      </c>
      <c r="E18" s="165">
        <v>-15.399239543661901</v>
      </c>
      <c r="F18" s="165">
        <v>45.416024653312789</v>
      </c>
      <c r="G18" s="165">
        <v>9.8993288590702377</v>
      </c>
      <c r="H18" s="165">
        <v>58.32323599500814</v>
      </c>
      <c r="I18" s="166">
        <v>-23.019766058083391</v>
      </c>
      <c r="J18" s="174">
        <v>130.40462834506232</v>
      </c>
      <c r="K18" s="165">
        <v>16.148172889813385</v>
      </c>
      <c r="L18" s="175">
        <v>164.18680127233253</v>
      </c>
      <c r="M18" s="165">
        <v>4.2632550036124419</v>
      </c>
      <c r="N18" s="165">
        <v>79.424550167579724</v>
      </c>
      <c r="O18" s="166">
        <v>11.398951515482025</v>
      </c>
      <c r="P18" s="174">
        <v>34.541702150924252</v>
      </c>
      <c r="Q18" s="165">
        <v>-1.7377624790085102</v>
      </c>
      <c r="R18" s="175">
        <v>74.567118143328216</v>
      </c>
      <c r="S18" s="165">
        <v>14.584617495530596</v>
      </c>
      <c r="T18" s="165">
        <v>46.322967832206466</v>
      </c>
      <c r="U18" s="166">
        <v>-14.24482651461163</v>
      </c>
      <c r="W18" s="153"/>
      <c r="X18" s="281"/>
      <c r="Y18" s="281"/>
      <c r="Z18" s="281"/>
      <c r="AA18" s="281"/>
      <c r="AB18" s="281"/>
      <c r="AC18" s="281"/>
      <c r="AD18" s="281"/>
      <c r="AE18" s="281"/>
      <c r="AF18" s="281"/>
      <c r="AG18" s="153"/>
      <c r="AH18" s="153"/>
      <c r="AI18" s="153"/>
      <c r="AJ18" s="153"/>
      <c r="AK18" s="153"/>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row>
    <row r="19" spans="2:139" s="1" customFormat="1" ht="15.95" customHeight="1" x14ac:dyDescent="0.2">
      <c r="B19" s="158"/>
      <c r="C19" s="161" t="s">
        <v>48</v>
      </c>
      <c r="D19" s="167">
        <v>26.488095238095237</v>
      </c>
      <c r="E19" s="73">
        <v>-15.399239543661901</v>
      </c>
      <c r="F19" s="73">
        <v>45.416024653312789</v>
      </c>
      <c r="G19" s="73">
        <v>9.8993288590702377</v>
      </c>
      <c r="H19" s="73">
        <v>58.32323599500814</v>
      </c>
      <c r="I19" s="168">
        <v>-23.019766058083391</v>
      </c>
      <c r="J19" s="176">
        <v>130.40462834506232</v>
      </c>
      <c r="K19" s="73">
        <v>16.148172889813385</v>
      </c>
      <c r="L19" s="74">
        <v>164.18680127233253</v>
      </c>
      <c r="M19" s="73">
        <v>4.2632550036124419</v>
      </c>
      <c r="N19" s="73">
        <v>79.424550167579724</v>
      </c>
      <c r="O19" s="168">
        <v>11.398951515482025</v>
      </c>
      <c r="P19" s="176">
        <v>34.541702150924252</v>
      </c>
      <c r="Q19" s="73">
        <v>-1.7377624790085102</v>
      </c>
      <c r="R19" s="74">
        <v>74.567118143328216</v>
      </c>
      <c r="S19" s="73">
        <v>14.584617495530596</v>
      </c>
      <c r="T19" s="73">
        <v>46.322967832206466</v>
      </c>
      <c r="U19" s="168">
        <v>-14.24482651461163</v>
      </c>
      <c r="W19" s="153"/>
      <c r="X19" s="153"/>
      <c r="Y19" s="153"/>
      <c r="Z19" s="153"/>
      <c r="AA19" s="153"/>
      <c r="AB19" s="153"/>
      <c r="AC19" s="153"/>
      <c r="AD19" s="153"/>
      <c r="AE19" s="153"/>
      <c r="AF19" s="153"/>
      <c r="AG19" s="153"/>
      <c r="AH19" s="153"/>
      <c r="AI19" s="153"/>
      <c r="AJ19" s="153"/>
      <c r="AK19" s="153"/>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row>
    <row r="20" spans="2:139" s="1" customFormat="1" ht="15.95" customHeight="1" x14ac:dyDescent="0.2">
      <c r="B20" s="158"/>
      <c r="C20" s="162" t="s">
        <v>36</v>
      </c>
      <c r="D20" s="169">
        <v>47.206959706959708</v>
      </c>
      <c r="E20" s="87">
        <v>50.072780203994277</v>
      </c>
      <c r="F20" s="87">
        <v>51.357117458812375</v>
      </c>
      <c r="G20" s="87">
        <v>8.6782041635582985</v>
      </c>
      <c r="H20" s="87">
        <v>91.919021243414491</v>
      </c>
      <c r="I20" s="170">
        <v>38.089124087819215</v>
      </c>
      <c r="J20" s="177">
        <v>134.51385063616152</v>
      </c>
      <c r="K20" s="87">
        <v>8.1734711478381037</v>
      </c>
      <c r="L20" s="88">
        <v>191.93381060793465</v>
      </c>
      <c r="M20" s="87">
        <v>7.8589732192397106</v>
      </c>
      <c r="N20" s="87">
        <v>70.083457526385885</v>
      </c>
      <c r="O20" s="170">
        <v>0.29158253521121358</v>
      </c>
      <c r="P20" s="177">
        <v>63.499899270092733</v>
      </c>
      <c r="Q20" s="87">
        <v>62.338935594620253</v>
      </c>
      <c r="R20" s="88">
        <v>98.571672557091489</v>
      </c>
      <c r="S20" s="87">
        <v>17.219195123892518</v>
      </c>
      <c r="T20" s="87">
        <v>64.420028211765299</v>
      </c>
      <c r="U20" s="170">
        <v>38.491767856747416</v>
      </c>
      <c r="W20" s="153"/>
      <c r="X20" s="153"/>
      <c r="Y20" s="153"/>
      <c r="Z20" s="153"/>
      <c r="AA20" s="153"/>
      <c r="AB20" s="153"/>
      <c r="AC20" s="153"/>
      <c r="AD20" s="153"/>
      <c r="AE20" s="153"/>
      <c r="AF20" s="153"/>
      <c r="AG20" s="153"/>
      <c r="AH20" s="153"/>
      <c r="AI20" s="153"/>
      <c r="AJ20" s="153"/>
      <c r="AK20" s="153"/>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row>
    <row r="21" spans="2:139" s="1" customFormat="1" ht="15.95" customHeight="1" x14ac:dyDescent="0.2">
      <c r="B21" s="159"/>
      <c r="C21" s="163" t="s">
        <v>37</v>
      </c>
      <c r="D21" s="171">
        <v>63.724816849816847</v>
      </c>
      <c r="E21" s="172">
        <v>21.844209995136588</v>
      </c>
      <c r="F21" s="172">
        <v>67.435107265615741</v>
      </c>
      <c r="G21" s="172">
        <v>3.8466803559289042</v>
      </c>
      <c r="H21" s="172">
        <v>94.497983963798276</v>
      </c>
      <c r="I21" s="173">
        <v>17.330866598416549</v>
      </c>
      <c r="J21" s="178">
        <v>187.55927568582851</v>
      </c>
      <c r="K21" s="172">
        <v>3.1812864677900881</v>
      </c>
      <c r="L21" s="179">
        <v>267.44031874420057</v>
      </c>
      <c r="M21" s="172">
        <v>4.7029632482927424</v>
      </c>
      <c r="N21" s="172">
        <v>70.131263889654676</v>
      </c>
      <c r="O21" s="173">
        <v>-1.4533273303006899</v>
      </c>
      <c r="P21" s="178">
        <v>119.52180491563728</v>
      </c>
      <c r="Q21" s="172">
        <v>25.720423359617943</v>
      </c>
      <c r="R21" s="179">
        <v>180.34866581665631</v>
      </c>
      <c r="S21" s="172">
        <v>8.7305515675823191</v>
      </c>
      <c r="T21" s="172">
        <v>66.272630504023255</v>
      </c>
      <c r="U21" s="173">
        <v>15.625665047289026</v>
      </c>
      <c r="W21" s="153"/>
      <c r="X21" s="153"/>
      <c r="Y21" s="153"/>
      <c r="Z21" s="153"/>
      <c r="AA21" s="153"/>
      <c r="AB21" s="153"/>
      <c r="AC21" s="153"/>
      <c r="AD21" s="153"/>
      <c r="AE21" s="153"/>
      <c r="AF21" s="153"/>
      <c r="AG21" s="153"/>
      <c r="AH21" s="153"/>
      <c r="AI21" s="153"/>
      <c r="AJ21" s="153"/>
      <c r="AK21" s="153"/>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row>
    <row r="22" spans="2:139" s="1" customFormat="1" ht="5.0999999999999996" customHeight="1" x14ac:dyDescent="0.2">
      <c r="B22" s="20"/>
      <c r="C22" s="20"/>
      <c r="D22" s="87"/>
      <c r="E22" s="87"/>
      <c r="F22" s="87"/>
      <c r="G22" s="87"/>
      <c r="H22" s="87"/>
      <c r="I22" s="87"/>
      <c r="J22" s="88"/>
      <c r="K22" s="87"/>
      <c r="L22" s="88"/>
      <c r="M22" s="87"/>
      <c r="N22" s="87"/>
      <c r="O22" s="87"/>
      <c r="P22" s="88"/>
      <c r="Q22" s="87"/>
      <c r="R22" s="88"/>
      <c r="S22" s="87"/>
      <c r="T22" s="87"/>
      <c r="U22" s="87"/>
      <c r="W22" s="153"/>
      <c r="X22" s="153"/>
      <c r="Y22" s="153"/>
      <c r="Z22" s="153"/>
      <c r="AA22" s="153"/>
      <c r="AB22" s="153"/>
      <c r="AC22" s="153"/>
      <c r="AD22" s="153"/>
      <c r="AE22" s="153"/>
      <c r="AF22" s="153"/>
      <c r="AG22" s="153"/>
      <c r="AH22" s="153"/>
      <c r="AI22" s="153"/>
      <c r="AJ22" s="153"/>
      <c r="AK22" s="153"/>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row>
    <row r="23" spans="2:139" s="1" customFormat="1" ht="5.0999999999999996" customHeight="1" x14ac:dyDescent="0.2">
      <c r="B23" s="20"/>
      <c r="C23" s="20"/>
      <c r="D23" s="87"/>
      <c r="E23" s="87"/>
      <c r="F23" s="87"/>
      <c r="G23" s="87"/>
      <c r="H23" s="87"/>
      <c r="I23" s="87"/>
      <c r="J23" s="88"/>
      <c r="K23" s="87"/>
      <c r="L23" s="88"/>
      <c r="M23" s="87"/>
      <c r="N23" s="87"/>
      <c r="O23" s="87"/>
      <c r="P23" s="88"/>
      <c r="Q23" s="87"/>
      <c r="R23" s="88"/>
      <c r="S23" s="87"/>
      <c r="T23" s="87"/>
      <c r="U23" s="87"/>
      <c r="W23" s="153"/>
      <c r="X23" s="153"/>
      <c r="Y23" s="153"/>
      <c r="Z23" s="153"/>
      <c r="AA23" s="153"/>
      <c r="AB23" s="153"/>
      <c r="AC23" s="153"/>
      <c r="AD23" s="153"/>
      <c r="AE23" s="153"/>
      <c r="AF23" s="153"/>
      <c r="AG23" s="153"/>
      <c r="AH23" s="153"/>
      <c r="AI23" s="153"/>
      <c r="AJ23" s="153"/>
      <c r="AK23" s="15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row>
    <row r="24" spans="2:139" s="1" customFormat="1" ht="15.95" customHeight="1" x14ac:dyDescent="0.2">
      <c r="B24" s="180" t="s">
        <v>38</v>
      </c>
      <c r="C24" s="160" t="s">
        <v>34</v>
      </c>
      <c r="D24" s="164">
        <v>26.785714285714285</v>
      </c>
      <c r="E24" s="165">
        <v>-3.4334763948663634</v>
      </c>
      <c r="F24" s="165">
        <v>44.067796610169495</v>
      </c>
      <c r="G24" s="165">
        <v>13.222486144058765</v>
      </c>
      <c r="H24" s="165">
        <v>60.782967032924951</v>
      </c>
      <c r="I24" s="166">
        <v>-14.710825655080999</v>
      </c>
      <c r="J24" s="174">
        <v>130.49791183664661</v>
      </c>
      <c r="K24" s="165">
        <v>3.4846152499367702</v>
      </c>
      <c r="L24" s="175">
        <v>185.70904171373277</v>
      </c>
      <c r="M24" s="165">
        <v>10.919334955092213</v>
      </c>
      <c r="N24" s="165">
        <v>70.27009058494302</v>
      </c>
      <c r="O24" s="166">
        <v>-6.7028166983736499</v>
      </c>
      <c r="P24" s="174">
        <v>34.954797813387479</v>
      </c>
      <c r="Q24" s="165">
        <v>-6.8504587077044377E-2</v>
      </c>
      <c r="R24" s="175">
        <v>81.837882789102579</v>
      </c>
      <c r="S24" s="165">
        <v>25.585628650712806</v>
      </c>
      <c r="T24" s="165">
        <v>42.71224599427579</v>
      </c>
      <c r="U24" s="166">
        <v>-20.427602675018072</v>
      </c>
      <c r="W24" s="153"/>
      <c r="X24" s="153"/>
      <c r="Y24" s="153"/>
      <c r="Z24" s="153"/>
      <c r="AA24" s="153"/>
      <c r="AB24" s="153"/>
      <c r="AC24" s="153"/>
      <c r="AD24" s="153"/>
      <c r="AE24" s="153"/>
      <c r="AF24" s="153"/>
      <c r="AG24" s="153"/>
      <c r="AH24" s="153"/>
      <c r="AI24" s="153"/>
      <c r="AJ24" s="153"/>
      <c r="AK24" s="153"/>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row>
    <row r="25" spans="2:139" s="1" customFormat="1" ht="15.95" customHeight="1" x14ac:dyDescent="0.2">
      <c r="B25" s="181"/>
      <c r="C25" s="161" t="s">
        <v>48</v>
      </c>
      <c r="D25" s="167">
        <v>26.785714285714285</v>
      </c>
      <c r="E25" s="73">
        <v>-3.4334763948663634</v>
      </c>
      <c r="F25" s="73">
        <v>44.067796610169495</v>
      </c>
      <c r="G25" s="73">
        <v>13.222486144058765</v>
      </c>
      <c r="H25" s="73">
        <v>60.782967032924951</v>
      </c>
      <c r="I25" s="168">
        <v>-14.710825655080999</v>
      </c>
      <c r="J25" s="176">
        <v>130.49791183664661</v>
      </c>
      <c r="K25" s="73">
        <v>3.4846152499367702</v>
      </c>
      <c r="L25" s="74">
        <v>185.70904171373277</v>
      </c>
      <c r="M25" s="73">
        <v>10.919334955092213</v>
      </c>
      <c r="N25" s="73">
        <v>70.27009058494302</v>
      </c>
      <c r="O25" s="168">
        <v>-6.7028166983736499</v>
      </c>
      <c r="P25" s="176">
        <v>34.954797813387479</v>
      </c>
      <c r="Q25" s="73">
        <v>-6.8504587077044377E-2</v>
      </c>
      <c r="R25" s="74">
        <v>81.837882789102579</v>
      </c>
      <c r="S25" s="73">
        <v>25.585628650712806</v>
      </c>
      <c r="T25" s="73">
        <v>42.71224599427579</v>
      </c>
      <c r="U25" s="168">
        <v>-20.427602675018072</v>
      </c>
      <c r="W25" s="153"/>
      <c r="X25" s="153"/>
      <c r="Y25" s="153"/>
      <c r="Z25" s="153"/>
      <c r="AA25" s="153"/>
      <c r="AB25" s="153"/>
      <c r="AC25" s="153"/>
      <c r="AD25" s="153"/>
      <c r="AE25" s="153"/>
      <c r="AF25" s="153"/>
      <c r="AG25" s="153"/>
      <c r="AH25" s="153"/>
      <c r="AI25" s="153"/>
      <c r="AJ25" s="153"/>
      <c r="AK25" s="153"/>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row>
    <row r="26" spans="2:139" s="1" customFormat="1" ht="15.95" customHeight="1" x14ac:dyDescent="0.2">
      <c r="B26" s="181"/>
      <c r="C26" s="162" t="s">
        <v>36</v>
      </c>
      <c r="D26" s="169">
        <v>45.238095238095241</v>
      </c>
      <c r="E26" s="87">
        <v>61.437908496605409</v>
      </c>
      <c r="F26" s="87">
        <v>53.419461894038164</v>
      </c>
      <c r="G26" s="87">
        <v>5.3529686769797244</v>
      </c>
      <c r="H26" s="87">
        <v>84.68467040694081</v>
      </c>
      <c r="I26" s="170">
        <v>53.235272365108351</v>
      </c>
      <c r="J26" s="177">
        <v>144.06056292689135</v>
      </c>
      <c r="K26" s="87">
        <v>7.2287136637830773</v>
      </c>
      <c r="L26" s="88">
        <v>213.32427755653239</v>
      </c>
      <c r="M26" s="87">
        <v>8.1641766105182185</v>
      </c>
      <c r="N26" s="87">
        <v>67.5312555031324</v>
      </c>
      <c r="O26" s="170">
        <v>-0.86485468296537538</v>
      </c>
      <c r="P26" s="177">
        <v>65.17025465740322</v>
      </c>
      <c r="Q26" s="87">
        <v>73.10779264682408</v>
      </c>
      <c r="R26" s="88">
        <v>113.95668116004404</v>
      </c>
      <c r="S26" s="87">
        <v>13.954171104166038</v>
      </c>
      <c r="T26" s="87">
        <v>57.188621144469302</v>
      </c>
      <c r="U26" s="170">
        <v>51.910009935832157</v>
      </c>
      <c r="W26" s="153"/>
      <c r="X26" s="153"/>
      <c r="Y26" s="153"/>
      <c r="Z26" s="153"/>
      <c r="AA26" s="153"/>
      <c r="AB26" s="153"/>
      <c r="AC26" s="153"/>
      <c r="AD26" s="153"/>
      <c r="AE26" s="153"/>
      <c r="AF26" s="153"/>
      <c r="AG26" s="153"/>
      <c r="AH26" s="153"/>
      <c r="AI26" s="153"/>
      <c r="AJ26" s="153"/>
      <c r="AK26" s="153"/>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row>
    <row r="27" spans="2:139" s="1" customFormat="1" ht="15.95" customHeight="1" x14ac:dyDescent="0.2">
      <c r="B27" s="182"/>
      <c r="C27" s="163" t="s">
        <v>37</v>
      </c>
      <c r="D27" s="171">
        <v>63.095238095238095</v>
      </c>
      <c r="E27" s="172">
        <v>31.640986781240866</v>
      </c>
      <c r="F27" s="172">
        <v>72.558373829560267</v>
      </c>
      <c r="G27" s="172">
        <v>4.5202322007495512</v>
      </c>
      <c r="H27" s="172">
        <v>86.957899915748328</v>
      </c>
      <c r="I27" s="173">
        <v>25.947851444039227</v>
      </c>
      <c r="J27" s="178">
        <v>198.98050330139776</v>
      </c>
      <c r="K27" s="172">
        <v>7.0839092454564767</v>
      </c>
      <c r="L27" s="179">
        <v>287.674166987577</v>
      </c>
      <c r="M27" s="172">
        <v>7.6516551586139929</v>
      </c>
      <c r="N27" s="172">
        <v>69.168707564198726</v>
      </c>
      <c r="O27" s="173">
        <v>-0.52739171755375558</v>
      </c>
      <c r="P27" s="178">
        <v>125.54722232112002</v>
      </c>
      <c r="Q27" s="172">
        <v>40.966314814531557</v>
      </c>
      <c r="R27" s="179">
        <v>208.7316974939196</v>
      </c>
      <c r="S27" s="172">
        <v>12.517759939771212</v>
      </c>
      <c r="T27" s="172">
        <v>60.147655496735958</v>
      </c>
      <c r="U27" s="173">
        <v>25.283612906914929</v>
      </c>
      <c r="W27" s="153"/>
      <c r="X27" s="153"/>
      <c r="Y27" s="153"/>
      <c r="Z27" s="153"/>
      <c r="AA27" s="153"/>
      <c r="AB27" s="153"/>
      <c r="AC27" s="153"/>
      <c r="AD27" s="153"/>
      <c r="AE27" s="153"/>
      <c r="AF27" s="153"/>
      <c r="AG27" s="153"/>
      <c r="AH27" s="153"/>
      <c r="AI27" s="153"/>
      <c r="AJ27" s="153"/>
      <c r="AK27" s="153"/>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row>
    <row r="28" spans="2:139" s="1" customFormat="1" ht="5.0999999999999996" customHeight="1" x14ac:dyDescent="0.2">
      <c r="B28"/>
      <c r="C28" s="20"/>
      <c r="D28" s="87"/>
      <c r="E28" s="87"/>
      <c r="F28" s="87"/>
      <c r="G28" s="87"/>
      <c r="H28" s="87"/>
      <c r="I28" s="87"/>
      <c r="J28" s="88"/>
      <c r="K28" s="87"/>
      <c r="L28" s="88"/>
      <c r="M28" s="87"/>
      <c r="N28" s="87"/>
      <c r="O28" s="87"/>
      <c r="P28" s="88"/>
      <c r="Q28" s="87"/>
      <c r="R28" s="88"/>
      <c r="S28" s="87"/>
      <c r="T28" s="87"/>
      <c r="U28" s="87"/>
      <c r="W28" s="153"/>
      <c r="X28" s="153"/>
      <c r="Y28" s="153"/>
      <c r="Z28" s="153"/>
      <c r="AA28" s="153"/>
      <c r="AB28" s="153"/>
      <c r="AC28" s="153"/>
      <c r="AD28" s="153"/>
      <c r="AE28" s="153"/>
      <c r="AF28" s="153"/>
      <c r="AG28" s="153"/>
      <c r="AH28" s="153"/>
      <c r="AI28" s="153"/>
      <c r="AJ28" s="153"/>
      <c r="AK28" s="153"/>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row>
    <row r="29" spans="2:139" s="1" customFormat="1" ht="5.0999999999999996" customHeight="1" x14ac:dyDescent="0.2">
      <c r="B29"/>
      <c r="C29" s="20"/>
      <c r="D29" s="87"/>
      <c r="E29" s="87"/>
      <c r="F29" s="87"/>
      <c r="G29" s="87"/>
      <c r="H29" s="87"/>
      <c r="I29" s="87"/>
      <c r="J29" s="88"/>
      <c r="K29" s="87"/>
      <c r="L29" s="88"/>
      <c r="M29" s="87"/>
      <c r="N29" s="87"/>
      <c r="O29" s="87"/>
      <c r="P29" s="88"/>
      <c r="Q29" s="87"/>
      <c r="R29" s="88"/>
      <c r="S29" s="87"/>
      <c r="T29" s="87"/>
      <c r="U29" s="87"/>
      <c r="W29" s="153"/>
      <c r="X29" s="153"/>
      <c r="Y29" s="153"/>
      <c r="Z29" s="153"/>
      <c r="AA29" s="153"/>
      <c r="AB29" s="153"/>
      <c r="AC29" s="153"/>
      <c r="AD29" s="153"/>
      <c r="AE29" s="153"/>
      <c r="AF29" s="153"/>
      <c r="AG29" s="153"/>
      <c r="AH29" s="153"/>
      <c r="AI29" s="153"/>
      <c r="AJ29" s="153"/>
      <c r="AK29" s="153"/>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row>
    <row r="30" spans="2:139" s="1" customFormat="1" ht="15.95" customHeight="1" x14ac:dyDescent="0.2">
      <c r="B30" s="180" t="s">
        <v>39</v>
      </c>
      <c r="C30" s="160" t="s">
        <v>34</v>
      </c>
      <c r="D30" s="164">
        <v>30.476190476190474</v>
      </c>
      <c r="E30" s="165">
        <v>6.6666666667733336</v>
      </c>
      <c r="F30" s="165">
        <v>50.477657935285052</v>
      </c>
      <c r="G30" s="165">
        <v>8.4768211919599494</v>
      </c>
      <c r="H30" s="165">
        <v>60.37560323272821</v>
      </c>
      <c r="I30" s="165">
        <v>-1.6687016686366949</v>
      </c>
      <c r="J30" s="174">
        <v>139.07045536533531</v>
      </c>
      <c r="K30" s="165">
        <v>16.319542334595653</v>
      </c>
      <c r="L30" s="175">
        <v>184.37331527767105</v>
      </c>
      <c r="M30" s="165">
        <v>11.492840530959741</v>
      </c>
      <c r="N30" s="165">
        <v>75.428732816280771</v>
      </c>
      <c r="O30" s="166">
        <v>4.3291585186362429</v>
      </c>
      <c r="P30" s="174">
        <v>42.383376873245048</v>
      </c>
      <c r="Q30" s="165">
        <v>24.074178490079699</v>
      </c>
      <c r="R30" s="175">
        <v>93.067331409807466</v>
      </c>
      <c r="S30" s="165">
        <v>20.94388926468115</v>
      </c>
      <c r="T30" s="165">
        <v>45.540552448656626</v>
      </c>
      <c r="U30" s="166">
        <v>2.5882161095004008</v>
      </c>
      <c r="W30" s="153"/>
      <c r="X30" s="153"/>
      <c r="Y30" s="153"/>
      <c r="Z30" s="153"/>
      <c r="AA30" s="153"/>
      <c r="AB30" s="153"/>
      <c r="AC30" s="153"/>
      <c r="AD30" s="153"/>
      <c r="AE30" s="153"/>
      <c r="AF30" s="153"/>
      <c r="AG30" s="153"/>
      <c r="AH30" s="153"/>
      <c r="AI30" s="153"/>
      <c r="AJ30" s="153"/>
      <c r="AK30" s="153"/>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row>
    <row r="31" spans="2:139" s="1" customFormat="1" ht="15.95" customHeight="1" x14ac:dyDescent="0.2">
      <c r="B31" s="181"/>
      <c r="C31" s="161" t="s">
        <v>48</v>
      </c>
      <c r="D31" s="167">
        <v>30.476190476190474</v>
      </c>
      <c r="E31" s="73">
        <v>6.6666666667733336</v>
      </c>
      <c r="F31" s="73">
        <v>50.477657935285052</v>
      </c>
      <c r="G31" s="73">
        <v>8.4768211919599494</v>
      </c>
      <c r="H31" s="73">
        <v>60.37560323272821</v>
      </c>
      <c r="I31" s="73">
        <v>-1.6687016686366949</v>
      </c>
      <c r="J31" s="176">
        <v>139.07045536533531</v>
      </c>
      <c r="K31" s="73">
        <v>16.319542334595653</v>
      </c>
      <c r="L31" s="74">
        <v>184.37331527767105</v>
      </c>
      <c r="M31" s="73">
        <v>11.492840530959741</v>
      </c>
      <c r="N31" s="73">
        <v>75.428732816280771</v>
      </c>
      <c r="O31" s="168">
        <v>4.3291585186362429</v>
      </c>
      <c r="P31" s="176">
        <v>42.383376873245048</v>
      </c>
      <c r="Q31" s="73">
        <v>24.074178490079699</v>
      </c>
      <c r="R31" s="74">
        <v>93.067331409807466</v>
      </c>
      <c r="S31" s="73">
        <v>20.94388926468115</v>
      </c>
      <c r="T31" s="73">
        <v>45.540552448656626</v>
      </c>
      <c r="U31" s="168">
        <v>2.5882161095004008</v>
      </c>
      <c r="W31" s="153"/>
      <c r="X31" s="153"/>
      <c r="Y31" s="153"/>
      <c r="Z31" s="153"/>
      <c r="AA31" s="153"/>
      <c r="AB31" s="153"/>
      <c r="AC31" s="153"/>
      <c r="AD31" s="153"/>
      <c r="AE31" s="153"/>
      <c r="AF31" s="153"/>
      <c r="AG31" s="153"/>
      <c r="AH31" s="153"/>
      <c r="AI31" s="153"/>
      <c r="AJ31" s="153"/>
      <c r="AK31" s="153"/>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row>
    <row r="32" spans="2:139" s="1" customFormat="1" ht="15.95" customHeight="1" x14ac:dyDescent="0.2">
      <c r="B32" s="181"/>
      <c r="C32" s="162" t="s">
        <v>36</v>
      </c>
      <c r="D32" s="169">
        <v>47.069597069597073</v>
      </c>
      <c r="E32" s="87">
        <v>47.413704804052273</v>
      </c>
      <c r="F32" s="87">
        <v>60.305795899016239</v>
      </c>
      <c r="G32" s="87">
        <v>0.29991973976525127</v>
      </c>
      <c r="H32" s="87">
        <v>78.051531147071032</v>
      </c>
      <c r="I32" s="87">
        <v>46.972904052459164</v>
      </c>
      <c r="J32" s="177">
        <v>144.79848917498512</v>
      </c>
      <c r="K32" s="87">
        <v>9.1030215361473967</v>
      </c>
      <c r="L32" s="88">
        <v>222.10559532322432</v>
      </c>
      <c r="M32" s="87">
        <v>5.2768014832970103</v>
      </c>
      <c r="N32" s="87">
        <v>65.193535067984044</v>
      </c>
      <c r="O32" s="170">
        <v>3.6344379757711107</v>
      </c>
      <c r="P32" s="177">
        <v>68.156065417529632</v>
      </c>
      <c r="Q32" s="87">
        <v>60.832806099186584</v>
      </c>
      <c r="R32" s="88">
        <v>133.94254699591863</v>
      </c>
      <c r="S32" s="87">
        <v>5.5925473923253692</v>
      </c>
      <c r="T32" s="87">
        <v>50.884552329452042</v>
      </c>
      <c r="U32" s="170">
        <v>52.314543091640999</v>
      </c>
      <c r="W32" s="153"/>
      <c r="X32" s="153"/>
      <c r="Y32" s="153"/>
      <c r="Z32" s="153"/>
      <c r="AA32" s="153"/>
      <c r="AB32" s="153"/>
      <c r="AC32" s="153"/>
      <c r="AD32" s="153"/>
      <c r="AE32" s="153"/>
      <c r="AF32" s="153"/>
      <c r="AG32" s="153"/>
      <c r="AH32" s="153"/>
      <c r="AI32" s="153"/>
      <c r="AJ32" s="153"/>
      <c r="AK32" s="153"/>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row>
    <row r="33" spans="1:139" s="1" customFormat="1" ht="15.95" customHeight="1" x14ac:dyDescent="0.2">
      <c r="B33" s="182"/>
      <c r="C33" s="163" t="s">
        <v>37</v>
      </c>
      <c r="D33" s="171">
        <v>68.555402930402934</v>
      </c>
      <c r="E33" s="172">
        <v>32.305520608776824</v>
      </c>
      <c r="F33" s="172">
        <v>78.057958990162376</v>
      </c>
      <c r="G33" s="172">
        <v>5.9239235988890293</v>
      </c>
      <c r="H33" s="172">
        <v>87.826281672327482</v>
      </c>
      <c r="I33" s="172">
        <v>24.906174274340675</v>
      </c>
      <c r="J33" s="178">
        <v>202.87452150367648</v>
      </c>
      <c r="K33" s="172">
        <v>7.1352931659128158</v>
      </c>
      <c r="L33" s="179">
        <v>304.9514838827551</v>
      </c>
      <c r="M33" s="172">
        <v>12.128892167706343</v>
      </c>
      <c r="N33" s="172">
        <v>66.526818928890961</v>
      </c>
      <c r="O33" s="173">
        <v>-4.4534454102409082</v>
      </c>
      <c r="P33" s="178">
        <v>139.08144565997233</v>
      </c>
      <c r="Q33" s="172">
        <v>41.745907378750033</v>
      </c>
      <c r="R33" s="179">
        <v>238.03890422909262</v>
      </c>
      <c r="S33" s="172">
        <v>18.771322072002643</v>
      </c>
      <c r="T33" s="172">
        <v>58.428031380162011</v>
      </c>
      <c r="U33" s="173">
        <v>19.343545988981425</v>
      </c>
      <c r="W33" s="153"/>
      <c r="X33" s="153"/>
      <c r="Y33" s="153"/>
      <c r="Z33" s="153"/>
      <c r="AA33" s="153"/>
      <c r="AB33" s="153"/>
      <c r="AC33" s="153"/>
      <c r="AD33" s="153"/>
      <c r="AE33" s="153"/>
      <c r="AF33" s="153"/>
      <c r="AG33" s="153"/>
      <c r="AH33" s="153"/>
      <c r="AI33" s="153"/>
      <c r="AJ33" s="153"/>
      <c r="AK33" s="15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row>
    <row r="34" spans="1:139" s="1" customFormat="1" ht="5.0999999999999996" customHeight="1" x14ac:dyDescent="0.2">
      <c r="B34"/>
      <c r="C34" s="20"/>
      <c r="D34" s="87"/>
      <c r="E34" s="87"/>
      <c r="F34" s="87"/>
      <c r="G34" s="87"/>
      <c r="H34" s="87"/>
      <c r="I34" s="87"/>
      <c r="J34" s="88"/>
      <c r="K34" s="87"/>
      <c r="L34" s="88"/>
      <c r="M34" s="87"/>
      <c r="N34" s="87"/>
      <c r="O34" s="87"/>
      <c r="P34" s="88"/>
      <c r="Q34" s="87"/>
      <c r="R34" s="88"/>
      <c r="S34" s="87"/>
      <c r="T34" s="87"/>
      <c r="U34" s="87"/>
      <c r="W34" s="153"/>
      <c r="X34" s="153"/>
      <c r="Y34" s="153"/>
      <c r="Z34" s="153"/>
      <c r="AA34" s="153"/>
      <c r="AB34" s="153"/>
      <c r="AC34" s="153"/>
      <c r="AD34" s="153"/>
      <c r="AE34" s="153"/>
      <c r="AF34" s="153"/>
      <c r="AG34" s="153"/>
      <c r="AH34" s="153"/>
      <c r="AI34" s="153"/>
      <c r="AJ34" s="153"/>
      <c r="AK34" s="153"/>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row>
    <row r="35" spans="1:139" s="1" customFormat="1" ht="5.0999999999999996" customHeight="1" x14ac:dyDescent="0.2">
      <c r="B35"/>
      <c r="C35" s="20"/>
      <c r="D35" s="87"/>
      <c r="E35" s="87"/>
      <c r="F35" s="87"/>
      <c r="G35" s="87"/>
      <c r="H35" s="87"/>
      <c r="I35" s="87"/>
      <c r="J35" s="88"/>
      <c r="K35" s="87"/>
      <c r="L35" s="88"/>
      <c r="M35" s="87"/>
      <c r="N35" s="87"/>
      <c r="O35" s="87"/>
      <c r="P35" s="88"/>
      <c r="Q35" s="87"/>
      <c r="R35" s="88"/>
      <c r="S35" s="87"/>
      <c r="T35" s="87"/>
      <c r="U35" s="87"/>
      <c r="W35" s="153"/>
      <c r="X35" s="153"/>
      <c r="Y35" s="153"/>
      <c r="Z35" s="153"/>
      <c r="AA35" s="153"/>
      <c r="AB35" s="153"/>
      <c r="AC35" s="153"/>
      <c r="AD35" s="153"/>
      <c r="AE35" s="153"/>
      <c r="AF35" s="153"/>
      <c r="AG35" s="153"/>
      <c r="AH35" s="153"/>
      <c r="AI35" s="153"/>
      <c r="AJ35" s="153"/>
      <c r="AK35" s="153"/>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row>
    <row r="36" spans="1:139" s="1" customFormat="1" ht="15.95" customHeight="1" x14ac:dyDescent="0.2">
      <c r="B36" s="180" t="s">
        <v>40</v>
      </c>
      <c r="C36" s="160" t="s">
        <v>34</v>
      </c>
      <c r="D36" s="164">
        <v>33.80952380952381</v>
      </c>
      <c r="E36" s="165">
        <v>30.574712643462036</v>
      </c>
      <c r="F36" s="165">
        <v>54.144838212634824</v>
      </c>
      <c r="G36" s="165">
        <v>6.4848484848875296</v>
      </c>
      <c r="H36" s="165">
        <v>62.442746022752033</v>
      </c>
      <c r="I36" s="165">
        <v>22.622809255713214</v>
      </c>
      <c r="J36" s="174">
        <v>132.7888688067064</v>
      </c>
      <c r="K36" s="165">
        <v>20.145279487439325</v>
      </c>
      <c r="L36" s="175">
        <v>183.12158340388021</v>
      </c>
      <c r="M36" s="165">
        <v>5.2179302988886</v>
      </c>
      <c r="N36" s="165">
        <v>72.51404577133988</v>
      </c>
      <c r="O36" s="166">
        <v>14.18707737939188</v>
      </c>
      <c r="P36" s="174">
        <v>44.895284215600732</v>
      </c>
      <c r="Q36" s="165">
        <v>56.879353445501486</v>
      </c>
      <c r="R36" s="175">
        <v>99.150885066446079</v>
      </c>
      <c r="S36" s="165">
        <v>12.041153657649991</v>
      </c>
      <c r="T36" s="165">
        <v>45.279761431816745</v>
      </c>
      <c r="U36" s="166">
        <v>40.019402089437982</v>
      </c>
      <c r="W36" s="153"/>
      <c r="X36" s="153"/>
      <c r="Y36" s="153"/>
      <c r="Z36" s="153"/>
      <c r="AA36" s="153"/>
      <c r="AB36" s="153"/>
      <c r="AC36" s="153"/>
      <c r="AD36" s="153"/>
      <c r="AE36" s="153"/>
      <c r="AF36" s="153"/>
      <c r="AG36" s="153"/>
      <c r="AH36" s="153"/>
      <c r="AI36" s="153"/>
      <c r="AJ36" s="153"/>
      <c r="AK36" s="153"/>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row>
    <row r="37" spans="1:139" s="1" customFormat="1" ht="15.95" customHeight="1" x14ac:dyDescent="0.2">
      <c r="B37" s="181"/>
      <c r="C37" s="161" t="s">
        <v>48</v>
      </c>
      <c r="D37" s="167">
        <v>33.80952380952381</v>
      </c>
      <c r="E37" s="73">
        <v>30.574712643462036</v>
      </c>
      <c r="F37" s="73">
        <v>54.144838212634824</v>
      </c>
      <c r="G37" s="73">
        <v>6.4848484848875296</v>
      </c>
      <c r="H37" s="73">
        <v>62.442746022752033</v>
      </c>
      <c r="I37" s="73">
        <v>22.622809255713214</v>
      </c>
      <c r="J37" s="176">
        <v>132.7888688067064</v>
      </c>
      <c r="K37" s="73">
        <v>20.145279487439325</v>
      </c>
      <c r="L37" s="74">
        <v>183.12158340388021</v>
      </c>
      <c r="M37" s="73">
        <v>5.2179302988886</v>
      </c>
      <c r="N37" s="73">
        <v>72.51404577133988</v>
      </c>
      <c r="O37" s="168">
        <v>14.18707737939188</v>
      </c>
      <c r="P37" s="176">
        <v>44.895284215600732</v>
      </c>
      <c r="Q37" s="73">
        <v>56.879353445501486</v>
      </c>
      <c r="R37" s="74">
        <v>99.150885066446079</v>
      </c>
      <c r="S37" s="73">
        <v>12.041153657649991</v>
      </c>
      <c r="T37" s="73">
        <v>45.279761431816745</v>
      </c>
      <c r="U37" s="168">
        <v>40.019402089437982</v>
      </c>
      <c r="W37" s="153"/>
      <c r="X37" s="153"/>
      <c r="Y37" s="153"/>
      <c r="Z37" s="153"/>
      <c r="AA37" s="153"/>
      <c r="AB37" s="153"/>
      <c r="AC37" s="153"/>
      <c r="AD37" s="153"/>
      <c r="AE37" s="153"/>
      <c r="AF37" s="153"/>
      <c r="AG37" s="153"/>
      <c r="AH37" s="153"/>
      <c r="AI37" s="153"/>
      <c r="AJ37" s="153"/>
      <c r="AK37" s="153"/>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row>
    <row r="38" spans="1:139" s="1" customFormat="1" ht="15.95" customHeight="1" x14ac:dyDescent="0.2">
      <c r="B38" s="181"/>
      <c r="C38" s="162" t="s">
        <v>36</v>
      </c>
      <c r="D38" s="169">
        <v>52.678571428571431</v>
      </c>
      <c r="E38" s="87">
        <v>49.415584415627883</v>
      </c>
      <c r="F38" s="87">
        <v>64.428791547435608</v>
      </c>
      <c r="G38" s="87">
        <v>-0.6786562605903208</v>
      </c>
      <c r="H38" s="87">
        <v>81.762470105955686</v>
      </c>
      <c r="I38" s="87">
        <v>50.436531353839726</v>
      </c>
      <c r="J38" s="177">
        <v>154.21697995470072</v>
      </c>
      <c r="K38" s="87">
        <v>14.279131492149432</v>
      </c>
      <c r="L38" s="88">
        <v>231.33183507089177</v>
      </c>
      <c r="M38" s="87">
        <v>7.6775030414215211</v>
      </c>
      <c r="N38" s="87">
        <v>66.664832320824047</v>
      </c>
      <c r="O38" s="170">
        <v>6.1309263906132401</v>
      </c>
      <c r="P38" s="177">
        <v>81.239301940422706</v>
      </c>
      <c r="Q38" s="87">
        <v>70.750832184150468</v>
      </c>
      <c r="R38" s="88">
        <v>149.04430580068242</v>
      </c>
      <c r="S38" s="87">
        <v>6.9467429258127149</v>
      </c>
      <c r="T38" s="87">
        <v>54.506813597464628</v>
      </c>
      <c r="U38" s="170">
        <v>59.659684355734157</v>
      </c>
      <c r="W38" s="153"/>
      <c r="X38" s="153"/>
      <c r="Y38" s="153"/>
      <c r="Z38" s="153"/>
      <c r="AA38" s="153"/>
      <c r="AB38" s="153"/>
      <c r="AC38" s="153"/>
      <c r="AD38" s="153"/>
      <c r="AE38" s="153"/>
      <c r="AF38" s="153"/>
      <c r="AG38" s="153"/>
      <c r="AH38" s="153"/>
      <c r="AI38" s="153"/>
      <c r="AJ38" s="153"/>
      <c r="AK38" s="153"/>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row>
    <row r="39" spans="1:139" s="1" customFormat="1" ht="15.95" customHeight="1" x14ac:dyDescent="0.2">
      <c r="B39" s="182"/>
      <c r="C39" s="163" t="s">
        <v>37</v>
      </c>
      <c r="D39" s="171">
        <v>68.542228212039532</v>
      </c>
      <c r="E39" s="172">
        <v>20.522318707464699</v>
      </c>
      <c r="F39" s="172">
        <v>76.806116812512712</v>
      </c>
      <c r="G39" s="172">
        <v>1.4541794273411339</v>
      </c>
      <c r="H39" s="172">
        <v>89.240585329115945</v>
      </c>
      <c r="I39" s="172">
        <v>18.794828747188177</v>
      </c>
      <c r="J39" s="178">
        <v>203.94685176337035</v>
      </c>
      <c r="K39" s="172">
        <v>6.2741446197957593</v>
      </c>
      <c r="L39" s="179">
        <v>290.21831230895987</v>
      </c>
      <c r="M39" s="172">
        <v>6.6720530004021592</v>
      </c>
      <c r="N39" s="172">
        <v>70.273598568178883</v>
      </c>
      <c r="O39" s="173">
        <v>-0.37302027053593106</v>
      </c>
      <c r="P39" s="178">
        <v>139.78971656691928</v>
      </c>
      <c r="Q39" s="172">
        <v>28.084063282281399</v>
      </c>
      <c r="R39" s="179">
        <v>222.90541596332267</v>
      </c>
      <c r="S39" s="172">
        <v>8.2232560498213605</v>
      </c>
      <c r="T39" s="172">
        <v>62.712570694080753</v>
      </c>
      <c r="U39" s="173">
        <v>18.351699955766911</v>
      </c>
      <c r="W39" s="153"/>
      <c r="X39" s="153"/>
      <c r="Y39" s="153"/>
      <c r="Z39" s="153"/>
      <c r="AA39" s="153"/>
      <c r="AB39" s="153"/>
      <c r="AC39" s="153"/>
      <c r="AD39" s="153"/>
      <c r="AE39" s="153"/>
      <c r="AF39" s="153"/>
      <c r="AG39" s="153"/>
      <c r="AH39" s="153"/>
      <c r="AI39" s="153"/>
      <c r="AJ39" s="153"/>
      <c r="AK39" s="153"/>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row>
    <row r="40" spans="1:139" s="1" customFormat="1" ht="5.0999999999999996" customHeight="1" x14ac:dyDescent="0.2">
      <c r="B40"/>
      <c r="C40" s="20"/>
      <c r="D40" s="87"/>
      <c r="E40" s="87"/>
      <c r="F40" s="87"/>
      <c r="G40" s="87"/>
      <c r="H40" s="87"/>
      <c r="I40" s="87"/>
      <c r="J40" s="88"/>
      <c r="K40" s="87"/>
      <c r="L40" s="88"/>
      <c r="M40" s="87"/>
      <c r="N40" s="87"/>
      <c r="O40" s="87"/>
      <c r="P40" s="88"/>
      <c r="Q40" s="87"/>
      <c r="R40" s="88"/>
      <c r="S40" s="87"/>
      <c r="T40" s="87"/>
      <c r="U40" s="87"/>
      <c r="W40" s="153"/>
      <c r="X40" s="153"/>
      <c r="Y40" s="153"/>
      <c r="Z40" s="153"/>
      <c r="AA40" s="153"/>
      <c r="AB40" s="153"/>
      <c r="AC40" s="153"/>
      <c r="AD40" s="153"/>
      <c r="AE40" s="153"/>
      <c r="AF40" s="153"/>
      <c r="AG40" s="153"/>
      <c r="AH40" s="153"/>
      <c r="AI40" s="153"/>
      <c r="AJ40" s="153"/>
      <c r="AK40" s="153"/>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row>
    <row r="41" spans="1:139" s="1" customFormat="1" ht="5.0999999999999996" customHeight="1" x14ac:dyDescent="0.2">
      <c r="B41"/>
      <c r="C41" s="20"/>
      <c r="D41" s="87"/>
      <c r="E41" s="87"/>
      <c r="F41" s="87"/>
      <c r="G41" s="87"/>
      <c r="H41" s="87"/>
      <c r="I41" s="87"/>
      <c r="J41" s="88"/>
      <c r="K41" s="87"/>
      <c r="L41" s="88"/>
      <c r="M41" s="87"/>
      <c r="N41" s="87"/>
      <c r="O41" s="87"/>
      <c r="P41" s="88"/>
      <c r="Q41" s="87"/>
      <c r="R41" s="88"/>
      <c r="S41" s="87"/>
      <c r="T41" s="87"/>
      <c r="U41" s="87"/>
      <c r="W41" s="153"/>
      <c r="X41" s="153"/>
      <c r="Y41" s="153"/>
      <c r="Z41" s="153"/>
      <c r="AA41" s="153"/>
      <c r="AB41" s="153"/>
      <c r="AC41" s="153"/>
      <c r="AD41" s="153"/>
      <c r="AE41" s="153"/>
      <c r="AF41" s="153"/>
      <c r="AG41" s="153"/>
      <c r="AH41" s="153"/>
      <c r="AI41" s="153"/>
      <c r="AJ41" s="153"/>
      <c r="AK41" s="153"/>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row>
    <row r="42" spans="1:139" s="1" customFormat="1" ht="15.95" customHeight="1" x14ac:dyDescent="0.2">
      <c r="B42" s="180" t="s">
        <v>41</v>
      </c>
      <c r="C42" s="160" t="s">
        <v>34</v>
      </c>
      <c r="D42" s="164">
        <v>29.017857142857142</v>
      </c>
      <c r="E42" s="165">
        <v>16.071428571428573</v>
      </c>
      <c r="F42" s="165">
        <v>54.738058551617875</v>
      </c>
      <c r="G42" s="165">
        <v>3.7983929876200873</v>
      </c>
      <c r="H42" s="165">
        <v>53.012214738129302</v>
      </c>
      <c r="I42" s="165">
        <v>11.823916758823465</v>
      </c>
      <c r="J42" s="174">
        <v>132.03603307485892</v>
      </c>
      <c r="K42" s="165">
        <v>19.257709978573601</v>
      </c>
      <c r="L42" s="175">
        <v>177.13284690699612</v>
      </c>
      <c r="M42" s="165">
        <v>3.944365985350331</v>
      </c>
      <c r="N42" s="165">
        <v>74.540682533139517</v>
      </c>
      <c r="O42" s="166">
        <v>14.732250130206028</v>
      </c>
      <c r="P42" s="174">
        <v>38.314027454758168</v>
      </c>
      <c r="Q42" s="165">
        <v>38.424127653826531</v>
      </c>
      <c r="R42" s="175">
        <v>96.959081454099177</v>
      </c>
      <c r="S42" s="165">
        <v>7.8925814939038661</v>
      </c>
      <c r="T42" s="165">
        <v>39.515666691722799</v>
      </c>
      <c r="U42" s="166">
        <v>28.298095880945443</v>
      </c>
      <c r="W42" s="153"/>
      <c r="X42" s="153"/>
      <c r="Y42" s="153"/>
      <c r="Z42" s="153"/>
      <c r="AA42" s="153"/>
      <c r="AB42" s="153"/>
      <c r="AC42" s="153"/>
      <c r="AD42" s="153"/>
      <c r="AE42" s="153"/>
      <c r="AF42" s="153"/>
      <c r="AG42" s="153"/>
      <c r="AH42" s="153"/>
      <c r="AI42" s="153"/>
      <c r="AJ42" s="153"/>
      <c r="AK42" s="153"/>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row>
    <row r="43" spans="1:139" s="1" customFormat="1" ht="15.95" customHeight="1" x14ac:dyDescent="0.2">
      <c r="B43" s="181"/>
      <c r="C43" s="161" t="s">
        <v>48</v>
      </c>
      <c r="D43" s="167">
        <v>29.017857142857142</v>
      </c>
      <c r="E43" s="73">
        <v>16.071428571428573</v>
      </c>
      <c r="F43" s="73">
        <v>54.738058551617875</v>
      </c>
      <c r="G43" s="73">
        <v>3.7983929876200873</v>
      </c>
      <c r="H43" s="73">
        <v>53.012214738129302</v>
      </c>
      <c r="I43" s="73">
        <v>11.823916758823465</v>
      </c>
      <c r="J43" s="176">
        <v>132.03603307485892</v>
      </c>
      <c r="K43" s="73">
        <v>19.257709978573601</v>
      </c>
      <c r="L43" s="74">
        <v>177.13284690699612</v>
      </c>
      <c r="M43" s="73">
        <v>3.944365985350331</v>
      </c>
      <c r="N43" s="73">
        <v>74.540682533139517</v>
      </c>
      <c r="O43" s="168">
        <v>14.732250130206028</v>
      </c>
      <c r="P43" s="176">
        <v>38.314027454758168</v>
      </c>
      <c r="Q43" s="73">
        <v>38.424127653826531</v>
      </c>
      <c r="R43" s="74">
        <v>96.959081454099177</v>
      </c>
      <c r="S43" s="73">
        <v>7.8925814939038661</v>
      </c>
      <c r="T43" s="73">
        <v>39.515666691722799</v>
      </c>
      <c r="U43" s="168">
        <v>28.298095880945443</v>
      </c>
      <c r="W43" s="153"/>
      <c r="X43" s="153"/>
      <c r="Y43" s="153"/>
      <c r="Z43" s="153"/>
      <c r="AA43" s="153"/>
      <c r="AB43" s="153"/>
      <c r="AC43" s="153"/>
      <c r="AD43" s="153"/>
      <c r="AE43" s="153"/>
      <c r="AF43" s="153"/>
      <c r="AG43" s="153"/>
      <c r="AH43" s="153"/>
      <c r="AI43" s="153"/>
      <c r="AJ43" s="153"/>
      <c r="AK43" s="15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row>
    <row r="44" spans="1:139" s="1" customFormat="1" ht="15.95" customHeight="1" x14ac:dyDescent="0.2">
      <c r="B44" s="181"/>
      <c r="C44" s="162" t="s">
        <v>36</v>
      </c>
      <c r="D44" s="169">
        <v>53.296703296703299</v>
      </c>
      <c r="E44" s="87">
        <v>44.237918215806417</v>
      </c>
      <c r="F44" s="87">
        <v>66.812848168780377</v>
      </c>
      <c r="G44" s="87">
        <v>1.7325392529021721</v>
      </c>
      <c r="H44" s="87">
        <v>79.770141159154448</v>
      </c>
      <c r="I44" s="87">
        <v>41.781498107580369</v>
      </c>
      <c r="J44" s="177">
        <v>152.49984320244118</v>
      </c>
      <c r="K44" s="87">
        <v>13.889375324577404</v>
      </c>
      <c r="L44" s="88">
        <v>214.26165804153328</v>
      </c>
      <c r="M44" s="87">
        <v>4.5611813153250615</v>
      </c>
      <c r="N44" s="87">
        <v>71.174583729256739</v>
      </c>
      <c r="O44" s="170">
        <v>8.9212783290585822</v>
      </c>
      <c r="P44" s="177">
        <v>81.277388959542833</v>
      </c>
      <c r="Q44" s="87">
        <v>64.271664036795997</v>
      </c>
      <c r="R44" s="88">
        <v>143.15431627120103</v>
      </c>
      <c r="S44" s="87">
        <v>6.3727448248530276</v>
      </c>
      <c r="T44" s="87">
        <v>56.776065910276948</v>
      </c>
      <c r="U44" s="170">
        <v>54.430220173038201</v>
      </c>
      <c r="W44" s="153"/>
      <c r="X44" s="153"/>
      <c r="Y44" s="153"/>
      <c r="Z44" s="153"/>
      <c r="AA44" s="153"/>
      <c r="AB44" s="153"/>
      <c r="AC44" s="153"/>
      <c r="AD44" s="153"/>
      <c r="AE44" s="153"/>
      <c r="AF44" s="153"/>
      <c r="AG44" s="153"/>
      <c r="AH44" s="153"/>
      <c r="AI44" s="153"/>
      <c r="AJ44" s="153"/>
      <c r="AK44" s="153"/>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row>
    <row r="45" spans="1:139" s="1" customFormat="1" ht="15.95" customHeight="1" x14ac:dyDescent="0.2">
      <c r="B45" s="182"/>
      <c r="C45" s="163" t="s">
        <v>37</v>
      </c>
      <c r="D45" s="171">
        <v>67.032967032967036</v>
      </c>
      <c r="E45" s="172">
        <v>9.8705224287752245</v>
      </c>
      <c r="F45" s="172">
        <v>75.776342301766036</v>
      </c>
      <c r="G45" s="172">
        <v>0.10961049127398534</v>
      </c>
      <c r="H45" s="172">
        <v>88.461602918216769</v>
      </c>
      <c r="I45" s="172">
        <v>9.7502246683049147</v>
      </c>
      <c r="J45" s="178">
        <v>207.94169612799837</v>
      </c>
      <c r="K45" s="172">
        <v>9.7431069223025037</v>
      </c>
      <c r="L45" s="179">
        <v>266.38537885921977</v>
      </c>
      <c r="M45" s="172">
        <v>3.5360803997630188</v>
      </c>
      <c r="N45" s="172">
        <v>78.060476524091641</v>
      </c>
      <c r="O45" s="173">
        <v>5.9950371875859814</v>
      </c>
      <c r="P45" s="178">
        <v>139.38948861327364</v>
      </c>
      <c r="Q45" s="172">
        <v>20.575324905072474</v>
      </c>
      <c r="R45" s="179">
        <v>201.85709652621867</v>
      </c>
      <c r="S45" s="172">
        <v>3.64956680611655</v>
      </c>
      <c r="T45" s="172">
        <v>69.053548778841972</v>
      </c>
      <c r="U45" s="173">
        <v>16.329791450655328</v>
      </c>
      <c r="W45" s="153"/>
      <c r="X45" s="153"/>
      <c r="Y45" s="153"/>
      <c r="Z45" s="153"/>
      <c r="AA45" s="153"/>
      <c r="AB45" s="153"/>
      <c r="AC45" s="153"/>
      <c r="AD45" s="153"/>
      <c r="AE45" s="153"/>
      <c r="AF45" s="153"/>
      <c r="AG45" s="153"/>
      <c r="AH45" s="153"/>
      <c r="AI45" s="153"/>
      <c r="AJ45" s="153"/>
      <c r="AK45" s="153"/>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row>
    <row r="46" spans="1:139" s="1" customFormat="1" ht="5.0999999999999996" customHeight="1" x14ac:dyDescent="0.2">
      <c r="A46"/>
      <c r="B46"/>
      <c r="C46" s="20"/>
      <c r="D46" s="87"/>
      <c r="E46" s="87"/>
      <c r="F46" s="87"/>
      <c r="G46" s="87"/>
      <c r="H46" s="87"/>
      <c r="I46" s="87"/>
      <c r="J46" s="88"/>
      <c r="K46" s="87"/>
      <c r="L46" s="88"/>
      <c r="M46" s="87"/>
      <c r="N46" s="87"/>
      <c r="O46" s="87"/>
      <c r="P46" s="88"/>
      <c r="Q46" s="87"/>
      <c r="R46" s="88"/>
      <c r="S46" s="87"/>
      <c r="T46" s="87"/>
      <c r="U46" s="87"/>
      <c r="W46" s="153"/>
      <c r="X46" s="153"/>
      <c r="Y46" s="153"/>
      <c r="Z46" s="153"/>
      <c r="AA46" s="153"/>
      <c r="AB46" s="153"/>
      <c r="AC46" s="153"/>
      <c r="AD46" s="153"/>
      <c r="AE46" s="153"/>
      <c r="AF46" s="153"/>
      <c r="AG46" s="153"/>
      <c r="AH46" s="153"/>
      <c r="AI46" s="153"/>
      <c r="AJ46" s="153"/>
      <c r="AK46" s="153"/>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row>
    <row r="47" spans="1:139" s="1" customFormat="1" ht="5.0999999999999996" customHeight="1" x14ac:dyDescent="0.2">
      <c r="A47"/>
      <c r="B47"/>
      <c r="C47" s="20"/>
      <c r="D47" s="87"/>
      <c r="E47" s="87"/>
      <c r="F47" s="87"/>
      <c r="G47" s="87"/>
      <c r="H47" s="87"/>
      <c r="I47" s="87"/>
      <c r="J47" s="88"/>
      <c r="K47" s="87"/>
      <c r="L47" s="88"/>
      <c r="M47" s="87"/>
      <c r="N47" s="87"/>
      <c r="O47" s="87"/>
      <c r="P47" s="88"/>
      <c r="Q47" s="87"/>
      <c r="R47" s="88"/>
      <c r="S47" s="87"/>
      <c r="T47" s="87"/>
      <c r="U47" s="87"/>
      <c r="W47" s="153"/>
      <c r="X47" s="153"/>
      <c r="Y47" s="153"/>
      <c r="Z47" s="153"/>
      <c r="AA47" s="153"/>
      <c r="AB47" s="153"/>
      <c r="AC47" s="153"/>
      <c r="AD47" s="153"/>
      <c r="AE47" s="153"/>
      <c r="AF47" s="153"/>
      <c r="AG47" s="153"/>
      <c r="AH47" s="153"/>
      <c r="AI47" s="153"/>
      <c r="AJ47" s="153"/>
      <c r="AK47" s="153"/>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row>
    <row r="48" spans="1:139" s="1" customFormat="1" ht="15.95" customHeight="1" x14ac:dyDescent="0.2">
      <c r="B48" s="180" t="s">
        <v>42</v>
      </c>
      <c r="C48" s="160" t="s">
        <v>34</v>
      </c>
      <c r="D48" s="164">
        <v>30.952380952380953</v>
      </c>
      <c r="E48" s="165">
        <v>-7.142857142764286</v>
      </c>
      <c r="F48" s="165">
        <v>56.856702619414484</v>
      </c>
      <c r="G48" s="165">
        <v>0.20366598780915626</v>
      </c>
      <c r="H48" s="165">
        <v>54.439282488076842</v>
      </c>
      <c r="I48" s="165">
        <v>-7.3315911731211152</v>
      </c>
      <c r="J48" s="174">
        <v>137.67321835304818</v>
      </c>
      <c r="K48" s="165">
        <v>22.08002365049451</v>
      </c>
      <c r="L48" s="175">
        <v>174.03012133367179</v>
      </c>
      <c r="M48" s="165">
        <v>6.1754056739630183</v>
      </c>
      <c r="N48" s="165">
        <v>79.108844663195953</v>
      </c>
      <c r="O48" s="166">
        <v>14.979568832769413</v>
      </c>
      <c r="P48" s="174">
        <v>42.613139014038723</v>
      </c>
      <c r="Q48" s="165">
        <v>13.360021961173473</v>
      </c>
      <c r="R48" s="175">
        <v>98.947788554891972</v>
      </c>
      <c r="S48" s="165">
        <v>6.391648862692497</v>
      </c>
      <c r="T48" s="165">
        <v>43.066287419243665</v>
      </c>
      <c r="U48" s="166">
        <v>6.5497369133900394</v>
      </c>
      <c r="W48" s="153"/>
      <c r="X48" s="153"/>
      <c r="Y48" s="153"/>
      <c r="Z48" s="153"/>
      <c r="AA48" s="153"/>
      <c r="AB48" s="153"/>
      <c r="AC48" s="153"/>
      <c r="AD48" s="153"/>
      <c r="AE48" s="153"/>
      <c r="AF48" s="153"/>
      <c r="AG48" s="153"/>
      <c r="AH48" s="153"/>
      <c r="AI48" s="153"/>
      <c r="AJ48" s="153"/>
      <c r="AK48" s="153"/>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row>
    <row r="49" spans="2:139" s="1" customFormat="1" ht="15.95" customHeight="1" x14ac:dyDescent="0.2">
      <c r="B49" s="181"/>
      <c r="C49" s="161" t="s">
        <v>48</v>
      </c>
      <c r="D49" s="167">
        <v>30.952380952380953</v>
      </c>
      <c r="E49" s="73">
        <v>-7.142857142764286</v>
      </c>
      <c r="F49" s="73">
        <v>56.856702619414484</v>
      </c>
      <c r="G49" s="73">
        <v>0.20366598780915626</v>
      </c>
      <c r="H49" s="73">
        <v>54.439282488076842</v>
      </c>
      <c r="I49" s="73">
        <v>-7.3315911731211152</v>
      </c>
      <c r="J49" s="176">
        <v>137.67321835304818</v>
      </c>
      <c r="K49" s="73">
        <v>22.08002365049451</v>
      </c>
      <c r="L49" s="74">
        <v>174.03012133367179</v>
      </c>
      <c r="M49" s="73">
        <v>6.1754056739630183</v>
      </c>
      <c r="N49" s="73">
        <v>79.108844663195953</v>
      </c>
      <c r="O49" s="168">
        <v>14.979568832769413</v>
      </c>
      <c r="P49" s="176">
        <v>42.613139014038723</v>
      </c>
      <c r="Q49" s="73">
        <v>13.360021961173473</v>
      </c>
      <c r="R49" s="74">
        <v>98.947788554891972</v>
      </c>
      <c r="S49" s="73">
        <v>6.391648862692497</v>
      </c>
      <c r="T49" s="73">
        <v>43.066287419243665</v>
      </c>
      <c r="U49" s="168">
        <v>6.5497369133900394</v>
      </c>
      <c r="W49" s="153"/>
      <c r="X49" s="153"/>
      <c r="Y49" s="153"/>
      <c r="Z49" s="153"/>
      <c r="AA49" s="153"/>
      <c r="AB49" s="153"/>
      <c r="AC49" s="153"/>
      <c r="AD49" s="153"/>
      <c r="AE49" s="153"/>
      <c r="AF49" s="153"/>
      <c r="AG49" s="153"/>
      <c r="AH49" s="153"/>
      <c r="AI49" s="153"/>
      <c r="AJ49" s="153"/>
      <c r="AK49" s="153"/>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row>
    <row r="50" spans="2:139" s="1" customFormat="1" ht="15.95" customHeight="1" x14ac:dyDescent="0.2">
      <c r="B50" s="181"/>
      <c r="C50" s="162" t="s">
        <v>36</v>
      </c>
      <c r="D50" s="169">
        <v>58.379120879120876</v>
      </c>
      <c r="E50" s="87">
        <v>27.245508982093835</v>
      </c>
      <c r="F50" s="87">
        <v>70.984947256133694</v>
      </c>
      <c r="G50" s="87">
        <v>3.9756944444580733</v>
      </c>
      <c r="H50" s="87">
        <v>82.24154998453443</v>
      </c>
      <c r="I50" s="87">
        <v>22.380052051570807</v>
      </c>
      <c r="J50" s="177">
        <v>155.09000001963062</v>
      </c>
      <c r="K50" s="87">
        <v>13.134417757159847</v>
      </c>
      <c r="L50" s="88">
        <v>218.93394087738804</v>
      </c>
      <c r="M50" s="87">
        <v>5.0975659345804081</v>
      </c>
      <c r="N50" s="87">
        <v>70.838719386355407</v>
      </c>
      <c r="O50" s="170">
        <v>7.6470389690719793</v>
      </c>
      <c r="P50" s="177">
        <v>90.540178582888771</v>
      </c>
      <c r="Q50" s="87">
        <v>43.958465709016217</v>
      </c>
      <c r="R50" s="88">
        <v>155.41014245758882</v>
      </c>
      <c r="S50" s="87">
        <v>9.2759240247208812</v>
      </c>
      <c r="T50" s="87">
        <v>58.258860812504899</v>
      </c>
      <c r="U50" s="170">
        <v>31.738502322082706</v>
      </c>
      <c r="W50" s="153"/>
      <c r="X50" s="153"/>
      <c r="Y50" s="153"/>
      <c r="Z50" s="153"/>
      <c r="AA50" s="153"/>
      <c r="AB50" s="153"/>
      <c r="AC50" s="153"/>
      <c r="AD50" s="153"/>
      <c r="AE50" s="153"/>
      <c r="AF50" s="153"/>
      <c r="AG50" s="153"/>
      <c r="AH50" s="153"/>
      <c r="AI50" s="153"/>
      <c r="AJ50" s="153"/>
      <c r="AK50" s="153"/>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row>
    <row r="51" spans="2:139" s="1" customFormat="1" ht="15.95" customHeight="1" x14ac:dyDescent="0.2">
      <c r="B51" s="182"/>
      <c r="C51" s="163" t="s">
        <v>37</v>
      </c>
      <c r="D51" s="171">
        <v>74.08424908424908</v>
      </c>
      <c r="E51" s="172">
        <v>8.0677228952650299</v>
      </c>
      <c r="F51" s="172">
        <v>80.869977480146972</v>
      </c>
      <c r="G51" s="172">
        <v>0.58970956807471175</v>
      </c>
      <c r="H51" s="172">
        <v>91.609088307807795</v>
      </c>
      <c r="I51" s="172">
        <v>7.4341732960486802</v>
      </c>
      <c r="J51" s="178">
        <v>208.99710754349451</v>
      </c>
      <c r="K51" s="172">
        <v>-0.10302015987427629</v>
      </c>
      <c r="L51" s="179">
        <v>282.99551981868541</v>
      </c>
      <c r="M51" s="172">
        <v>2.4317124627921709</v>
      </c>
      <c r="N51" s="172">
        <v>73.851737185587851</v>
      </c>
      <c r="O51" s="173">
        <v>-2.4745584758274402</v>
      </c>
      <c r="P51" s="178">
        <v>154.83393773139841</v>
      </c>
      <c r="Q51" s="172">
        <v>7.9563913543875895</v>
      </c>
      <c r="R51" s="179">
        <v>228.85841314719576</v>
      </c>
      <c r="S51" s="172">
        <v>3.0357620718944855</v>
      </c>
      <c r="T51" s="172">
        <v>67.654903135158236</v>
      </c>
      <c r="U51" s="173">
        <v>4.7756518547606666</v>
      </c>
      <c r="W51" s="153"/>
      <c r="X51" s="153"/>
      <c r="Y51" s="153"/>
      <c r="Z51" s="153"/>
      <c r="AA51" s="153"/>
      <c r="AB51" s="153"/>
      <c r="AC51" s="153"/>
      <c r="AD51" s="153"/>
      <c r="AE51" s="153"/>
      <c r="AF51" s="153"/>
      <c r="AG51" s="153"/>
      <c r="AH51" s="153"/>
      <c r="AI51" s="153"/>
      <c r="AJ51" s="153"/>
      <c r="AK51" s="153"/>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row>
    <row r="52" spans="2:139" s="1" customFormat="1" ht="5.0999999999999996" customHeight="1" x14ac:dyDescent="0.2">
      <c r="B52"/>
      <c r="C52" s="20"/>
      <c r="D52" s="87"/>
      <c r="E52" s="87"/>
      <c r="F52" s="87"/>
      <c r="G52" s="87"/>
      <c r="H52" s="87"/>
      <c r="I52" s="87"/>
      <c r="J52" s="88"/>
      <c r="K52" s="87"/>
      <c r="L52" s="88"/>
      <c r="M52" s="87"/>
      <c r="N52" s="87"/>
      <c r="O52" s="87"/>
      <c r="P52" s="88"/>
      <c r="Q52" s="87"/>
      <c r="R52" s="88"/>
      <c r="S52" s="87"/>
      <c r="T52" s="87"/>
      <c r="U52" s="87"/>
      <c r="W52" s="153"/>
      <c r="X52" s="153"/>
      <c r="Y52" s="153"/>
      <c r="Z52" s="153"/>
      <c r="AA52" s="153"/>
      <c r="AB52" s="153"/>
      <c r="AC52" s="153"/>
      <c r="AD52" s="153"/>
      <c r="AE52" s="153"/>
      <c r="AF52" s="153"/>
      <c r="AG52" s="153"/>
      <c r="AH52" s="153"/>
      <c r="AI52" s="153"/>
      <c r="AJ52" s="153"/>
      <c r="AK52" s="153"/>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row>
    <row r="53" spans="2:139" s="1" customFormat="1" ht="5.0999999999999996" customHeight="1" x14ac:dyDescent="0.2">
      <c r="B53"/>
      <c r="C53" s="20"/>
      <c r="D53" s="87"/>
      <c r="E53" s="87"/>
      <c r="F53" s="87"/>
      <c r="G53" s="87"/>
      <c r="H53" s="87"/>
      <c r="I53" s="87"/>
      <c r="J53" s="88"/>
      <c r="K53" s="87"/>
      <c r="L53" s="88"/>
      <c r="M53" s="87"/>
      <c r="N53" s="87"/>
      <c r="O53" s="87"/>
      <c r="P53" s="88"/>
      <c r="Q53" s="87"/>
      <c r="R53" s="88"/>
      <c r="S53" s="87"/>
      <c r="T53" s="87"/>
      <c r="U53" s="87"/>
      <c r="W53" s="153"/>
      <c r="X53" s="153"/>
      <c r="Y53" s="153"/>
      <c r="Z53" s="153"/>
      <c r="AA53" s="153"/>
      <c r="AB53" s="153"/>
      <c r="AC53" s="153"/>
      <c r="AD53" s="153"/>
      <c r="AE53" s="153"/>
      <c r="AF53" s="153"/>
      <c r="AG53" s="153"/>
      <c r="AH53" s="153"/>
      <c r="AI53" s="153"/>
      <c r="AJ53" s="153"/>
      <c r="AK53" s="1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row>
    <row r="54" spans="2:139" s="1" customFormat="1" ht="15.95" customHeight="1" x14ac:dyDescent="0.2">
      <c r="B54" s="180" t="s">
        <v>43</v>
      </c>
      <c r="C54" s="160" t="s">
        <v>34</v>
      </c>
      <c r="D54" s="164">
        <v>37.797619047619051</v>
      </c>
      <c r="E54" s="165">
        <v>-13.898305084727083</v>
      </c>
      <c r="F54" s="165">
        <v>61.902927580893682</v>
      </c>
      <c r="G54" s="165">
        <v>-13.275769023169856</v>
      </c>
      <c r="H54" s="165">
        <v>61.059501585319872</v>
      </c>
      <c r="I54" s="165">
        <v>-0.71783405229615882</v>
      </c>
      <c r="J54" s="174">
        <v>133.40564885697424</v>
      </c>
      <c r="K54" s="165">
        <v>12.679535013592719</v>
      </c>
      <c r="L54" s="175">
        <v>178.18328851306677</v>
      </c>
      <c r="M54" s="165">
        <v>6.2668270192722755</v>
      </c>
      <c r="N54" s="165">
        <v>74.869899399778035</v>
      </c>
      <c r="O54" s="166">
        <v>6.0345341760299887</v>
      </c>
      <c r="P54" s="174">
        <v>50.424158942963473</v>
      </c>
      <c r="Q54" s="165">
        <v>-2.9810105306212633</v>
      </c>
      <c r="R54" s="175">
        <v>110.30067204949859</v>
      </c>
      <c r="S54" s="165">
        <v>-7.840911484063108</v>
      </c>
      <c r="T54" s="165">
        <v>45.715187410947465</v>
      </c>
      <c r="U54" s="166">
        <v>5.2733821824468965</v>
      </c>
      <c r="W54" s="153"/>
      <c r="X54" s="153"/>
      <c r="Y54" s="153"/>
      <c r="Z54" s="153"/>
      <c r="AA54" s="153"/>
      <c r="AB54" s="153"/>
      <c r="AC54" s="153"/>
      <c r="AD54" s="153"/>
      <c r="AE54" s="153"/>
      <c r="AF54" s="153"/>
      <c r="AG54" s="153"/>
      <c r="AH54" s="153"/>
      <c r="AI54" s="153"/>
      <c r="AJ54" s="153"/>
      <c r="AK54" s="153"/>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row>
    <row r="55" spans="2:139" s="1" customFormat="1" ht="15.95" customHeight="1" x14ac:dyDescent="0.2">
      <c r="B55" s="181"/>
      <c r="C55" s="161" t="s">
        <v>48</v>
      </c>
      <c r="D55" s="167">
        <v>37.797619047619051</v>
      </c>
      <c r="E55" s="73">
        <v>-13.898305084727083</v>
      </c>
      <c r="F55" s="73">
        <v>61.902927580893682</v>
      </c>
      <c r="G55" s="73">
        <v>-13.275769023169856</v>
      </c>
      <c r="H55" s="73">
        <v>61.059501585319872</v>
      </c>
      <c r="I55" s="73">
        <v>-0.71783405229615882</v>
      </c>
      <c r="J55" s="176">
        <v>133.40564885697424</v>
      </c>
      <c r="K55" s="73">
        <v>12.679535013592719</v>
      </c>
      <c r="L55" s="74">
        <v>178.18328851306677</v>
      </c>
      <c r="M55" s="73">
        <v>6.2668270192722755</v>
      </c>
      <c r="N55" s="73">
        <v>74.869899399778035</v>
      </c>
      <c r="O55" s="168">
        <v>6.0345341760299887</v>
      </c>
      <c r="P55" s="176">
        <v>50.424158942963473</v>
      </c>
      <c r="Q55" s="73">
        <v>-2.9810105306212633</v>
      </c>
      <c r="R55" s="74">
        <v>110.30067204949859</v>
      </c>
      <c r="S55" s="73">
        <v>-7.840911484063108</v>
      </c>
      <c r="T55" s="73">
        <v>45.715187410947465</v>
      </c>
      <c r="U55" s="168">
        <v>5.2733821824468965</v>
      </c>
      <c r="W55" s="153"/>
      <c r="X55" s="153"/>
      <c r="Y55" s="153"/>
      <c r="Z55" s="153"/>
      <c r="AA55" s="153"/>
      <c r="AB55" s="153"/>
      <c r="AC55" s="153"/>
      <c r="AD55" s="153"/>
      <c r="AE55" s="153"/>
      <c r="AF55" s="153"/>
      <c r="AG55" s="153"/>
      <c r="AH55" s="153"/>
      <c r="AI55" s="153"/>
      <c r="AJ55" s="153"/>
      <c r="AK55" s="153"/>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row>
    <row r="56" spans="2:139" s="1" customFormat="1" ht="15.95" customHeight="1" x14ac:dyDescent="0.2">
      <c r="B56" s="181"/>
      <c r="C56" s="162" t="s">
        <v>36</v>
      </c>
      <c r="D56" s="169">
        <v>62.866300366300365</v>
      </c>
      <c r="E56" s="87">
        <v>12.911184210436433</v>
      </c>
      <c r="F56" s="87">
        <v>74.825174825174827</v>
      </c>
      <c r="G56" s="87">
        <v>-2.5019305019363594</v>
      </c>
      <c r="H56" s="87">
        <v>84.017578994186238</v>
      </c>
      <c r="I56" s="87">
        <v>15.808635793295252</v>
      </c>
      <c r="J56" s="177">
        <v>149.25836218056762</v>
      </c>
      <c r="K56" s="87">
        <v>6.7177605882546345</v>
      </c>
      <c r="L56" s="88">
        <v>225.11764294062439</v>
      </c>
      <c r="M56" s="87">
        <v>1.3856858333664455</v>
      </c>
      <c r="N56" s="87">
        <v>66.302383158814095</v>
      </c>
      <c r="O56" s="170">
        <v>5.2591987823885074</v>
      </c>
      <c r="P56" s="177">
        <v>93.833210290256105</v>
      </c>
      <c r="Q56" s="87">
        <v>20.496287243130539</v>
      </c>
      <c r="R56" s="88">
        <v>168.44466989263503</v>
      </c>
      <c r="S56" s="87">
        <v>-1.1509135650640268</v>
      </c>
      <c r="T56" s="87">
        <v>55.705657145508958</v>
      </c>
      <c r="U56" s="170">
        <v>21.899242156831669</v>
      </c>
      <c r="W56" s="153"/>
      <c r="X56" s="153"/>
      <c r="Y56" s="153"/>
      <c r="Z56" s="153"/>
      <c r="AA56" s="153"/>
      <c r="AB56" s="153"/>
      <c r="AC56" s="153"/>
      <c r="AD56" s="153"/>
      <c r="AE56" s="153"/>
      <c r="AF56" s="153"/>
      <c r="AG56" s="153"/>
      <c r="AH56" s="153"/>
      <c r="AI56" s="153"/>
      <c r="AJ56" s="153"/>
      <c r="AK56" s="153"/>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row>
    <row r="57" spans="2:139" s="1" customFormat="1" ht="15.95" customHeight="1" x14ac:dyDescent="0.2">
      <c r="B57" s="182"/>
      <c r="C57" s="163" t="s">
        <v>37</v>
      </c>
      <c r="D57" s="171">
        <v>80.116758241758248</v>
      </c>
      <c r="E57" s="172">
        <v>5.200293624157049</v>
      </c>
      <c r="F57" s="172">
        <v>85.877681640393504</v>
      </c>
      <c r="G57" s="172">
        <v>-1.9652944558651699</v>
      </c>
      <c r="H57" s="172">
        <v>93.291710618406341</v>
      </c>
      <c r="I57" s="172">
        <v>7.309236091657823</v>
      </c>
      <c r="J57" s="178">
        <v>209.02687382701325</v>
      </c>
      <c r="K57" s="172">
        <v>1.3334414294301964</v>
      </c>
      <c r="L57" s="179">
        <v>298.43856033822601</v>
      </c>
      <c r="M57" s="172">
        <v>3.7545829270847846</v>
      </c>
      <c r="N57" s="172">
        <v>70.040169604804888</v>
      </c>
      <c r="O57" s="173">
        <v>-2.3335272807242036</v>
      </c>
      <c r="P57" s="178">
        <v>167.46555516429325</v>
      </c>
      <c r="Q57" s="172">
        <v>6.6030779231838022</v>
      </c>
      <c r="R57" s="179">
        <v>256.29211673943541</v>
      </c>
      <c r="S57" s="172">
        <v>1.71549986106873</v>
      </c>
      <c r="T57" s="172">
        <v>65.341672344363843</v>
      </c>
      <c r="U57" s="173">
        <v>4.8051457927122314</v>
      </c>
      <c r="W57" s="153"/>
      <c r="X57" s="153"/>
      <c r="Y57" s="153"/>
      <c r="Z57" s="153"/>
      <c r="AA57" s="153"/>
      <c r="AB57" s="153"/>
      <c r="AC57" s="153"/>
      <c r="AD57" s="153"/>
      <c r="AE57" s="153"/>
      <c r="AF57" s="153"/>
      <c r="AG57" s="153"/>
      <c r="AH57" s="153"/>
      <c r="AI57" s="153"/>
      <c r="AJ57" s="153"/>
      <c r="AK57" s="153"/>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row>
    <row r="58" spans="2:139" s="1" customFormat="1" ht="5.0999999999999996" customHeight="1" x14ac:dyDescent="0.2">
      <c r="B58"/>
      <c r="C58" s="20"/>
      <c r="D58" s="87"/>
      <c r="E58" s="87"/>
      <c r="F58" s="87"/>
      <c r="G58" s="87"/>
      <c r="H58" s="87"/>
      <c r="I58" s="87"/>
      <c r="J58" s="88"/>
      <c r="K58" s="87"/>
      <c r="L58" s="88"/>
      <c r="M58" s="87"/>
      <c r="N58" s="87"/>
      <c r="O58" s="87"/>
      <c r="P58" s="88"/>
      <c r="Q58" s="87"/>
      <c r="R58" s="88"/>
      <c r="S58" s="87"/>
      <c r="T58" s="87"/>
      <c r="U58" s="87"/>
      <c r="W58" s="153"/>
      <c r="X58" s="153"/>
      <c r="Y58" s="153"/>
      <c r="Z58" s="153"/>
      <c r="AA58" s="153"/>
      <c r="AB58" s="153"/>
      <c r="AC58" s="153"/>
      <c r="AD58" s="153"/>
      <c r="AE58" s="153"/>
      <c r="AF58" s="153"/>
      <c r="AG58" s="153"/>
      <c r="AH58" s="153"/>
      <c r="AI58" s="153"/>
      <c r="AJ58" s="153"/>
      <c r="AK58" s="153"/>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row>
    <row r="59" spans="2:139" s="1" customFormat="1" ht="15.95" customHeight="1" x14ac:dyDescent="0.2">
      <c r="B59" s="479" t="s">
        <v>47</v>
      </c>
      <c r="C59" s="479"/>
      <c r="D59" s="215"/>
      <c r="E59" s="216"/>
      <c r="F59" s="216"/>
      <c r="G59" s="216"/>
      <c r="H59" s="216"/>
      <c r="I59" s="216"/>
      <c r="J59" s="216"/>
      <c r="K59" s="216"/>
      <c r="L59" s="216"/>
      <c r="M59" s="216"/>
      <c r="N59" s="216"/>
      <c r="O59" s="216"/>
      <c r="P59" s="216"/>
      <c r="Q59" s="216"/>
      <c r="R59" s="216"/>
      <c r="S59" s="216"/>
      <c r="T59" s="216"/>
      <c r="U59" s="217"/>
      <c r="W59" s="153"/>
      <c r="X59" s="153"/>
      <c r="Y59" s="153"/>
      <c r="Z59" s="153"/>
      <c r="AA59" s="153"/>
      <c r="AB59" s="153"/>
      <c r="AC59" s="153"/>
      <c r="AD59" s="153"/>
      <c r="AE59" s="153"/>
      <c r="AF59" s="153"/>
      <c r="AG59" s="153"/>
      <c r="AH59" s="153"/>
      <c r="AI59" s="153"/>
      <c r="AJ59" s="153"/>
      <c r="AK59" s="153"/>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row>
    <row r="60" spans="2:139" ht="15.95" customHeight="1" x14ac:dyDescent="0.2">
      <c r="B60" s="197" t="s">
        <v>32</v>
      </c>
      <c r="C60" s="201" t="s">
        <v>34</v>
      </c>
      <c r="D60" s="124">
        <v>29.45134575569358</v>
      </c>
      <c r="E60" s="132">
        <v>5.5658627088624337</v>
      </c>
      <c r="F60" s="132">
        <v>49.742078113485633</v>
      </c>
      <c r="G60" s="132">
        <v>9.1430251359170924</v>
      </c>
      <c r="H60" s="132">
        <v>59.208112874762435</v>
      </c>
      <c r="I60" s="125">
        <v>-3.2774997968874913</v>
      </c>
      <c r="J60" s="183">
        <v>133.24706131185812</v>
      </c>
      <c r="K60" s="132">
        <v>14.51314088239455</v>
      </c>
      <c r="L60" s="184">
        <v>179.74330724188582</v>
      </c>
      <c r="M60" s="132">
        <v>7.7006152602977531</v>
      </c>
      <c r="N60" s="132">
        <v>74.13186246347027</v>
      </c>
      <c r="O60" s="125">
        <v>6.3254286947726079</v>
      </c>
      <c r="P60" s="183">
        <v>39.243052736256345</v>
      </c>
      <c r="Q60" s="132">
        <v>20.886785087479751</v>
      </c>
      <c r="R60" s="184">
        <v>89.408056292021314</v>
      </c>
      <c r="S60" s="132">
        <v>17.547709585048519</v>
      </c>
      <c r="T60" s="132">
        <v>43.892076803561729</v>
      </c>
      <c r="U60" s="125">
        <v>2.8406129853302011</v>
      </c>
    </row>
    <row r="61" spans="2:139" ht="15.95" customHeight="1" x14ac:dyDescent="0.2">
      <c r="B61" s="198" t="s">
        <v>56</v>
      </c>
      <c r="C61" s="161" t="s">
        <v>48</v>
      </c>
      <c r="D61" s="126">
        <v>29.45134575569358</v>
      </c>
      <c r="E61" s="67">
        <v>5.5658627088624337</v>
      </c>
      <c r="F61" s="67">
        <v>49.742078113485633</v>
      </c>
      <c r="G61" s="67">
        <v>9.1430251359170924</v>
      </c>
      <c r="H61" s="67">
        <v>59.208112874762435</v>
      </c>
      <c r="I61" s="127">
        <v>-3.2774997968874913</v>
      </c>
      <c r="J61" s="185">
        <v>133.24706131185812</v>
      </c>
      <c r="K61" s="67">
        <v>14.51314088239455</v>
      </c>
      <c r="L61" s="75">
        <v>179.74330724188582</v>
      </c>
      <c r="M61" s="67">
        <v>7.7006152602977531</v>
      </c>
      <c r="N61" s="67">
        <v>74.13186246347027</v>
      </c>
      <c r="O61" s="127">
        <v>6.3254286947726079</v>
      </c>
      <c r="P61" s="185">
        <v>39.243052736256345</v>
      </c>
      <c r="Q61" s="67">
        <v>20.886785087479751</v>
      </c>
      <c r="R61" s="75">
        <v>89.408056292021314</v>
      </c>
      <c r="S61" s="67">
        <v>17.547709585048519</v>
      </c>
      <c r="T61" s="67">
        <v>43.892076803561729</v>
      </c>
      <c r="U61" s="127">
        <v>2.8406129853302011</v>
      </c>
    </row>
    <row r="62" spans="2:139" ht="15.95" customHeight="1" x14ac:dyDescent="0.2">
      <c r="B62" s="198"/>
      <c r="C62" s="162" t="s">
        <v>36</v>
      </c>
      <c r="D62" s="128">
        <v>49.152236652236653</v>
      </c>
      <c r="E62" s="85">
        <v>50.261924455651815</v>
      </c>
      <c r="F62" s="85">
        <v>59.343045244431991</v>
      </c>
      <c r="G62" s="85">
        <v>2.7362379758858855</v>
      </c>
      <c r="H62" s="85">
        <v>82.82729079676777</v>
      </c>
      <c r="I62" s="129">
        <v>46.259905380932558</v>
      </c>
      <c r="J62" s="186">
        <v>146.50515939468838</v>
      </c>
      <c r="K62" s="85">
        <v>10.867173038328044</v>
      </c>
      <c r="L62" s="103">
        <v>215.79072812467686</v>
      </c>
      <c r="M62" s="85">
        <v>6.4203276040529493</v>
      </c>
      <c r="N62" s="85">
        <v>67.892240166142244</v>
      </c>
      <c r="O62" s="129">
        <v>4.1785676988241738</v>
      </c>
      <c r="P62" s="186">
        <v>72.010562653413743</v>
      </c>
      <c r="Q62" s="85">
        <v>66.59114779698325</v>
      </c>
      <c r="R62" s="103">
        <v>128.05678942431624</v>
      </c>
      <c r="S62" s="85">
        <v>9.3322410220162499</v>
      </c>
      <c r="T62" s="85">
        <v>56.233303190833439</v>
      </c>
      <c r="U62" s="129">
        <v>52.371474543800204</v>
      </c>
    </row>
    <row r="63" spans="2:139" ht="15.95" customHeight="1" x14ac:dyDescent="0.2">
      <c r="B63" s="199"/>
      <c r="C63" s="202" t="s">
        <v>37</v>
      </c>
      <c r="D63" s="130">
        <v>66.19914249224594</v>
      </c>
      <c r="E63" s="133">
        <v>22.71615861400392</v>
      </c>
      <c r="F63" s="133">
        <v>74.137045498822232</v>
      </c>
      <c r="G63" s="133">
        <v>3.1161473087875824</v>
      </c>
      <c r="H63" s="133">
        <v>89.292933171065542</v>
      </c>
      <c r="I63" s="131">
        <v>19.007703271355091</v>
      </c>
      <c r="J63" s="187">
        <v>200.44554173918206</v>
      </c>
      <c r="K63" s="133">
        <v>6.7332055433678164</v>
      </c>
      <c r="L63" s="188">
        <v>283.83159680988985</v>
      </c>
      <c r="M63" s="133">
        <v>7.0981101418065418</v>
      </c>
      <c r="N63" s="133">
        <v>70.621292340976808</v>
      </c>
      <c r="O63" s="131">
        <v>-0.34071992295826603</v>
      </c>
      <c r="P63" s="187">
        <v>132.69322979527544</v>
      </c>
      <c r="Q63" s="133">
        <v>30.978889808441391</v>
      </c>
      <c r="R63" s="188">
        <v>210.42436006698173</v>
      </c>
      <c r="S63" s="133">
        <v>10.435445018730206</v>
      </c>
      <c r="T63" s="133">
        <v>63.059823374549111</v>
      </c>
      <c r="U63" s="131">
        <v>18.602220316261366</v>
      </c>
    </row>
    <row r="64" spans="2:139" ht="5.0999999999999996" customHeight="1" x14ac:dyDescent="0.2">
      <c r="D64" s="85"/>
      <c r="E64" s="85"/>
      <c r="F64" s="85"/>
      <c r="G64" s="85"/>
      <c r="H64" s="85"/>
      <c r="I64" s="85"/>
      <c r="J64" s="85"/>
      <c r="K64" s="85"/>
      <c r="L64" s="85"/>
      <c r="M64" s="85"/>
      <c r="N64" s="85"/>
      <c r="O64" s="85"/>
      <c r="P64" s="85"/>
      <c r="Q64" s="85"/>
      <c r="R64" s="85"/>
      <c r="S64" s="85"/>
      <c r="T64" s="85"/>
      <c r="U64" s="85"/>
    </row>
    <row r="65" spans="2:21" ht="5.0999999999999996" customHeight="1" x14ac:dyDescent="0.2">
      <c r="D65" s="85"/>
      <c r="E65" s="85"/>
      <c r="F65" s="85"/>
      <c r="G65" s="85"/>
      <c r="H65" s="85"/>
      <c r="I65" s="85"/>
      <c r="J65" s="85"/>
      <c r="K65" s="85"/>
      <c r="L65" s="85"/>
      <c r="M65" s="85"/>
      <c r="N65" s="85"/>
      <c r="O65" s="85"/>
      <c r="P65" s="85"/>
      <c r="Q65" s="85"/>
      <c r="R65" s="85"/>
      <c r="S65" s="85"/>
      <c r="T65" s="85"/>
      <c r="U65" s="85"/>
    </row>
    <row r="66" spans="2:21" ht="15.95" customHeight="1" x14ac:dyDescent="0.2">
      <c r="B66" s="200" t="s">
        <v>44</v>
      </c>
      <c r="C66" s="201" t="s">
        <v>34</v>
      </c>
      <c r="D66" s="124">
        <v>34.375</v>
      </c>
      <c r="E66" s="132">
        <v>-10.982658959603436</v>
      </c>
      <c r="F66" s="132">
        <v>59.379815100154083</v>
      </c>
      <c r="G66" s="132">
        <v>-7.3060733613618485</v>
      </c>
      <c r="H66" s="132">
        <v>57.890042166675961</v>
      </c>
      <c r="I66" s="125">
        <v>-3.9663716184047502</v>
      </c>
      <c r="J66" s="183">
        <v>135.32697884654866</v>
      </c>
      <c r="K66" s="132">
        <v>16.693511303975324</v>
      </c>
      <c r="L66" s="184">
        <v>176.1949412030483</v>
      </c>
      <c r="M66" s="132">
        <v>6.1370857051997296</v>
      </c>
      <c r="N66" s="132">
        <v>76.805257814203628</v>
      </c>
      <c r="O66" s="125">
        <v>9.9460292588566155</v>
      </c>
      <c r="P66" s="183">
        <v>46.518648978501098</v>
      </c>
      <c r="Q66" s="132">
        <v>3.877460929581356</v>
      </c>
      <c r="R66" s="184">
        <v>104.62423030219527</v>
      </c>
      <c r="S66" s="132">
        <v>-1.6173676400365276</v>
      </c>
      <c r="T66" s="132">
        <v>44.462596134886851</v>
      </c>
      <c r="U66" s="125">
        <v>5.5851611589017329</v>
      </c>
    </row>
    <row r="67" spans="2:21" ht="15.95" customHeight="1" x14ac:dyDescent="0.2">
      <c r="B67" s="198" t="s">
        <v>45</v>
      </c>
      <c r="C67" s="161" t="s">
        <v>48</v>
      </c>
      <c r="D67" s="126">
        <v>34.375</v>
      </c>
      <c r="E67" s="67">
        <v>-10.982658959603436</v>
      </c>
      <c r="F67" s="67">
        <v>59.379815100154083</v>
      </c>
      <c r="G67" s="67">
        <v>-7.3060733613618485</v>
      </c>
      <c r="H67" s="67">
        <v>57.890042166675961</v>
      </c>
      <c r="I67" s="127">
        <v>-3.9663716184047502</v>
      </c>
      <c r="J67" s="185">
        <v>135.32697884654866</v>
      </c>
      <c r="K67" s="67">
        <v>16.693511303975324</v>
      </c>
      <c r="L67" s="75">
        <v>176.1949412030483</v>
      </c>
      <c r="M67" s="67">
        <v>6.1370857051997296</v>
      </c>
      <c r="N67" s="67">
        <v>76.805257814203628</v>
      </c>
      <c r="O67" s="127">
        <v>9.9460292588566155</v>
      </c>
      <c r="P67" s="185">
        <v>46.518648978501098</v>
      </c>
      <c r="Q67" s="67">
        <v>3.877460929581356</v>
      </c>
      <c r="R67" s="75">
        <v>104.62423030219527</v>
      </c>
      <c r="S67" s="67">
        <v>-1.6173676400365276</v>
      </c>
      <c r="T67" s="67">
        <v>44.462596134886851</v>
      </c>
      <c r="U67" s="127">
        <v>5.5851611589017329</v>
      </c>
    </row>
    <row r="68" spans="2:21" ht="15.95" customHeight="1" x14ac:dyDescent="0.2">
      <c r="B68" s="198"/>
      <c r="C68" s="162" t="s">
        <v>36</v>
      </c>
      <c r="D68" s="195">
        <v>60.62271062271062</v>
      </c>
      <c r="E68" s="33">
        <v>19.386834986446743</v>
      </c>
      <c r="F68" s="33">
        <v>72.90506104065426</v>
      </c>
      <c r="G68" s="33">
        <v>0.54760931753467923</v>
      </c>
      <c r="H68" s="33">
        <v>83.152952288000108</v>
      </c>
      <c r="I68" s="190">
        <v>18.736622180061755</v>
      </c>
      <c r="J68" s="189">
        <v>152.06626937271466</v>
      </c>
      <c r="K68" s="33">
        <v>9.7098002507435623</v>
      </c>
      <c r="L68" s="89">
        <v>222.10722254908461</v>
      </c>
      <c r="M68" s="33">
        <v>3.0282441849112378</v>
      </c>
      <c r="N68" s="33">
        <v>68.465251884863051</v>
      </c>
      <c r="O68" s="190">
        <v>6.4851693034580684</v>
      </c>
      <c r="P68" s="189">
        <v>92.186694436572438</v>
      </c>
      <c r="Q68" s="33">
        <v>30.979058189254186</v>
      </c>
      <c r="R68" s="89">
        <v>161.92740617511194</v>
      </c>
      <c r="S68" s="33">
        <v>3.5924364497326216</v>
      </c>
      <c r="T68" s="33">
        <v>56.930878233723121</v>
      </c>
      <c r="U68" s="190">
        <v>26.436893153898019</v>
      </c>
    </row>
    <row r="69" spans="2:21" ht="15.95" customHeight="1" x14ac:dyDescent="0.2">
      <c r="B69" s="199"/>
      <c r="C69" s="202" t="s">
        <v>37</v>
      </c>
      <c r="D69" s="196">
        <v>77.100503663003664</v>
      </c>
      <c r="E69" s="192">
        <v>6.5586828550177385</v>
      </c>
      <c r="F69" s="192">
        <v>83.373829560270238</v>
      </c>
      <c r="G69" s="192">
        <v>-0.74256989154398578</v>
      </c>
      <c r="H69" s="192">
        <v>92.475665409180749</v>
      </c>
      <c r="I69" s="194">
        <v>7.3558752615569283</v>
      </c>
      <c r="J69" s="191">
        <v>209.01257292975743</v>
      </c>
      <c r="K69" s="192">
        <v>0.64778559505854538</v>
      </c>
      <c r="L69" s="193">
        <v>290.94892992525911</v>
      </c>
      <c r="M69" s="192">
        <v>3.0996481669189335</v>
      </c>
      <c r="N69" s="192">
        <v>71.838233941407026</v>
      </c>
      <c r="O69" s="194">
        <v>-2.378148340483587</v>
      </c>
      <c r="P69" s="191">
        <v>161.14974644784581</v>
      </c>
      <c r="Q69" s="192">
        <v>7.2489546528413662</v>
      </c>
      <c r="R69" s="193">
        <v>242.5752649433156</v>
      </c>
      <c r="S69" s="192">
        <v>2.3340612213519063</v>
      </c>
      <c r="T69" s="192">
        <v>66.432884855557418</v>
      </c>
      <c r="U69" s="194">
        <v>4.8027932957201305</v>
      </c>
    </row>
    <row r="70" spans="2:21" ht="5.0999999999999996" customHeight="1" x14ac:dyDescent="0.2">
      <c r="D70" s="33"/>
      <c r="E70" s="33"/>
      <c r="F70" s="33"/>
      <c r="G70" s="33"/>
      <c r="H70" s="33"/>
      <c r="I70" s="33"/>
      <c r="J70" s="89"/>
      <c r="K70" s="33"/>
      <c r="L70" s="89"/>
      <c r="M70" s="33"/>
      <c r="N70" s="33"/>
      <c r="O70" s="33"/>
      <c r="P70" s="89"/>
      <c r="Q70" s="33"/>
      <c r="R70" s="89"/>
      <c r="S70" s="33"/>
      <c r="T70" s="33"/>
      <c r="U70" s="33"/>
    </row>
    <row r="71" spans="2:21" ht="5.0999999999999996" customHeight="1" x14ac:dyDescent="0.2">
      <c r="D71" s="33"/>
      <c r="E71" s="33"/>
      <c r="F71" s="33"/>
      <c r="G71" s="33"/>
      <c r="H71" s="33"/>
      <c r="I71" s="33"/>
      <c r="J71" s="89"/>
      <c r="K71" s="33"/>
      <c r="L71" s="89"/>
      <c r="M71" s="33"/>
      <c r="N71" s="33"/>
      <c r="O71" s="33"/>
      <c r="P71" s="89"/>
      <c r="Q71" s="33"/>
      <c r="R71" s="89"/>
      <c r="S71" s="33"/>
      <c r="T71" s="33"/>
      <c r="U71" s="33"/>
    </row>
    <row r="72" spans="2:21" ht="15.95" customHeight="1" x14ac:dyDescent="0.2">
      <c r="B72" s="200" t="s">
        <v>11</v>
      </c>
      <c r="C72" s="201" t="s">
        <v>34</v>
      </c>
      <c r="D72" s="124">
        <v>30.721966205837173</v>
      </c>
      <c r="E72" s="132">
        <v>0.18785222292198625</v>
      </c>
      <c r="F72" s="132">
        <v>52.224265619563596</v>
      </c>
      <c r="G72" s="132">
        <v>3.6499950676290691</v>
      </c>
      <c r="H72" s="132">
        <v>58.826995155116329</v>
      </c>
      <c r="I72" s="125">
        <v>-3.3402248041829203</v>
      </c>
      <c r="J72" s="183">
        <v>133.84763749999999</v>
      </c>
      <c r="K72" s="132">
        <v>15.155275524895643</v>
      </c>
      <c r="L72" s="184">
        <v>178.7192405063291</v>
      </c>
      <c r="M72" s="132">
        <v>7.3584522249651956</v>
      </c>
      <c r="N72" s="132">
        <v>74.892684817156976</v>
      </c>
      <c r="O72" s="125">
        <v>7.2624214846541397</v>
      </c>
      <c r="P72" s="183">
        <v>41.120625960061446</v>
      </c>
      <c r="Q72" s="132">
        <v>15.371597269777654</v>
      </c>
      <c r="R72" s="184">
        <v>93.334810875292007</v>
      </c>
      <c r="S72" s="132">
        <v>11.27703043588448</v>
      </c>
      <c r="T72" s="132">
        <v>44.057116068945241</v>
      </c>
      <c r="U72" s="125">
        <v>3.6796154766515992</v>
      </c>
    </row>
    <row r="73" spans="2:21" ht="15.95" customHeight="1" x14ac:dyDescent="0.2">
      <c r="B73" s="198"/>
      <c r="C73" s="161" t="s">
        <v>48</v>
      </c>
      <c r="D73" s="126">
        <v>30.721966205837173</v>
      </c>
      <c r="E73" s="67">
        <v>0.18785222292198625</v>
      </c>
      <c r="F73" s="67">
        <v>52.224265619563596</v>
      </c>
      <c r="G73" s="67">
        <v>3.6499950676290691</v>
      </c>
      <c r="H73" s="67">
        <v>58.826995155116329</v>
      </c>
      <c r="I73" s="127">
        <v>-3.3402248041829203</v>
      </c>
      <c r="J73" s="185">
        <v>133.84763749999999</v>
      </c>
      <c r="K73" s="67">
        <v>15.155275524895643</v>
      </c>
      <c r="L73" s="75">
        <v>178.7192405063291</v>
      </c>
      <c r="M73" s="67">
        <v>7.3584522249651956</v>
      </c>
      <c r="N73" s="67">
        <v>74.892684817156976</v>
      </c>
      <c r="O73" s="127">
        <v>7.2624214846541397</v>
      </c>
      <c r="P73" s="185">
        <v>41.120625960061446</v>
      </c>
      <c r="Q73" s="67">
        <v>15.371597269777654</v>
      </c>
      <c r="R73" s="75">
        <v>93.334810875292007</v>
      </c>
      <c r="S73" s="67">
        <v>11.27703043588448</v>
      </c>
      <c r="T73" s="67">
        <v>44.057116068945241</v>
      </c>
      <c r="U73" s="127">
        <v>3.6796154766515992</v>
      </c>
    </row>
    <row r="74" spans="2:21" ht="15.95" customHeight="1" x14ac:dyDescent="0.2">
      <c r="B74" s="198"/>
      <c r="C74" s="162" t="s">
        <v>36</v>
      </c>
      <c r="D74" s="128">
        <v>52.393892339544514</v>
      </c>
      <c r="E74" s="85">
        <v>38.545765611660421</v>
      </c>
      <c r="F74" s="85">
        <v>63.154016212232868</v>
      </c>
      <c r="G74" s="85">
        <v>1.9631171922077022</v>
      </c>
      <c r="H74" s="85">
        <v>82.962090904082743</v>
      </c>
      <c r="I74" s="129">
        <v>35.878315048606069</v>
      </c>
      <c r="J74" s="186">
        <v>148.32361076809087</v>
      </c>
      <c r="K74" s="85">
        <v>10.198088641288626</v>
      </c>
      <c r="L74" s="103">
        <v>217.92583987482763</v>
      </c>
      <c r="M74" s="85">
        <v>5.2875109250330761</v>
      </c>
      <c r="N74" s="85">
        <v>68.061507003163968</v>
      </c>
      <c r="O74" s="129">
        <v>4.663969803403603</v>
      </c>
      <c r="P74" s="186">
        <v>77.712512939958586</v>
      </c>
      <c r="Q74" s="85">
        <v>52.674785597451574</v>
      </c>
      <c r="R74" s="103">
        <v>137.62892024519329</v>
      </c>
      <c r="S74" s="85">
        <v>7.3544281532299305</v>
      </c>
      <c r="T74" s="85">
        <v>56.465249310614226</v>
      </c>
      <c r="U74" s="129">
        <v>42.215638631716708</v>
      </c>
    </row>
    <row r="75" spans="2:21" ht="15.95" customHeight="1" x14ac:dyDescent="0.2">
      <c r="B75" s="199"/>
      <c r="C75" s="202" t="s">
        <v>37</v>
      </c>
      <c r="D75" s="130">
        <v>69.305283757338557</v>
      </c>
      <c r="E75" s="133">
        <v>26.859701492637136</v>
      </c>
      <c r="F75" s="133">
        <v>76.768474154125414</v>
      </c>
      <c r="G75" s="133">
        <v>1.8824267618736272</v>
      </c>
      <c r="H75" s="133">
        <v>90.278313488711092</v>
      </c>
      <c r="I75" s="131">
        <v>24.515783069288926</v>
      </c>
      <c r="J75" s="187">
        <v>203.16111605252013</v>
      </c>
      <c r="K75" s="133">
        <v>4.5331996635895324</v>
      </c>
      <c r="L75" s="188">
        <v>286.03560023755449</v>
      </c>
      <c r="M75" s="133">
        <v>5.7596112386460199</v>
      </c>
      <c r="N75" s="133">
        <v>71.026514141512848</v>
      </c>
      <c r="O75" s="131">
        <v>-1.1596218639235329</v>
      </c>
      <c r="P75" s="187">
        <v>140.80138796477496</v>
      </c>
      <c r="Q75" s="133">
        <v>32.610505053787904</v>
      </c>
      <c r="R75" s="188">
        <v>219.58516583996453</v>
      </c>
      <c r="S75" s="133">
        <v>7.7504584638319072</v>
      </c>
      <c r="T75" s="133">
        <v>64.121539096757303</v>
      </c>
      <c r="U75" s="131">
        <v>23.071870824787748</v>
      </c>
    </row>
    <row r="76" spans="2:21" ht="9.9499999999999993" customHeight="1" x14ac:dyDescent="0.2"/>
    <row r="77" spans="2:21" ht="24" customHeight="1" x14ac:dyDescent="0.2">
      <c r="B77" s="476" t="s">
        <v>84</v>
      </c>
      <c r="C77" s="476"/>
      <c r="D77" s="476"/>
      <c r="E77" s="476"/>
      <c r="F77" s="476"/>
      <c r="G77" s="476"/>
      <c r="H77" s="476"/>
      <c r="I77" s="476"/>
      <c r="J77" s="476"/>
      <c r="K77" s="476"/>
      <c r="L77" s="476"/>
      <c r="M77" s="476"/>
      <c r="N77" s="476"/>
      <c r="O77" s="476"/>
      <c r="P77" s="476"/>
      <c r="Q77" s="476"/>
      <c r="R77" s="476"/>
      <c r="S77" s="476"/>
      <c r="T77" s="476"/>
      <c r="U77" s="476"/>
    </row>
    <row r="78" spans="2:21" ht="9.9499999999999993" customHeight="1" x14ac:dyDescent="0.25">
      <c r="S78" s="32"/>
    </row>
    <row r="79" spans="2:21" s="123" customFormat="1" x14ac:dyDescent="0.2"/>
    <row r="80" spans="2:21" s="123" customFormat="1" x14ac:dyDescent="0.2"/>
    <row r="81" s="123" customFormat="1" x14ac:dyDescent="0.2"/>
    <row r="82" s="123" customFormat="1" x14ac:dyDescent="0.2"/>
    <row r="83" s="123" customFormat="1" x14ac:dyDescent="0.2"/>
    <row r="84" s="123" customFormat="1" x14ac:dyDescent="0.2"/>
    <row r="85" s="123" customFormat="1" x14ac:dyDescent="0.2"/>
    <row r="86" s="123" customFormat="1" x14ac:dyDescent="0.2"/>
    <row r="87" s="123" customFormat="1" x14ac:dyDescent="0.2"/>
    <row r="88" s="123" customFormat="1" x14ac:dyDescent="0.2"/>
    <row r="89" s="123" customFormat="1" x14ac:dyDescent="0.2"/>
    <row r="90" s="123" customFormat="1" x14ac:dyDescent="0.2"/>
    <row r="91" s="123" customFormat="1" x14ac:dyDescent="0.2"/>
    <row r="92" s="123" customFormat="1" x14ac:dyDescent="0.2"/>
    <row r="93" s="123" customFormat="1" x14ac:dyDescent="0.2"/>
    <row r="94" s="123" customFormat="1" x14ac:dyDescent="0.2"/>
    <row r="95" s="123" customFormat="1" x14ac:dyDescent="0.2"/>
    <row r="96" s="123" customFormat="1" x14ac:dyDescent="0.2"/>
    <row r="97" s="123" customFormat="1" x14ac:dyDescent="0.2"/>
    <row r="98" s="123" customFormat="1" x14ac:dyDescent="0.2"/>
    <row r="99" s="123" customFormat="1" x14ac:dyDescent="0.2"/>
    <row r="100" s="123" customFormat="1" x14ac:dyDescent="0.2"/>
    <row r="101" s="123" customFormat="1" x14ac:dyDescent="0.2"/>
    <row r="102" s="123" customFormat="1" x14ac:dyDescent="0.2"/>
    <row r="103" s="123" customFormat="1" x14ac:dyDescent="0.2"/>
    <row r="104" s="123" customFormat="1" x14ac:dyDescent="0.2"/>
    <row r="105" s="123" customFormat="1" x14ac:dyDescent="0.2"/>
    <row r="106" s="123" customFormat="1" x14ac:dyDescent="0.2"/>
    <row r="107" s="123" customFormat="1" x14ac:dyDescent="0.2"/>
    <row r="108" s="123" customFormat="1" x14ac:dyDescent="0.2"/>
    <row r="109" s="123" customFormat="1" x14ac:dyDescent="0.2"/>
  </sheetData>
  <mergeCells count="15">
    <mergeCell ref="O3:U3"/>
    <mergeCell ref="B59:C59"/>
    <mergeCell ref="P16:Q16"/>
    <mergeCell ref="R16:S16"/>
    <mergeCell ref="D15:I15"/>
    <mergeCell ref="J15:O15"/>
    <mergeCell ref="P15:U15"/>
    <mergeCell ref="D16:E16"/>
    <mergeCell ref="F16:G16"/>
    <mergeCell ref="H16:I16"/>
    <mergeCell ref="B77:U77"/>
    <mergeCell ref="J16:K16"/>
    <mergeCell ref="T16:U16"/>
    <mergeCell ref="L16:M16"/>
    <mergeCell ref="N16:O16"/>
  </mergeCells>
  <phoneticPr fontId="3" type="noConversion"/>
  <printOptions horizontalCentered="1" verticalCentered="1"/>
  <pageMargins left="0.25" right="0.25" top="0.25" bottom="0.25" header="0" footer="0"/>
  <pageSetup scale="53" orientation="landscape" r:id="rId1"/>
  <headerFooter alignWithMargins="0"/>
  <rowBreaks count="1" manualBreakCount="1">
    <brk id="79" max="16383" man="1"/>
  </rowBreaks>
  <colBreaks count="1" manualBreakCount="1">
    <brk id="2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AW94"/>
  <sheetViews>
    <sheetView showGridLines="0" zoomScale="55" zoomScaleNormal="75" workbookViewId="0"/>
  </sheetViews>
  <sheetFormatPr defaultRowHeight="12.75" x14ac:dyDescent="0.2"/>
  <cols>
    <col min="1" max="1" width="2.140625" customWidth="1"/>
    <col min="2" max="2" width="23" customWidth="1"/>
    <col min="3" max="33" width="10.28515625" customWidth="1"/>
    <col min="34" max="34" width="2.7109375" customWidth="1"/>
    <col min="35" max="38" width="9.28515625" style="123" customWidth="1"/>
    <col min="39" max="49" width="9.140625" style="123" customWidth="1"/>
  </cols>
  <sheetData>
    <row r="1" spans="1:33" ht="39.950000000000003" customHeight="1" x14ac:dyDescent="0.2">
      <c r="A1" s="5"/>
      <c r="B1" s="268" t="s">
        <v>96</v>
      </c>
      <c r="AA1" s="375"/>
      <c r="AB1" s="375"/>
      <c r="AC1" s="375"/>
      <c r="AD1" s="375"/>
      <c r="AE1" s="375"/>
      <c r="AF1" s="375"/>
      <c r="AG1" s="375"/>
    </row>
    <row r="2" spans="1:33" ht="21.95" customHeight="1" x14ac:dyDescent="0.35">
      <c r="A2" s="4"/>
      <c r="B2" s="373" t="s">
        <v>101</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row>
    <row r="3" spans="1:33" ht="21.95" customHeight="1" x14ac:dyDescent="0.35">
      <c r="A3" s="4"/>
      <c r="B3" s="373" t="s">
        <v>102</v>
      </c>
      <c r="C3" s="373"/>
      <c r="D3" s="373"/>
      <c r="E3" s="373"/>
      <c r="F3" s="373"/>
      <c r="G3" s="373"/>
      <c r="H3" s="373"/>
      <c r="I3" s="373"/>
      <c r="J3" s="373"/>
      <c r="K3" s="373"/>
      <c r="L3" s="373"/>
      <c r="M3" s="373"/>
      <c r="N3" s="373"/>
      <c r="O3" s="373"/>
      <c r="P3" s="373"/>
      <c r="Q3" s="373"/>
      <c r="R3" s="373"/>
      <c r="S3" s="373"/>
      <c r="T3" s="373"/>
      <c r="U3" s="377"/>
      <c r="V3" s="377"/>
      <c r="W3" s="377"/>
      <c r="X3" s="377"/>
      <c r="Y3" s="377"/>
      <c r="Z3" s="377"/>
      <c r="AA3" s="377"/>
      <c r="AB3" s="377"/>
      <c r="AC3" s="377"/>
      <c r="AD3" s="377"/>
      <c r="AE3" s="377"/>
      <c r="AF3" s="377"/>
      <c r="AG3" s="377"/>
    </row>
    <row r="4" spans="1:33" ht="21.95" customHeight="1" x14ac:dyDescent="0.35">
      <c r="A4" s="4"/>
      <c r="B4" s="373" t="s">
        <v>183</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row>
    <row r="5" spans="1:33" ht="21.95" customHeight="1" x14ac:dyDescent="0.35">
      <c r="A5" s="4"/>
    </row>
    <row r="6" spans="1:33" ht="21.95" customHeight="1" x14ac:dyDescent="0.35">
      <c r="A6" s="4"/>
    </row>
    <row r="7" spans="1:33" ht="21.95" customHeight="1" x14ac:dyDescent="0.35">
      <c r="A7" s="4"/>
    </row>
    <row r="8" spans="1:33" ht="21.95" customHeight="1" x14ac:dyDescent="0.35">
      <c r="A8" s="4"/>
    </row>
    <row r="9" spans="1:33" ht="21.95" customHeight="1" x14ac:dyDescent="0.35">
      <c r="A9" s="4"/>
    </row>
    <row r="10" spans="1:33" ht="21.95" customHeight="1" x14ac:dyDescent="0.35">
      <c r="A10" s="4"/>
    </row>
    <row r="11" spans="1:33" ht="21.95" customHeight="1" x14ac:dyDescent="0.35">
      <c r="A11" s="4"/>
    </row>
    <row r="12" spans="1:33" ht="21.95" customHeight="1" x14ac:dyDescent="0.35">
      <c r="A12" s="4"/>
    </row>
    <row r="13" spans="1:33" ht="21.95" customHeight="1" x14ac:dyDescent="0.35">
      <c r="A13" s="4"/>
    </row>
    <row r="14" spans="1:33" ht="21.95" customHeight="1" x14ac:dyDescent="0.35">
      <c r="A14" s="4"/>
    </row>
    <row r="15" spans="1:33" ht="21.95" customHeight="1" x14ac:dyDescent="0.35">
      <c r="A15" s="4"/>
    </row>
    <row r="16" spans="1:33" ht="21.95" customHeight="1" x14ac:dyDescent="0.35">
      <c r="A16" s="4"/>
    </row>
    <row r="17" spans="1:49" ht="21.95" customHeight="1" x14ac:dyDescent="0.35">
      <c r="A17" s="4"/>
    </row>
    <row r="18" spans="1:49" ht="21.95" customHeight="1" x14ac:dyDescent="0.2"/>
    <row r="19" spans="1:49" ht="21.95" customHeight="1" x14ac:dyDescent="0.2"/>
    <row r="20" spans="1:49" ht="30" customHeight="1" x14ac:dyDescent="0.2"/>
    <row r="21" spans="1:49" ht="31.5" customHeight="1" x14ac:dyDescent="0.2"/>
    <row r="22" spans="1:49" ht="30" customHeight="1" x14ac:dyDescent="0.25">
      <c r="A22" s="6"/>
      <c r="B22" s="19"/>
      <c r="X22" s="371"/>
      <c r="Y22" s="371"/>
      <c r="Z22" s="371"/>
      <c r="AA22" s="371"/>
      <c r="AB22" s="371"/>
      <c r="AC22" s="371"/>
      <c r="AD22" s="371"/>
    </row>
    <row r="23" spans="1:49" s="47" customFormat="1" ht="21.95" customHeight="1" x14ac:dyDescent="0.25">
      <c r="B23" s="19"/>
      <c r="C23" s="27" t="s">
        <v>184</v>
      </c>
      <c r="D23" s="27" t="s">
        <v>186</v>
      </c>
      <c r="E23" s="27" t="s">
        <v>187</v>
      </c>
      <c r="F23" s="27" t="s">
        <v>188</v>
      </c>
      <c r="G23" s="27" t="s">
        <v>189</v>
      </c>
      <c r="H23" s="27" t="s">
        <v>190</v>
      </c>
      <c r="I23" s="27" t="s">
        <v>191</v>
      </c>
      <c r="J23" s="27" t="s">
        <v>184</v>
      </c>
      <c r="K23" s="27" t="s">
        <v>186</v>
      </c>
      <c r="L23" s="27" t="s">
        <v>187</v>
      </c>
      <c r="M23" s="27" t="s">
        <v>188</v>
      </c>
      <c r="N23" s="27" t="s">
        <v>189</v>
      </c>
      <c r="O23" s="27" t="s">
        <v>190</v>
      </c>
      <c r="P23" s="27" t="s">
        <v>191</v>
      </c>
      <c r="Q23" s="27" t="s">
        <v>184</v>
      </c>
      <c r="R23" s="27" t="s">
        <v>186</v>
      </c>
      <c r="S23" s="27" t="s">
        <v>187</v>
      </c>
      <c r="T23" s="27" t="s">
        <v>188</v>
      </c>
      <c r="U23" s="27" t="s">
        <v>189</v>
      </c>
      <c r="V23" s="27" t="s">
        <v>190</v>
      </c>
      <c r="W23" s="27" t="s">
        <v>191</v>
      </c>
      <c r="X23" s="27" t="s">
        <v>184</v>
      </c>
      <c r="Y23" s="27" t="s">
        <v>186</v>
      </c>
      <c r="Z23" s="27" t="s">
        <v>187</v>
      </c>
      <c r="AA23" s="27" t="s">
        <v>188</v>
      </c>
      <c r="AB23" s="27" t="s">
        <v>189</v>
      </c>
      <c r="AC23" s="27" t="s">
        <v>190</v>
      </c>
      <c r="AD23" s="27" t="s">
        <v>191</v>
      </c>
      <c r="AE23" s="27" t="s">
        <v>184</v>
      </c>
      <c r="AF23" s="27" t="s">
        <v>186</v>
      </c>
      <c r="AG23" s="27" t="s">
        <v>187</v>
      </c>
      <c r="AH23" s="3"/>
      <c r="AI23" s="123"/>
      <c r="AJ23" s="123"/>
      <c r="AK23" s="123"/>
      <c r="AL23" s="123"/>
      <c r="AM23" s="123"/>
      <c r="AN23" s="123"/>
      <c r="AO23" s="123"/>
      <c r="AP23" s="123"/>
      <c r="AQ23" s="123"/>
      <c r="AR23" s="123"/>
      <c r="AS23" s="123"/>
      <c r="AT23" s="123"/>
      <c r="AU23" s="123"/>
      <c r="AV23" s="123"/>
      <c r="AW23" s="123"/>
    </row>
    <row r="24" spans="1:49" s="21" customFormat="1" ht="20.100000000000001" customHeight="1" x14ac:dyDescent="0.25">
      <c r="B24" s="376" t="s">
        <v>15</v>
      </c>
      <c r="C24" s="203" t="s">
        <v>185</v>
      </c>
      <c r="D24" s="204"/>
      <c r="E24" s="204"/>
      <c r="F24" s="204"/>
      <c r="G24" s="204"/>
      <c r="H24" s="204"/>
      <c r="I24" s="204"/>
      <c r="J24" s="204"/>
      <c r="K24" s="204"/>
      <c r="L24" s="204"/>
      <c r="M24" s="204"/>
      <c r="N24" s="204"/>
      <c r="O24" s="204"/>
      <c r="P24" s="204"/>
      <c r="Q24" s="204"/>
      <c r="R24" s="204"/>
      <c r="S24" s="205"/>
      <c r="T24" s="205"/>
      <c r="U24" s="205"/>
      <c r="V24" s="205"/>
      <c r="W24" s="205"/>
      <c r="X24" s="205"/>
      <c r="Y24" s="205"/>
      <c r="Z24" s="205"/>
      <c r="AA24" s="205"/>
      <c r="AB24" s="205"/>
      <c r="AC24" s="205"/>
      <c r="AD24" s="205"/>
      <c r="AE24" s="205"/>
      <c r="AF24" s="205"/>
      <c r="AG24" s="206"/>
      <c r="AH24" s="218"/>
      <c r="AI24" s="123"/>
      <c r="AJ24" s="123"/>
      <c r="AK24" s="123"/>
      <c r="AL24" s="123"/>
      <c r="AM24" s="123"/>
      <c r="AN24" s="123"/>
      <c r="AO24" s="123"/>
      <c r="AP24" s="123"/>
      <c r="AQ24" s="123"/>
      <c r="AR24" s="123"/>
      <c r="AS24" s="123"/>
      <c r="AT24" s="123"/>
      <c r="AU24" s="123"/>
      <c r="AV24" s="123"/>
      <c r="AW24" s="123"/>
    </row>
    <row r="25" spans="1:49" s="22" customFormat="1" ht="20.100000000000001" customHeight="1" x14ac:dyDescent="0.2">
      <c r="B25" s="376"/>
      <c r="C25" s="207">
        <v>1</v>
      </c>
      <c r="D25" s="208">
        <v>2</v>
      </c>
      <c r="E25" s="208">
        <v>3</v>
      </c>
      <c r="F25" s="208">
        <v>4</v>
      </c>
      <c r="G25" s="208">
        <v>5</v>
      </c>
      <c r="H25" s="208">
        <v>6</v>
      </c>
      <c r="I25" s="208">
        <v>7</v>
      </c>
      <c r="J25" s="208">
        <v>8</v>
      </c>
      <c r="K25" s="208">
        <v>9</v>
      </c>
      <c r="L25" s="208">
        <v>10</v>
      </c>
      <c r="M25" s="208">
        <v>11</v>
      </c>
      <c r="N25" s="208">
        <v>12</v>
      </c>
      <c r="O25" s="208">
        <v>13</v>
      </c>
      <c r="P25" s="208">
        <v>14</v>
      </c>
      <c r="Q25" s="208">
        <v>15</v>
      </c>
      <c r="R25" s="208">
        <v>16</v>
      </c>
      <c r="S25" s="208">
        <v>17</v>
      </c>
      <c r="T25" s="208">
        <v>18</v>
      </c>
      <c r="U25" s="208">
        <v>19</v>
      </c>
      <c r="V25" s="208">
        <v>20</v>
      </c>
      <c r="W25" s="208">
        <v>21</v>
      </c>
      <c r="X25" s="208">
        <v>22</v>
      </c>
      <c r="Y25" s="208">
        <v>23</v>
      </c>
      <c r="Z25" s="208">
        <v>24</v>
      </c>
      <c r="AA25" s="208">
        <v>25</v>
      </c>
      <c r="AB25" s="208">
        <v>26</v>
      </c>
      <c r="AC25" s="208">
        <v>27</v>
      </c>
      <c r="AD25" s="208">
        <v>28</v>
      </c>
      <c r="AE25" s="208">
        <v>29</v>
      </c>
      <c r="AF25" s="208">
        <v>30</v>
      </c>
      <c r="AG25" s="209">
        <v>31</v>
      </c>
      <c r="AH25" s="218"/>
      <c r="AI25" s="123"/>
      <c r="AJ25" s="123"/>
      <c r="AK25" s="123"/>
      <c r="AL25" s="123"/>
      <c r="AM25" s="123"/>
      <c r="AN25" s="123"/>
      <c r="AO25" s="123"/>
      <c r="AP25" s="123"/>
      <c r="AQ25" s="123"/>
      <c r="AR25" s="123"/>
      <c r="AS25" s="123"/>
      <c r="AT25" s="123"/>
      <c r="AU25" s="123"/>
      <c r="AV25" s="123"/>
      <c r="AW25" s="123"/>
    </row>
    <row r="26" spans="1:49" ht="24.95" customHeight="1" x14ac:dyDescent="0.2">
      <c r="B26" s="142" t="s">
        <v>13</v>
      </c>
      <c r="C26" s="225">
        <v>25</v>
      </c>
      <c r="D26" s="226">
        <v>25</v>
      </c>
      <c r="E26" s="226">
        <v>24.404761904761905</v>
      </c>
      <c r="F26" s="226">
        <v>30.952380952380953</v>
      </c>
      <c r="G26" s="226">
        <v>31.547619047619047</v>
      </c>
      <c r="H26" s="226">
        <v>37.5</v>
      </c>
      <c r="I26" s="226">
        <v>24.404761904761905</v>
      </c>
      <c r="J26" s="226">
        <v>26.19047619047619</v>
      </c>
      <c r="K26" s="226">
        <v>35.11904761904762</v>
      </c>
      <c r="L26" s="226">
        <v>32.738095238095241</v>
      </c>
      <c r="M26" s="226">
        <v>27.38095238095238</v>
      </c>
      <c r="N26" s="226">
        <v>29.166666666666668</v>
      </c>
      <c r="O26" s="226">
        <v>42.261904761904759</v>
      </c>
      <c r="P26" s="226">
        <v>29.166666666666668</v>
      </c>
      <c r="Q26" s="226">
        <v>22.023809523809526</v>
      </c>
      <c r="R26" s="226">
        <v>29.761904761904763</v>
      </c>
      <c r="S26" s="226">
        <v>36.904761904761905</v>
      </c>
      <c r="T26" s="226">
        <v>26.19047619047619</v>
      </c>
      <c r="U26" s="226">
        <v>24.404761904761905</v>
      </c>
      <c r="V26" s="226">
        <v>27.38095238095238</v>
      </c>
      <c r="W26" s="226">
        <v>19.642857142857142</v>
      </c>
      <c r="X26" s="226">
        <v>30.357142857142858</v>
      </c>
      <c r="Y26" s="226">
        <v>41.071428571428569</v>
      </c>
      <c r="Z26" s="226">
        <v>48.80952380952381</v>
      </c>
      <c r="AA26" s="226">
        <v>31.547619047619047</v>
      </c>
      <c r="AB26" s="226">
        <v>38.69047619047619</v>
      </c>
      <c r="AC26" s="226">
        <v>44.047619047619051</v>
      </c>
      <c r="AD26" s="226">
        <v>32.738095238095241</v>
      </c>
      <c r="AE26" s="226">
        <v>30.357142857142858</v>
      </c>
      <c r="AF26" s="226">
        <v>21.428571428571427</v>
      </c>
      <c r="AG26" s="227">
        <v>26.19047619047619</v>
      </c>
      <c r="AH26" s="195"/>
    </row>
    <row r="27" spans="1:49" ht="24.95" customHeight="1" x14ac:dyDescent="0.2">
      <c r="B27" s="24" t="s">
        <v>27</v>
      </c>
      <c r="C27" s="146">
        <v>27.426810477657934</v>
      </c>
      <c r="D27" s="50">
        <v>30.816640986132512</v>
      </c>
      <c r="E27" s="50">
        <v>36.671802773497689</v>
      </c>
      <c r="F27" s="50">
        <v>38.983050847457626</v>
      </c>
      <c r="G27" s="50">
        <v>45.146379044684132</v>
      </c>
      <c r="H27" s="50">
        <v>47.611710323574734</v>
      </c>
      <c r="I27" s="50">
        <v>44.067796610169495</v>
      </c>
      <c r="J27" s="50">
        <v>52.080123266563945</v>
      </c>
      <c r="K27" s="50">
        <v>63.790446841294298</v>
      </c>
      <c r="L27" s="50">
        <v>66.563944530046228</v>
      </c>
      <c r="M27" s="50">
        <v>59.322033898305087</v>
      </c>
      <c r="N27" s="50">
        <v>60.554699537750388</v>
      </c>
      <c r="O27" s="50">
        <v>73.18952234206472</v>
      </c>
      <c r="P27" s="50">
        <v>54.391371340523882</v>
      </c>
      <c r="Q27" s="50">
        <v>42.989214175654851</v>
      </c>
      <c r="R27" s="50">
        <v>50.385208012326657</v>
      </c>
      <c r="S27" s="50">
        <v>52.388289676425266</v>
      </c>
      <c r="T27" s="50">
        <v>55.469953775038519</v>
      </c>
      <c r="U27" s="50">
        <v>57.010785824345149</v>
      </c>
      <c r="V27" s="50">
        <v>61.941448382126346</v>
      </c>
      <c r="W27" s="50">
        <v>43.759630200308166</v>
      </c>
      <c r="X27" s="50">
        <v>50.385208012326657</v>
      </c>
      <c r="Y27" s="50">
        <v>57.318952234206471</v>
      </c>
      <c r="Z27" s="50">
        <v>65.331278890600927</v>
      </c>
      <c r="AA27" s="50">
        <v>65.947611710323571</v>
      </c>
      <c r="AB27" s="50">
        <v>65.485362095531585</v>
      </c>
      <c r="AC27" s="50">
        <v>65.947611710323571</v>
      </c>
      <c r="AD27" s="50">
        <v>40.061633281972263</v>
      </c>
      <c r="AE27" s="50">
        <v>48.228043143297377</v>
      </c>
      <c r="AF27" s="50">
        <v>51.001540832049308</v>
      </c>
      <c r="AG27" s="147">
        <v>50.847457627118644</v>
      </c>
      <c r="AH27" s="195"/>
    </row>
    <row r="28" spans="1:49" ht="24.95" customHeight="1" x14ac:dyDescent="0.2">
      <c r="A28" s="17"/>
      <c r="B28" s="26" t="s">
        <v>63</v>
      </c>
      <c r="C28" s="233">
        <v>91.151685393118626</v>
      </c>
      <c r="D28" s="234">
        <v>81.125000000085592</v>
      </c>
      <c r="E28" s="234">
        <v>66.549119647854951</v>
      </c>
      <c r="F28" s="234">
        <v>79.399585921238753</v>
      </c>
      <c r="G28" s="234">
        <v>69.87851454572548</v>
      </c>
      <c r="H28" s="234">
        <v>78.762135922288294</v>
      </c>
      <c r="I28" s="234">
        <v>55.380036629998287</v>
      </c>
      <c r="J28" s="234">
        <v>50.288813750317395</v>
      </c>
      <c r="K28" s="234">
        <v>55.053772716811274</v>
      </c>
      <c r="L28" s="234">
        <v>49.182925485042972</v>
      </c>
      <c r="M28" s="234">
        <v>46.156462585037971</v>
      </c>
      <c r="N28" s="234">
        <v>48.165818490206505</v>
      </c>
      <c r="O28" s="234">
        <v>57.743107769395721</v>
      </c>
      <c r="P28" s="234">
        <v>53.623701605311552</v>
      </c>
      <c r="Q28" s="234">
        <v>51.231012118055091</v>
      </c>
      <c r="R28" s="234">
        <v>59.068734527481375</v>
      </c>
      <c r="S28" s="234">
        <v>70.444677871182435</v>
      </c>
      <c r="T28" s="234">
        <v>47.215608465641253</v>
      </c>
      <c r="U28" s="234">
        <v>42.807271557305455</v>
      </c>
      <c r="V28" s="234">
        <v>44.204572376232967</v>
      </c>
      <c r="W28" s="234">
        <v>44.888078470833328</v>
      </c>
      <c r="X28" s="234">
        <v>60.250109218031</v>
      </c>
      <c r="Y28" s="234">
        <v>71.654185867903635</v>
      </c>
      <c r="Z28" s="234">
        <v>74.710804132974999</v>
      </c>
      <c r="AA28" s="234">
        <v>47.837394303532896</v>
      </c>
      <c r="AB28" s="234">
        <v>59.082633053249786</v>
      </c>
      <c r="AC28" s="234">
        <v>66.791833555876124</v>
      </c>
      <c r="AD28" s="234">
        <v>81.719322344265763</v>
      </c>
      <c r="AE28" s="234">
        <v>62.945002282059569</v>
      </c>
      <c r="AF28" s="234">
        <v>42.015537332798495</v>
      </c>
      <c r="AG28" s="235">
        <v>51.507936507955392</v>
      </c>
      <c r="AH28" s="195"/>
    </row>
    <row r="29" spans="1:49" ht="24.95" customHeight="1" x14ac:dyDescent="0.25">
      <c r="B29" s="19" t="s">
        <v>57</v>
      </c>
    </row>
    <row r="30" spans="1:49" ht="24.95" customHeight="1" x14ac:dyDescent="0.2">
      <c r="B30" s="23" t="s">
        <v>13</v>
      </c>
      <c r="C30" s="225">
        <v>-12.4999999999125</v>
      </c>
      <c r="D30" s="226">
        <v>-10.638297872370847</v>
      </c>
      <c r="E30" s="226">
        <v>13.888888888737037</v>
      </c>
      <c r="F30" s="226">
        <v>62.500000000162501</v>
      </c>
      <c r="G30" s="226">
        <v>-22.058823529430104</v>
      </c>
      <c r="H30" s="226">
        <v>-33.684210526293448</v>
      </c>
      <c r="I30" s="226">
        <v>-17.99999999998688</v>
      </c>
      <c r="J30" s="226">
        <v>-6.3829787234361248</v>
      </c>
      <c r="K30" s="226">
        <v>9.2592592591135805</v>
      </c>
      <c r="L30" s="226">
        <v>24.999999999886363</v>
      </c>
      <c r="M30" s="226">
        <v>17.948717948645363</v>
      </c>
      <c r="N30" s="226">
        <v>-23.437499999923439</v>
      </c>
      <c r="O30" s="226">
        <v>-17.441860465154679</v>
      </c>
      <c r="P30" s="226">
        <v>-22.222222222222221</v>
      </c>
      <c r="Q30" s="226">
        <v>-5.1282051282635113</v>
      </c>
      <c r="R30" s="226">
        <v>21.951219512004759</v>
      </c>
      <c r="S30" s="226">
        <v>44.186046511842513</v>
      </c>
      <c r="T30" s="226">
        <v>-20.000000000011635</v>
      </c>
      <c r="U30" s="226">
        <v>-10.869565217546313</v>
      </c>
      <c r="V30" s="226">
        <v>-31.34328358217153</v>
      </c>
      <c r="W30" s="226">
        <v>-25.00000000006818</v>
      </c>
      <c r="X30" s="226">
        <v>-23.880597015016264</v>
      </c>
      <c r="Y30" s="226">
        <v>6.1538461537808287</v>
      </c>
      <c r="Z30" s="226">
        <v>60.784313725717183</v>
      </c>
      <c r="AA30" s="226">
        <v>26.19047619047619</v>
      </c>
      <c r="AB30" s="226">
        <v>41.304347825841212</v>
      </c>
      <c r="AC30" s="226">
        <v>57.446808510584702</v>
      </c>
      <c r="AD30" s="226">
        <v>77.41935483852653</v>
      </c>
      <c r="AE30" s="226">
        <v>59.375000000159375</v>
      </c>
      <c r="AF30" s="226">
        <v>9.0909090906710741</v>
      </c>
      <c r="AG30" s="227">
        <v>15.789473684454293</v>
      </c>
      <c r="AH30" s="195"/>
    </row>
    <row r="31" spans="1:49" ht="24.95" customHeight="1" x14ac:dyDescent="0.2">
      <c r="B31" s="24" t="s">
        <v>27</v>
      </c>
      <c r="C31" s="146">
        <v>-5.8201058201212676</v>
      </c>
      <c r="D31" s="50">
        <v>12.359550561625426</v>
      </c>
      <c r="E31" s="50">
        <v>9.1743119265549247</v>
      </c>
      <c r="F31" s="50">
        <v>22.815533980646318</v>
      </c>
      <c r="G31" s="50">
        <v>23.628691983010732</v>
      </c>
      <c r="H31" s="50">
        <v>-1.5923566878410504</v>
      </c>
      <c r="I31" s="50">
        <v>27.678571428454578</v>
      </c>
      <c r="J31" s="50">
        <v>17.770034843205984</v>
      </c>
      <c r="K31" s="50">
        <v>18.285714285784245</v>
      </c>
      <c r="L31" s="50">
        <v>28.955223880526955</v>
      </c>
      <c r="M31" s="50">
        <v>16.314199395882842</v>
      </c>
      <c r="N31" s="50">
        <v>16.27218934903193</v>
      </c>
      <c r="O31" s="50">
        <v>-6.3116370808127824</v>
      </c>
      <c r="P31" s="50">
        <v>17.275747508380064</v>
      </c>
      <c r="Q31" s="50">
        <v>26.244343891315314</v>
      </c>
      <c r="R31" s="50">
        <v>10.472972972915123</v>
      </c>
      <c r="S31" s="50">
        <v>3.9755351682507269</v>
      </c>
      <c r="T31" s="50">
        <v>-2.1739130435061731</v>
      </c>
      <c r="U31" s="50">
        <v>-17.777777777779971</v>
      </c>
      <c r="V31" s="50">
        <v>-24.007561436653862</v>
      </c>
      <c r="W31" s="50">
        <v>-2.4054982817373061</v>
      </c>
      <c r="X31" s="50">
        <v>6.8627450980001026</v>
      </c>
      <c r="Y31" s="50">
        <v>-2.6178010470987498</v>
      </c>
      <c r="Z31" s="50">
        <v>-3.6363636363756817</v>
      </c>
      <c r="AA31" s="50">
        <v>-7.7586206896197867</v>
      </c>
      <c r="AB31" s="50">
        <v>-5.1339285713779619</v>
      </c>
      <c r="AC31" s="50">
        <v>-14.570858283475252</v>
      </c>
      <c r="AD31" s="50">
        <v>2.7667984188606289</v>
      </c>
      <c r="AE31" s="50">
        <v>20.38461538453204</v>
      </c>
      <c r="AF31" s="50">
        <v>8.8815789474182054</v>
      </c>
      <c r="AG31" s="147">
        <v>6.7961165047976877</v>
      </c>
      <c r="AH31" s="195"/>
    </row>
    <row r="32" spans="1:49" ht="24.95" customHeight="1" x14ac:dyDescent="0.2">
      <c r="A32" s="17"/>
      <c r="B32" s="26" t="s">
        <v>63</v>
      </c>
      <c r="C32" s="233">
        <v>-7.0926966293442373</v>
      </c>
      <c r="D32" s="234">
        <v>-20.468085106140421</v>
      </c>
      <c r="E32" s="234">
        <v>4.3183940243452419</v>
      </c>
      <c r="F32" s="234">
        <v>32.31225296431262</v>
      </c>
      <c r="G32" s="234">
        <v>-36.955430636378587</v>
      </c>
      <c r="H32" s="234">
        <v>-32.611139499329219</v>
      </c>
      <c r="I32" s="234">
        <v>-35.776223776217066</v>
      </c>
      <c r="J32" s="234">
        <v>-20.508623945645986</v>
      </c>
      <c r="K32" s="234">
        <v>-7.63106101282564</v>
      </c>
      <c r="L32" s="234">
        <v>-3.0671296294166237</v>
      </c>
      <c r="M32" s="234">
        <v>1.4052614052426935</v>
      </c>
      <c r="N32" s="234">
        <v>-34.152353689569381</v>
      </c>
      <c r="O32" s="234">
        <v>-11.880048959710093</v>
      </c>
      <c r="P32" s="234">
        <v>-33.679571923189577</v>
      </c>
      <c r="Q32" s="234">
        <v>-24.85065710873107</v>
      </c>
      <c r="R32" s="234">
        <v>10.39009472667197</v>
      </c>
      <c r="S32" s="234">
        <v>38.673050615681362</v>
      </c>
      <c r="T32" s="234">
        <v>-18.222222222206195</v>
      </c>
      <c r="U32" s="234">
        <v>8.4018801411458011</v>
      </c>
      <c r="V32" s="234">
        <v>-9.6532264053613304</v>
      </c>
      <c r="W32" s="234">
        <v>-23.151408450677462</v>
      </c>
      <c r="X32" s="234">
        <v>-28.768999041412773</v>
      </c>
      <c r="Y32" s="234">
        <v>9.0074441687061988</v>
      </c>
      <c r="Z32" s="234">
        <v>66.851646318854051</v>
      </c>
      <c r="AA32" s="234">
        <v>36.804628393435365</v>
      </c>
      <c r="AB32" s="234">
        <v>48.951406649739305</v>
      </c>
      <c r="AC32" s="234">
        <v>84.301053887391973</v>
      </c>
      <c r="AD32" s="234">
        <v>72.642679900700415</v>
      </c>
      <c r="AE32" s="234">
        <v>32.388178913696152</v>
      </c>
      <c r="AF32" s="234">
        <v>0.19225487497310928</v>
      </c>
      <c r="AG32" s="235">
        <v>8.4210526316999808</v>
      </c>
      <c r="AH32" s="195"/>
    </row>
    <row r="33" spans="1:49" ht="30" customHeight="1" x14ac:dyDescent="0.25">
      <c r="A33" s="6"/>
      <c r="B33" s="19"/>
      <c r="X33" s="371"/>
      <c r="Y33" s="371"/>
      <c r="Z33" s="371"/>
      <c r="AA33" s="371"/>
      <c r="AB33" s="371"/>
      <c r="AC33" s="371"/>
      <c r="AD33" s="371"/>
    </row>
    <row r="34" spans="1:49" s="21" customFormat="1" ht="20.100000000000001" customHeight="1" x14ac:dyDescent="0.25">
      <c r="B34" s="376" t="s">
        <v>9</v>
      </c>
      <c r="C34" s="203" t="s">
        <v>185</v>
      </c>
      <c r="D34" s="204"/>
      <c r="E34" s="204"/>
      <c r="F34" s="204"/>
      <c r="G34" s="204"/>
      <c r="H34" s="204"/>
      <c r="I34" s="204"/>
      <c r="J34" s="204"/>
      <c r="K34" s="204"/>
      <c r="L34" s="204"/>
      <c r="M34" s="204"/>
      <c r="N34" s="204"/>
      <c r="O34" s="204"/>
      <c r="P34" s="204"/>
      <c r="Q34" s="204"/>
      <c r="R34" s="204"/>
      <c r="S34" s="205"/>
      <c r="T34" s="205"/>
      <c r="U34" s="205"/>
      <c r="V34" s="205"/>
      <c r="W34" s="205"/>
      <c r="X34" s="205"/>
      <c r="Y34" s="205"/>
      <c r="Z34" s="205"/>
      <c r="AA34" s="205"/>
      <c r="AB34" s="205"/>
      <c r="AC34" s="205"/>
      <c r="AD34" s="205"/>
      <c r="AE34" s="205"/>
      <c r="AF34" s="205"/>
      <c r="AG34" s="206"/>
      <c r="AH34" s="218"/>
      <c r="AI34" s="123"/>
      <c r="AJ34" s="123"/>
      <c r="AK34" s="123"/>
      <c r="AL34" s="123"/>
      <c r="AM34" s="123"/>
      <c r="AN34" s="123"/>
      <c r="AO34" s="123"/>
      <c r="AP34" s="123"/>
      <c r="AQ34" s="123"/>
      <c r="AR34" s="123"/>
      <c r="AS34" s="123"/>
      <c r="AT34" s="123"/>
      <c r="AU34" s="123"/>
      <c r="AV34" s="123"/>
      <c r="AW34" s="123"/>
    </row>
    <row r="35" spans="1:49" s="22" customFormat="1" ht="20.100000000000001" customHeight="1" x14ac:dyDescent="0.2">
      <c r="B35" s="376"/>
      <c r="C35" s="207">
        <v>1</v>
      </c>
      <c r="D35" s="208">
        <v>2</v>
      </c>
      <c r="E35" s="208">
        <v>3</v>
      </c>
      <c r="F35" s="208">
        <v>4</v>
      </c>
      <c r="G35" s="208">
        <v>5</v>
      </c>
      <c r="H35" s="208">
        <v>6</v>
      </c>
      <c r="I35" s="208">
        <v>7</v>
      </c>
      <c r="J35" s="208">
        <v>8</v>
      </c>
      <c r="K35" s="208">
        <v>9</v>
      </c>
      <c r="L35" s="208">
        <v>10</v>
      </c>
      <c r="M35" s="208">
        <v>11</v>
      </c>
      <c r="N35" s="208">
        <v>12</v>
      </c>
      <c r="O35" s="208">
        <v>13</v>
      </c>
      <c r="P35" s="208">
        <v>14</v>
      </c>
      <c r="Q35" s="208">
        <v>15</v>
      </c>
      <c r="R35" s="208">
        <v>16</v>
      </c>
      <c r="S35" s="208">
        <v>17</v>
      </c>
      <c r="T35" s="208">
        <v>18</v>
      </c>
      <c r="U35" s="208">
        <v>19</v>
      </c>
      <c r="V35" s="208">
        <v>20</v>
      </c>
      <c r="W35" s="208">
        <v>21</v>
      </c>
      <c r="X35" s="208">
        <v>22</v>
      </c>
      <c r="Y35" s="208">
        <v>23</v>
      </c>
      <c r="Z35" s="208">
        <v>24</v>
      </c>
      <c r="AA35" s="208">
        <v>25</v>
      </c>
      <c r="AB35" s="208">
        <v>26</v>
      </c>
      <c r="AC35" s="208">
        <v>27</v>
      </c>
      <c r="AD35" s="208">
        <v>28</v>
      </c>
      <c r="AE35" s="208">
        <v>29</v>
      </c>
      <c r="AF35" s="208">
        <v>30</v>
      </c>
      <c r="AG35" s="209">
        <v>31</v>
      </c>
      <c r="AH35" s="218"/>
      <c r="AI35" s="123"/>
      <c r="AJ35" s="123"/>
      <c r="AK35" s="123"/>
      <c r="AL35" s="123"/>
      <c r="AM35" s="123"/>
      <c r="AN35" s="123"/>
      <c r="AO35" s="123"/>
      <c r="AP35" s="123"/>
      <c r="AQ35" s="123"/>
      <c r="AR35" s="123"/>
      <c r="AS35" s="123"/>
      <c r="AT35" s="123"/>
      <c r="AU35" s="123"/>
      <c r="AV35" s="123"/>
      <c r="AW35" s="123"/>
    </row>
    <row r="36" spans="1:49" ht="24.95" customHeight="1" x14ac:dyDescent="0.2">
      <c r="B36" s="142" t="s">
        <v>13</v>
      </c>
      <c r="C36" s="230">
        <v>162.38095238095238</v>
      </c>
      <c r="D36" s="231">
        <v>162.76190476190476</v>
      </c>
      <c r="E36" s="231">
        <v>159.39024390243901</v>
      </c>
      <c r="F36" s="231">
        <v>139.36538461538461</v>
      </c>
      <c r="G36" s="231">
        <v>145.79245283018867</v>
      </c>
      <c r="H36" s="231">
        <v>134.50793650793651</v>
      </c>
      <c r="I36" s="231">
        <v>153.39024390243901</v>
      </c>
      <c r="J36" s="231">
        <v>111.25</v>
      </c>
      <c r="K36" s="231">
        <v>146.77966101694915</v>
      </c>
      <c r="L36" s="231">
        <v>145.58181818181819</v>
      </c>
      <c r="M36" s="231">
        <v>130.56521739130434</v>
      </c>
      <c r="N36" s="231">
        <v>152.30612244897958</v>
      </c>
      <c r="O36" s="231">
        <v>134.12676056338029</v>
      </c>
      <c r="P36" s="231">
        <v>128.75510204081633</v>
      </c>
      <c r="Q36" s="231">
        <v>136.32432432432432</v>
      </c>
      <c r="R36" s="231">
        <v>138.12</v>
      </c>
      <c r="S36" s="231">
        <v>131.98387096774192</v>
      </c>
      <c r="T36" s="231">
        <v>135.47727272727272</v>
      </c>
      <c r="U36" s="231">
        <v>125.51219512195122</v>
      </c>
      <c r="V36" s="231">
        <v>133.30434782608697</v>
      </c>
      <c r="W36" s="231">
        <v>120.42424242424242</v>
      </c>
      <c r="X36" s="231">
        <v>126.19607843137256</v>
      </c>
      <c r="Y36" s="231">
        <v>127.8840579710145</v>
      </c>
      <c r="Z36" s="231">
        <v>119</v>
      </c>
      <c r="AA36" s="231">
        <v>123.26415094339623</v>
      </c>
      <c r="AB36" s="231">
        <v>127.69230769230769</v>
      </c>
      <c r="AC36" s="231">
        <v>131.83783783783784</v>
      </c>
      <c r="AD36" s="231">
        <v>120.72727272727273</v>
      </c>
      <c r="AE36" s="231">
        <v>120.92156862745098</v>
      </c>
      <c r="AF36" s="231">
        <v>121.55555555555556</v>
      </c>
      <c r="AG36" s="232">
        <v>118.84090909090909</v>
      </c>
      <c r="AH36" s="195"/>
    </row>
    <row r="37" spans="1:49" ht="24.95" customHeight="1" x14ac:dyDescent="0.2">
      <c r="B37" s="24" t="s">
        <v>27</v>
      </c>
      <c r="C37" s="151">
        <v>189.6841573033708</v>
      </c>
      <c r="D37" s="51">
        <v>152.76984999999999</v>
      </c>
      <c r="E37" s="51">
        <v>147.5755462184874</v>
      </c>
      <c r="F37" s="51">
        <v>145.41648221343874</v>
      </c>
      <c r="G37" s="51">
        <v>161.44972696245733</v>
      </c>
      <c r="H37" s="51">
        <v>166.19045307443366</v>
      </c>
      <c r="I37" s="51">
        <v>161.61814685314684</v>
      </c>
      <c r="J37" s="51">
        <v>171.49257396449704</v>
      </c>
      <c r="K37" s="51">
        <v>172.97147342995169</v>
      </c>
      <c r="L37" s="51">
        <v>177.09412037037038</v>
      </c>
      <c r="M37" s="51">
        <v>167.83893506493507</v>
      </c>
      <c r="N37" s="51">
        <v>155.39106870229008</v>
      </c>
      <c r="O37" s="51">
        <v>175.596</v>
      </c>
      <c r="P37" s="51">
        <v>155.77756373937677</v>
      </c>
      <c r="Q37" s="51">
        <v>182.99641577060933</v>
      </c>
      <c r="R37" s="51">
        <v>183.78146788990827</v>
      </c>
      <c r="S37" s="51">
        <v>189.80500000000001</v>
      </c>
      <c r="T37" s="51">
        <v>186.57913888888888</v>
      </c>
      <c r="U37" s="51">
        <v>189.12205405405405</v>
      </c>
      <c r="V37" s="51">
        <v>189.52154228855721</v>
      </c>
      <c r="W37" s="51">
        <v>180.22140845070422</v>
      </c>
      <c r="X37" s="51">
        <v>201.75351681957187</v>
      </c>
      <c r="Y37" s="51">
        <v>203.82064516129032</v>
      </c>
      <c r="Z37" s="51">
        <v>215.78922169811321</v>
      </c>
      <c r="AA37" s="51">
        <v>196.09308411214954</v>
      </c>
      <c r="AB37" s="51">
        <v>186.67091764705881</v>
      </c>
      <c r="AC37" s="51">
        <v>178.27285046728971</v>
      </c>
      <c r="AD37" s="51">
        <v>160.75192307692308</v>
      </c>
      <c r="AE37" s="51">
        <v>184.1826198083067</v>
      </c>
      <c r="AF37" s="51">
        <v>196.01229607250755</v>
      </c>
      <c r="AG37" s="152">
        <v>166.99960606060606</v>
      </c>
      <c r="AH37" s="195"/>
    </row>
    <row r="38" spans="1:49" ht="24.95" customHeight="1" x14ac:dyDescent="0.2">
      <c r="A38" s="17"/>
      <c r="B38" s="26" t="s">
        <v>64</v>
      </c>
      <c r="C38" s="233">
        <v>85.605964509320557</v>
      </c>
      <c r="D38" s="234">
        <v>106.54059342331276</v>
      </c>
      <c r="E38" s="234">
        <v>108.00586410599911</v>
      </c>
      <c r="F38" s="234">
        <v>95.838781473797894</v>
      </c>
      <c r="G38" s="234">
        <v>90.302074567182117</v>
      </c>
      <c r="H38" s="234">
        <v>80.936018898582645</v>
      </c>
      <c r="I38" s="234">
        <v>94.909047584774257</v>
      </c>
      <c r="J38" s="234">
        <v>64.8716136379348</v>
      </c>
      <c r="K38" s="234">
        <v>84.857727176816567</v>
      </c>
      <c r="L38" s="234">
        <v>82.20590151571804</v>
      </c>
      <c r="M38" s="234">
        <v>77.7919720122255</v>
      </c>
      <c r="N38" s="234">
        <v>98.014721000966546</v>
      </c>
      <c r="O38" s="234">
        <v>76.383722045707358</v>
      </c>
      <c r="P38" s="234">
        <v>82.653174789798683</v>
      </c>
      <c r="Q38" s="234">
        <v>74.495625365262498</v>
      </c>
      <c r="R38" s="234">
        <v>75.154476447399517</v>
      </c>
      <c r="S38" s="234">
        <v>69.536561717416262</v>
      </c>
      <c r="T38" s="234">
        <v>72.611157674998026</v>
      </c>
      <c r="U38" s="234">
        <v>66.36571062518567</v>
      </c>
      <c r="V38" s="234">
        <v>70.337306364409741</v>
      </c>
      <c r="W38" s="234">
        <v>66.820164962357822</v>
      </c>
      <c r="X38" s="234">
        <v>62.54963007371618</v>
      </c>
      <c r="Y38" s="234">
        <v>62.743427129184752</v>
      </c>
      <c r="Z38" s="234">
        <v>55.14640586010686</v>
      </c>
      <c r="AA38" s="234">
        <v>62.860019516511933</v>
      </c>
      <c r="AB38" s="234">
        <v>68.405035611229522</v>
      </c>
      <c r="AC38" s="234">
        <v>73.952841104103186</v>
      </c>
      <c r="AD38" s="234">
        <v>75.101604022192376</v>
      </c>
      <c r="AE38" s="234">
        <v>65.653083202588789</v>
      </c>
      <c r="AF38" s="234">
        <v>62.014250121632791</v>
      </c>
      <c r="AG38" s="235">
        <v>71.162388878800513</v>
      </c>
      <c r="AH38" s="195"/>
    </row>
    <row r="39" spans="1:49" ht="24.95" customHeight="1" x14ac:dyDescent="0.25">
      <c r="B39" s="19" t="s">
        <v>57</v>
      </c>
    </row>
    <row r="40" spans="1:49" ht="24.95" customHeight="1" x14ac:dyDescent="0.2">
      <c r="B40" s="23" t="s">
        <v>13</v>
      </c>
      <c r="C40" s="225">
        <v>55.698875634902578</v>
      </c>
      <c r="D40" s="226">
        <v>35.779366769818253</v>
      </c>
      <c r="E40" s="226">
        <v>46.640653730900873</v>
      </c>
      <c r="F40" s="226">
        <v>46.027907913958991</v>
      </c>
      <c r="G40" s="226">
        <v>29.627180863654704</v>
      </c>
      <c r="H40" s="226">
        <v>13.382910099827567</v>
      </c>
      <c r="I40" s="226">
        <v>48.922566895571869</v>
      </c>
      <c r="J40" s="226">
        <v>1.6080450835857152</v>
      </c>
      <c r="K40" s="226">
        <v>29.131666583788366</v>
      </c>
      <c r="L40" s="226">
        <v>37.992244722102541</v>
      </c>
      <c r="M40" s="226">
        <v>25.203921275104271</v>
      </c>
      <c r="N40" s="226">
        <v>37.309365216716351</v>
      </c>
      <c r="O40" s="226">
        <v>18.525497415208555</v>
      </c>
      <c r="P40" s="226">
        <v>23.99222605577916</v>
      </c>
      <c r="Q40" s="226">
        <v>25.927253639250409</v>
      </c>
      <c r="R40" s="226">
        <v>23.482773658945902</v>
      </c>
      <c r="S40" s="226">
        <v>20.010709486472901</v>
      </c>
      <c r="T40" s="226">
        <v>20.278450363157294</v>
      </c>
      <c r="U40" s="226">
        <v>15.217740483127633</v>
      </c>
      <c r="V40" s="226">
        <v>12.20340834603452</v>
      </c>
      <c r="W40" s="226">
        <v>-4.0444283472171918</v>
      </c>
      <c r="X40" s="226">
        <v>-25.603719710479158</v>
      </c>
      <c r="Y40" s="226">
        <v>-0.2703807064913325</v>
      </c>
      <c r="Z40" s="226">
        <v>2.0514545148419843</v>
      </c>
      <c r="AA40" s="226">
        <v>-2.0231956922100438</v>
      </c>
      <c r="AB40" s="226">
        <v>6.7389815345553483</v>
      </c>
      <c r="AC40" s="226">
        <v>3.8963510794305085</v>
      </c>
      <c r="AD40" s="226">
        <v>1.4514896867838045</v>
      </c>
      <c r="AE40" s="226">
        <v>6.2171341223835128</v>
      </c>
      <c r="AF40" s="226">
        <v>0.25826876616184452</v>
      </c>
      <c r="AG40" s="227">
        <v>-7.950376162772903</v>
      </c>
      <c r="AH40" s="195"/>
    </row>
    <row r="41" spans="1:49" ht="24.95" customHeight="1" x14ac:dyDescent="0.2">
      <c r="B41" s="24" t="s">
        <v>27</v>
      </c>
      <c r="C41" s="146">
        <v>10.191524854329973</v>
      </c>
      <c r="D41" s="50">
        <v>-6.7907856224830878</v>
      </c>
      <c r="E41" s="50">
        <v>-2.1308488350160228</v>
      </c>
      <c r="F41" s="50">
        <v>-2.9011688308849073</v>
      </c>
      <c r="G41" s="50">
        <v>5.864367666622738</v>
      </c>
      <c r="H41" s="50">
        <v>-1.2056420656735056</v>
      </c>
      <c r="I41" s="50">
        <v>-2.3055273088853374</v>
      </c>
      <c r="J41" s="50">
        <v>-3.1527772721449416</v>
      </c>
      <c r="K41" s="50">
        <v>-0.40075655185970049</v>
      </c>
      <c r="L41" s="50">
        <v>-0.85603309684053441</v>
      </c>
      <c r="M41" s="50">
        <v>-2.5198510101013119</v>
      </c>
      <c r="N41" s="50">
        <v>-4.8362775038536592</v>
      </c>
      <c r="O41" s="50">
        <v>3.8552750659635229</v>
      </c>
      <c r="P41" s="50">
        <v>1.3081454691787819</v>
      </c>
      <c r="Q41" s="50">
        <v>11.058407616213319</v>
      </c>
      <c r="R41" s="50">
        <v>-1.9405480125101979</v>
      </c>
      <c r="S41" s="50">
        <v>3.3051239587116279</v>
      </c>
      <c r="T41" s="50">
        <v>10.730209292302042</v>
      </c>
      <c r="U41" s="50">
        <v>13.959489978880582</v>
      </c>
      <c r="V41" s="50">
        <v>9.2469116258688118</v>
      </c>
      <c r="W41" s="50">
        <v>13.487808252033131</v>
      </c>
      <c r="X41" s="50">
        <v>16.376424807662236</v>
      </c>
      <c r="Y41" s="50">
        <v>16.867934387843366</v>
      </c>
      <c r="Z41" s="50">
        <v>17.581073280766081</v>
      </c>
      <c r="AA41" s="50">
        <v>4.2101573715117446</v>
      </c>
      <c r="AB41" s="50">
        <v>5.294054826990628</v>
      </c>
      <c r="AC41" s="50">
        <v>4.41360492785528</v>
      </c>
      <c r="AD41" s="50">
        <v>9.6468930598584421</v>
      </c>
      <c r="AE41" s="50">
        <v>13.62140880915014</v>
      </c>
      <c r="AF41" s="50">
        <v>42.589839929234614</v>
      </c>
      <c r="AG41" s="147">
        <v>1.3017894133985193</v>
      </c>
      <c r="AH41" s="195"/>
    </row>
    <row r="42" spans="1:49" ht="24.95" customHeight="1" x14ac:dyDescent="0.2">
      <c r="A42" s="17"/>
      <c r="B42" s="26" t="s">
        <v>64</v>
      </c>
      <c r="C42" s="233">
        <v>41.298412777994919</v>
      </c>
      <c r="D42" s="234">
        <v>45.671613773985769</v>
      </c>
      <c r="E42" s="234">
        <v>49.833376488224232</v>
      </c>
      <c r="F42" s="234">
        <v>50.391004871797364</v>
      </c>
      <c r="G42" s="234">
        <v>22.446469686431787</v>
      </c>
      <c r="H42" s="234">
        <v>14.766584317781851</v>
      </c>
      <c r="I42" s="234">
        <v>52.437044587477985</v>
      </c>
      <c r="J42" s="234">
        <v>4.9158067950380095</v>
      </c>
      <c r="K42" s="234">
        <v>29.65125247255018</v>
      </c>
      <c r="L42" s="234">
        <v>39.183703287626791</v>
      </c>
      <c r="M42" s="234">
        <v>28.440428715655454</v>
      </c>
      <c r="N42" s="234">
        <v>44.287509583568237</v>
      </c>
      <c r="O42" s="234">
        <v>14.125640069749544</v>
      </c>
      <c r="P42" s="234">
        <v>22.391171491289931</v>
      </c>
      <c r="Q42" s="234">
        <v>13.388311918174127</v>
      </c>
      <c r="R42" s="234">
        <v>25.926436622150263</v>
      </c>
      <c r="S42" s="234">
        <v>16.171110287169437</v>
      </c>
      <c r="T42" s="234">
        <v>8.6229775342632706</v>
      </c>
      <c r="U42" s="234">
        <v>1.1041208629382335</v>
      </c>
      <c r="V42" s="234">
        <v>2.7062519902245734</v>
      </c>
      <c r="W42" s="234">
        <v>-15.448563920030294</v>
      </c>
      <c r="X42" s="234">
        <v>-36.072722278214478</v>
      </c>
      <c r="Y42" s="234">
        <v>-14.664685556419178</v>
      </c>
      <c r="Z42" s="234">
        <v>-13.207583782462693</v>
      </c>
      <c r="AA42" s="234">
        <v>-5.98152159150772</v>
      </c>
      <c r="AB42" s="234">
        <v>1.372277580093898</v>
      </c>
      <c r="AC42" s="234">
        <v>-0.49538932092719762</v>
      </c>
      <c r="AD42" s="234">
        <v>-7.4743598695618552</v>
      </c>
      <c r="AE42" s="234">
        <v>-6.516619327588784</v>
      </c>
      <c r="AF42" s="234">
        <v>-29.687648982632268</v>
      </c>
      <c r="AG42" s="235">
        <v>-9.1332696389590122</v>
      </c>
      <c r="AH42" s="195"/>
    </row>
    <row r="43" spans="1:49" ht="30" customHeight="1" x14ac:dyDescent="0.25">
      <c r="A43" s="6"/>
      <c r="B43" s="19"/>
      <c r="X43" s="371"/>
      <c r="Y43" s="371"/>
      <c r="Z43" s="371"/>
      <c r="AA43" s="371"/>
      <c r="AB43" s="371"/>
      <c r="AC43" s="371"/>
      <c r="AD43" s="371"/>
    </row>
    <row r="44" spans="1:49" s="21" customFormat="1" ht="20.100000000000001" customHeight="1" x14ac:dyDescent="0.25">
      <c r="B44" s="376" t="s">
        <v>10</v>
      </c>
      <c r="C44" s="203" t="s">
        <v>185</v>
      </c>
      <c r="D44" s="204"/>
      <c r="E44" s="204"/>
      <c r="F44" s="204"/>
      <c r="G44" s="204"/>
      <c r="H44" s="204"/>
      <c r="I44" s="204"/>
      <c r="J44" s="204"/>
      <c r="K44" s="204"/>
      <c r="L44" s="204"/>
      <c r="M44" s="204"/>
      <c r="N44" s="204"/>
      <c r="O44" s="204"/>
      <c r="P44" s="204"/>
      <c r="Q44" s="204"/>
      <c r="R44" s="204"/>
      <c r="S44" s="205"/>
      <c r="T44" s="205"/>
      <c r="U44" s="205"/>
      <c r="V44" s="205"/>
      <c r="W44" s="205"/>
      <c r="X44" s="205"/>
      <c r="Y44" s="205"/>
      <c r="Z44" s="205"/>
      <c r="AA44" s="205"/>
      <c r="AB44" s="205"/>
      <c r="AC44" s="205"/>
      <c r="AD44" s="205"/>
      <c r="AE44" s="205"/>
      <c r="AF44" s="205"/>
      <c r="AG44" s="206"/>
      <c r="AH44" s="218"/>
      <c r="AI44" s="123"/>
      <c r="AJ44" s="123"/>
      <c r="AK44" s="123"/>
      <c r="AL44" s="123"/>
      <c r="AM44" s="123"/>
      <c r="AN44" s="123"/>
      <c r="AO44" s="123"/>
      <c r="AP44" s="123"/>
      <c r="AQ44" s="123"/>
      <c r="AR44" s="123"/>
      <c r="AS44" s="123"/>
      <c r="AT44" s="123"/>
      <c r="AU44" s="123"/>
      <c r="AV44" s="123"/>
      <c r="AW44" s="123"/>
    </row>
    <row r="45" spans="1:49" s="22" customFormat="1" ht="20.100000000000001" customHeight="1" x14ac:dyDescent="0.2">
      <c r="B45" s="376"/>
      <c r="C45" s="207">
        <v>1</v>
      </c>
      <c r="D45" s="208">
        <v>2</v>
      </c>
      <c r="E45" s="208">
        <v>3</v>
      </c>
      <c r="F45" s="208">
        <v>4</v>
      </c>
      <c r="G45" s="208">
        <v>5</v>
      </c>
      <c r="H45" s="208">
        <v>6</v>
      </c>
      <c r="I45" s="208">
        <v>7</v>
      </c>
      <c r="J45" s="208">
        <v>8</v>
      </c>
      <c r="K45" s="208">
        <v>9</v>
      </c>
      <c r="L45" s="208">
        <v>10</v>
      </c>
      <c r="M45" s="208">
        <v>11</v>
      </c>
      <c r="N45" s="208">
        <v>12</v>
      </c>
      <c r="O45" s="208">
        <v>13</v>
      </c>
      <c r="P45" s="208">
        <v>14</v>
      </c>
      <c r="Q45" s="208">
        <v>15</v>
      </c>
      <c r="R45" s="208">
        <v>16</v>
      </c>
      <c r="S45" s="208">
        <v>17</v>
      </c>
      <c r="T45" s="208">
        <v>18</v>
      </c>
      <c r="U45" s="208">
        <v>19</v>
      </c>
      <c r="V45" s="208">
        <v>20</v>
      </c>
      <c r="W45" s="208">
        <v>21</v>
      </c>
      <c r="X45" s="208">
        <v>22</v>
      </c>
      <c r="Y45" s="208">
        <v>23</v>
      </c>
      <c r="Z45" s="208">
        <v>24</v>
      </c>
      <c r="AA45" s="208">
        <v>25</v>
      </c>
      <c r="AB45" s="208">
        <v>26</v>
      </c>
      <c r="AC45" s="208">
        <v>27</v>
      </c>
      <c r="AD45" s="208">
        <v>28</v>
      </c>
      <c r="AE45" s="208">
        <v>29</v>
      </c>
      <c r="AF45" s="208">
        <v>30</v>
      </c>
      <c r="AG45" s="209">
        <v>31</v>
      </c>
      <c r="AH45" s="218"/>
      <c r="AI45" s="123"/>
      <c r="AJ45" s="123"/>
      <c r="AK45" s="123"/>
      <c r="AL45" s="123"/>
      <c r="AM45" s="123"/>
      <c r="AN45" s="123"/>
      <c r="AO45" s="123"/>
      <c r="AP45" s="123"/>
      <c r="AQ45" s="123"/>
      <c r="AR45" s="123"/>
      <c r="AS45" s="123"/>
      <c r="AT45" s="123"/>
      <c r="AU45" s="123"/>
      <c r="AV45" s="123"/>
      <c r="AW45" s="123"/>
    </row>
    <row r="46" spans="1:49" ht="24.95" customHeight="1" x14ac:dyDescent="0.2">
      <c r="B46" s="142" t="s">
        <v>13</v>
      </c>
      <c r="C46" s="230">
        <v>40.595238095238095</v>
      </c>
      <c r="D46" s="231">
        <v>40.69047619047619</v>
      </c>
      <c r="E46" s="231">
        <v>38.898809523809526</v>
      </c>
      <c r="F46" s="231">
        <v>43.136904761904759</v>
      </c>
      <c r="G46" s="231">
        <v>45.99404761904762</v>
      </c>
      <c r="H46" s="231">
        <v>50.44047619047619</v>
      </c>
      <c r="I46" s="231">
        <v>37.43452380952381</v>
      </c>
      <c r="J46" s="231">
        <v>29.136904761904763</v>
      </c>
      <c r="K46" s="231">
        <v>51.547619047619051</v>
      </c>
      <c r="L46" s="231">
        <v>47.660714285714285</v>
      </c>
      <c r="M46" s="231">
        <v>35.75</v>
      </c>
      <c r="N46" s="231">
        <v>44.422619047619051</v>
      </c>
      <c r="O46" s="231">
        <v>56.68452380952381</v>
      </c>
      <c r="P46" s="231">
        <v>37.553571428571431</v>
      </c>
      <c r="Q46" s="231">
        <v>30.023809523809526</v>
      </c>
      <c r="R46" s="231">
        <v>41.107142857142854</v>
      </c>
      <c r="S46" s="231">
        <v>48.708333333333336</v>
      </c>
      <c r="T46" s="231">
        <v>35.482142857142854</v>
      </c>
      <c r="U46" s="231">
        <v>30.63095238095238</v>
      </c>
      <c r="V46" s="231">
        <v>36.5</v>
      </c>
      <c r="W46" s="231">
        <v>23.654761904761905</v>
      </c>
      <c r="X46" s="231">
        <v>38.30952380952381</v>
      </c>
      <c r="Y46" s="231">
        <v>52.523809523809526</v>
      </c>
      <c r="Z46" s="231">
        <v>58.083333333333336</v>
      </c>
      <c r="AA46" s="231">
        <v>38.886904761904759</v>
      </c>
      <c r="AB46" s="231">
        <v>49.404761904761905</v>
      </c>
      <c r="AC46" s="231">
        <v>58.071428571428569</v>
      </c>
      <c r="AD46" s="231">
        <v>39.523809523809526</v>
      </c>
      <c r="AE46" s="231">
        <v>36.708333333333336</v>
      </c>
      <c r="AF46" s="231">
        <v>26.047619047619047</v>
      </c>
      <c r="AG46" s="232">
        <v>31.125</v>
      </c>
      <c r="AH46" s="195"/>
    </row>
    <row r="47" spans="1:49" ht="24.95" customHeight="1" x14ac:dyDescent="0.2">
      <c r="B47" s="24" t="s">
        <v>27</v>
      </c>
      <c r="C47" s="151">
        <v>52.024314329738061</v>
      </c>
      <c r="D47" s="51">
        <v>47.078536209553157</v>
      </c>
      <c r="E47" s="51">
        <v>54.118613251155622</v>
      </c>
      <c r="F47" s="51">
        <v>56.687781201848999</v>
      </c>
      <c r="G47" s="51">
        <v>72.888705701078578</v>
      </c>
      <c r="H47" s="51">
        <v>79.126117103235742</v>
      </c>
      <c r="I47" s="51">
        <v>71.221556240369793</v>
      </c>
      <c r="J47" s="51">
        <v>89.313543913713403</v>
      </c>
      <c r="K47" s="51">
        <v>110.33927580893683</v>
      </c>
      <c r="L47" s="51">
        <v>117.88083204930662</v>
      </c>
      <c r="M47" s="51">
        <v>99.565469953775036</v>
      </c>
      <c r="N47" s="51">
        <v>94.096594761171033</v>
      </c>
      <c r="O47" s="51">
        <v>128.51787365177196</v>
      </c>
      <c r="P47" s="51">
        <v>84.729553158705698</v>
      </c>
      <c r="Q47" s="51">
        <v>78.668721109399073</v>
      </c>
      <c r="R47" s="51">
        <v>92.5986748844376</v>
      </c>
      <c r="S47" s="51">
        <v>99.435593220338987</v>
      </c>
      <c r="T47" s="51">
        <v>103.49536209553159</v>
      </c>
      <c r="U47" s="51">
        <v>107.81996918335902</v>
      </c>
      <c r="V47" s="51">
        <v>117.39238828967642</v>
      </c>
      <c r="W47" s="51">
        <v>78.864221879815105</v>
      </c>
      <c r="X47" s="51">
        <v>101.65392912172574</v>
      </c>
      <c r="Y47" s="51">
        <v>116.82785824345146</v>
      </c>
      <c r="Z47" s="51">
        <v>140.97785824345146</v>
      </c>
      <c r="AA47" s="51">
        <v>129.31870570107858</v>
      </c>
      <c r="AB47" s="51">
        <v>122.24212634822804</v>
      </c>
      <c r="AC47" s="51">
        <v>117.56668721109399</v>
      </c>
      <c r="AD47" s="51">
        <v>64.399845916795073</v>
      </c>
      <c r="AE47" s="51">
        <v>88.827673343605554</v>
      </c>
      <c r="AF47" s="51">
        <v>99.969291217257322</v>
      </c>
      <c r="AG47" s="152">
        <v>84.915053929121726</v>
      </c>
      <c r="AH47" s="195"/>
    </row>
    <row r="48" spans="1:49" ht="24.95" customHeight="1" x14ac:dyDescent="0.2">
      <c r="A48" s="17"/>
      <c r="B48" s="26" t="s">
        <v>65</v>
      </c>
      <c r="C48" s="233">
        <v>78.031279447469444</v>
      </c>
      <c r="D48" s="234">
        <v>86.431056414576474</v>
      </c>
      <c r="E48" s="234">
        <v>71.876951730552705</v>
      </c>
      <c r="F48" s="234">
        <v>76.095595642284621</v>
      </c>
      <c r="G48" s="234">
        <v>63.101748311540533</v>
      </c>
      <c r="H48" s="234">
        <v>63.746937215040326</v>
      </c>
      <c r="I48" s="234">
        <v>52.560665317629358</v>
      </c>
      <c r="J48" s="234">
        <v>32.623164959234572</v>
      </c>
      <c r="K48" s="234">
        <v>46.717380252609196</v>
      </c>
      <c r="L48" s="234">
        <v>40.431267286764374</v>
      </c>
      <c r="M48" s="234">
        <v>35.906022455966493</v>
      </c>
      <c r="N48" s="234">
        <v>47.209592611035028</v>
      </c>
      <c r="O48" s="234">
        <v>44.106334939140112</v>
      </c>
      <c r="P48" s="234">
        <v>44.32169181658837</v>
      </c>
      <c r="Q48" s="234">
        <v>38.164862858336242</v>
      </c>
      <c r="R48" s="234">
        <v>44.392798178225476</v>
      </c>
      <c r="S48" s="234">
        <v>48.984806904525428</v>
      </c>
      <c r="T48" s="234">
        <v>34.283799910185181</v>
      </c>
      <c r="U48" s="234">
        <v>28.409349968232352</v>
      </c>
      <c r="V48" s="234">
        <v>31.092305499335776</v>
      </c>
      <c r="W48" s="234">
        <v>29.9942880826429</v>
      </c>
      <c r="X48" s="234">
        <v>37.686220434883218</v>
      </c>
      <c r="Y48" s="234">
        <v>44.958291895017098</v>
      </c>
      <c r="Z48" s="234">
        <v>41.200323268502594</v>
      </c>
      <c r="AA48" s="234">
        <v>30.070595395368223</v>
      </c>
      <c r="AB48" s="234">
        <v>40.415496180126276</v>
      </c>
      <c r="AC48" s="234">
        <v>49.394458540076805</v>
      </c>
      <c r="AD48" s="234">
        <v>61.372521876638437</v>
      </c>
      <c r="AE48" s="234">
        <v>41.325334720115301</v>
      </c>
      <c r="AF48" s="234">
        <v>26.055620411472344</v>
      </c>
      <c r="AG48" s="235">
        <v>36.654278081231489</v>
      </c>
      <c r="AH48" s="195"/>
    </row>
    <row r="49" spans="1:34" ht="24.95" customHeight="1" x14ac:dyDescent="0.25">
      <c r="B49" s="19" t="s">
        <v>57</v>
      </c>
    </row>
    <row r="50" spans="1:34" ht="24.95" customHeight="1" x14ac:dyDescent="0.2">
      <c r="B50" s="23" t="s">
        <v>13</v>
      </c>
      <c r="C50" s="225">
        <v>36.236516180670385</v>
      </c>
      <c r="D50" s="226">
        <v>21.334753283686759</v>
      </c>
      <c r="E50" s="226">
        <v>67.007411193218701</v>
      </c>
      <c r="F50" s="226">
        <v>137.29535035981041</v>
      </c>
      <c r="G50" s="226">
        <v>1.0329497908161156</v>
      </c>
      <c r="H50" s="226">
        <v>-24.809228039004342</v>
      </c>
      <c r="I50" s="226">
        <v>22.116504854217176</v>
      </c>
      <c r="J50" s="226">
        <v>-4.8775748155384724</v>
      </c>
      <c r="K50" s="226">
        <v>41.088302378680126</v>
      </c>
      <c r="L50" s="226">
        <v>72.490305902330903</v>
      </c>
      <c r="M50" s="226">
        <v>47.676419965779935</v>
      </c>
      <c r="N50" s="226">
        <v>5.1274827439299875</v>
      </c>
      <c r="O50" s="226">
        <v>-2.1475544595632647</v>
      </c>
      <c r="P50" s="226">
        <v>-3.5616019566471651</v>
      </c>
      <c r="Q50" s="226">
        <v>19.469445760076798</v>
      </c>
      <c r="R50" s="226">
        <v>50.588748364692954</v>
      </c>
      <c r="S50" s="226">
        <v>73.038697399085819</v>
      </c>
      <c r="T50" s="226">
        <v>-3.7772397094430992</v>
      </c>
      <c r="U50" s="226">
        <v>2.6940730392479302</v>
      </c>
      <c r="V50" s="226">
        <v>-22.964824120680436</v>
      </c>
      <c r="W50" s="226">
        <v>-28.033321260308632</v>
      </c>
      <c r="X50" s="226">
        <v>-43.369995600519964</v>
      </c>
      <c r="Y50" s="226">
        <v>5.8668266346629041</v>
      </c>
      <c r="Z50" s="226">
        <v>64.082730788677068</v>
      </c>
      <c r="AA50" s="226">
        <v>23.637395912112861</v>
      </c>
      <c r="AB50" s="226">
        <v>50.826821733380591</v>
      </c>
      <c r="AC50" s="226">
        <v>63.581488933601612</v>
      </c>
      <c r="AD50" s="226">
        <v>79.994578476825154</v>
      </c>
      <c r="AE50" s="226">
        <v>69.283557507734599</v>
      </c>
      <c r="AF50" s="226">
        <v>9.3726568356817062</v>
      </c>
      <c r="AG50" s="227">
        <v>6.5837749693556731</v>
      </c>
      <c r="AH50" s="195"/>
    </row>
    <row r="51" spans="1:34" ht="24.95" customHeight="1" x14ac:dyDescent="0.2">
      <c r="B51" s="24" t="s">
        <v>27</v>
      </c>
      <c r="C51" s="146">
        <v>3.7782615031058882</v>
      </c>
      <c r="D51" s="50">
        <v>4.7294543566535996</v>
      </c>
      <c r="E51" s="50">
        <v>6.8479723728645334</v>
      </c>
      <c r="F51" s="50">
        <v>19.252447989269623</v>
      </c>
      <c r="G51" s="50">
        <v>30.87873302235651</v>
      </c>
      <c r="H51" s="50">
        <v>-2.7788006315350753</v>
      </c>
      <c r="I51" s="50">
        <v>24.734907096694407</v>
      </c>
      <c r="J51" s="50">
        <v>14.057007951231189</v>
      </c>
      <c r="K51" s="50">
        <v>17.811676535772328</v>
      </c>
      <c r="L51" s="50">
        <v>27.851324484092672</v>
      </c>
      <c r="M51" s="50">
        <v>13.383254867362641</v>
      </c>
      <c r="N51" s="50">
        <v>10.648943612375954</v>
      </c>
      <c r="O51" s="50">
        <v>-2.6996929855457599</v>
      </c>
      <c r="P51" s="50">
        <v>18.8098848857123</v>
      </c>
      <c r="Q51" s="50">
        <v>40.204958031414755</v>
      </c>
      <c r="R51" s="50">
        <v>8.3291918916410612</v>
      </c>
      <c r="S51" s="50">
        <v>7.4120554921759956</v>
      </c>
      <c r="T51" s="50">
        <v>8.3230308295071431</v>
      </c>
      <c r="U51" s="50">
        <v>-6.2999749062780852</v>
      </c>
      <c r="V51" s="50">
        <v>-16.980607800406244</v>
      </c>
      <c r="W51" s="50">
        <v>10.757860974390713</v>
      </c>
      <c r="X51" s="50">
        <v>24.363042196502843</v>
      </c>
      <c r="Y51" s="50">
        <v>13.808564377718586</v>
      </c>
      <c r="Z51" s="50">
        <v>13.305397888711983</v>
      </c>
      <c r="AA51" s="50">
        <v>-3.8751134590165428</v>
      </c>
      <c r="AB51" s="50">
        <v>-0.11166673781947592</v>
      </c>
      <c r="AC51" s="50">
        <v>-10.800353474817843</v>
      </c>
      <c r="AD51" s="50">
        <v>12.680601563520964</v>
      </c>
      <c r="AE51" s="50">
        <v>36.782695989366879</v>
      </c>
      <c r="AF51" s="50">
        <v>55.254069133511514</v>
      </c>
      <c r="AG51" s="147">
        <v>8.1863770434227821</v>
      </c>
      <c r="AH51" s="195"/>
    </row>
    <row r="52" spans="1:34" ht="24.95" customHeight="1" x14ac:dyDescent="0.2">
      <c r="A52" s="17"/>
      <c r="B52" s="26" t="s">
        <v>65</v>
      </c>
      <c r="C52" s="233">
        <v>31.276545017605244</v>
      </c>
      <c r="D52" s="234">
        <v>15.855423890890343</v>
      </c>
      <c r="E52" s="234">
        <v>56.303772064483809</v>
      </c>
      <c r="F52" s="234">
        <v>98.985726801795607</v>
      </c>
      <c r="G52" s="234">
        <v>-22.804150485263985</v>
      </c>
      <c r="H52" s="234">
        <v>-22.660106592600037</v>
      </c>
      <c r="I52" s="234">
        <v>-2.0991736020571197</v>
      </c>
      <c r="J52" s="234">
        <v>-16.600981479921437</v>
      </c>
      <c r="K52" s="234">
        <v>19.757486292974303</v>
      </c>
      <c r="L52" s="234">
        <v>34.914758684485271</v>
      </c>
      <c r="M52" s="234">
        <v>30.245352488922723</v>
      </c>
      <c r="N52" s="234">
        <v>-4.9900710193824915</v>
      </c>
      <c r="O52" s="234">
        <v>0.56745815396335431</v>
      </c>
      <c r="P52" s="234">
        <v>-18.829651138785348</v>
      </c>
      <c r="Q52" s="234">
        <v>-14.789428678080327</v>
      </c>
      <c r="R52" s="234">
        <v>39.01031267298076</v>
      </c>
      <c r="S52" s="234">
        <v>61.098022569388512</v>
      </c>
      <c r="T52" s="234">
        <v>-11.170542816584849</v>
      </c>
      <c r="U52" s="234">
        <v>9.5987679153501393</v>
      </c>
      <c r="V52" s="234">
        <v>-7.2082150466082702</v>
      </c>
      <c r="W52" s="234">
        <v>-35.023412237807612</v>
      </c>
      <c r="X52" s="234">
        <v>-54.463960193255424</v>
      </c>
      <c r="Y52" s="234">
        <v>-6.9781547518948557</v>
      </c>
      <c r="Z52" s="234">
        <v>44.814575338884865</v>
      </c>
      <c r="AA52" s="234">
        <v>28.621630008030845</v>
      </c>
      <c r="AB52" s="234">
        <v>50.995433408382716</v>
      </c>
      <c r="AC52" s="234">
        <v>83.38804614804792</v>
      </c>
      <c r="AD52" s="234">
        <v>59.738744716493727</v>
      </c>
      <c r="AE52" s="234">
        <v>23.76094525945096</v>
      </c>
      <c r="AF52" s="234">
        <v>-29.552470060065051</v>
      </c>
      <c r="AG52" s="235">
        <v>-1.4813344506754813</v>
      </c>
      <c r="AH52" s="195"/>
    </row>
    <row r="53" spans="1:34" ht="16.5" customHeight="1" x14ac:dyDescent="0.2">
      <c r="B53" s="53"/>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row>
    <row r="54" spans="1:34" ht="0" hidden="1" customHeight="1" x14ac:dyDescent="0.2">
      <c r="B54" s="119" t="s">
        <v>61</v>
      </c>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2"/>
      <c r="AH54" s="219"/>
    </row>
    <row r="55" spans="1:34" ht="0" hidden="1" customHeight="1" x14ac:dyDescent="0.2">
      <c r="B55" s="53"/>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row>
    <row r="56" spans="1:34" ht="24" customHeight="1" x14ac:dyDescent="0.2">
      <c r="B56" s="476" t="s">
        <v>84</v>
      </c>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row>
    <row r="57" spans="1:34" ht="15" customHeight="1" x14ac:dyDescent="0.2"/>
    <row r="58" spans="1:34" s="154" customFormat="1" x14ac:dyDescent="0.2"/>
    <row r="59" spans="1:34" s="154" customFormat="1" x14ac:dyDescent="0.2"/>
    <row r="60" spans="1:34" s="154" customFormat="1" x14ac:dyDescent="0.2">
      <c r="C60" s="154">
        <v>100</v>
      </c>
      <c r="D60" s="154">
        <v>100</v>
      </c>
      <c r="E60" s="154">
        <v>100</v>
      </c>
      <c r="F60" s="154">
        <v>100</v>
      </c>
      <c r="G60" s="154">
        <v>100</v>
      </c>
      <c r="H60" s="154">
        <v>100</v>
      </c>
      <c r="I60" s="154">
        <v>100</v>
      </c>
      <c r="J60" s="154">
        <v>100</v>
      </c>
      <c r="K60" s="154">
        <v>100</v>
      </c>
      <c r="L60" s="154">
        <v>100</v>
      </c>
      <c r="M60" s="154">
        <v>100</v>
      </c>
      <c r="N60" s="154">
        <v>100</v>
      </c>
      <c r="O60" s="154">
        <v>100</v>
      </c>
      <c r="P60" s="154">
        <v>100</v>
      </c>
      <c r="Q60" s="154">
        <v>100</v>
      </c>
      <c r="R60" s="154">
        <v>100</v>
      </c>
      <c r="S60" s="154">
        <v>100</v>
      </c>
      <c r="T60" s="154">
        <v>100</v>
      </c>
      <c r="U60" s="154">
        <v>100</v>
      </c>
      <c r="V60" s="154">
        <v>100</v>
      </c>
      <c r="W60" s="154">
        <v>100</v>
      </c>
      <c r="X60" s="154">
        <v>100</v>
      </c>
      <c r="Y60" s="154">
        <v>100</v>
      </c>
      <c r="Z60" s="154">
        <v>100</v>
      </c>
      <c r="AA60" s="154">
        <v>100</v>
      </c>
      <c r="AB60" s="154">
        <v>100</v>
      </c>
      <c r="AC60" s="154">
        <v>100</v>
      </c>
      <c r="AD60" s="154">
        <v>100</v>
      </c>
      <c r="AE60" s="154">
        <v>100</v>
      </c>
      <c r="AF60" s="154">
        <v>100</v>
      </c>
      <c r="AG60" s="154">
        <v>100</v>
      </c>
    </row>
    <row r="61" spans="1:34" s="154" customFormat="1" x14ac:dyDescent="0.2"/>
    <row r="62" spans="1:34" s="154" customFormat="1" x14ac:dyDescent="0.2"/>
    <row r="63" spans="1:34" s="154" customFormat="1" x14ac:dyDescent="0.2"/>
    <row r="64" spans="1:34" s="154" customFormat="1" x14ac:dyDescent="0.2"/>
    <row r="65" spans="2:35" s="154" customFormat="1" ht="10.5" customHeight="1" x14ac:dyDescent="0.2">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row>
    <row r="66" spans="2:35" s="154" customFormat="1" x14ac:dyDescent="0.2">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row>
    <row r="67" spans="2:35" s="154" customFormat="1" x14ac:dyDescent="0.2">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row>
    <row r="68" spans="2:35" s="154" customFormat="1" x14ac:dyDescent="0.2">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row>
    <row r="69" spans="2:35" s="154" customFormat="1" x14ac:dyDescent="0.2">
      <c r="B69" s="281"/>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row>
    <row r="70" spans="2:35" s="154" customFormat="1" x14ac:dyDescent="0.2">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row>
    <row r="71" spans="2:35" s="154" customFormat="1" x14ac:dyDescent="0.2"/>
    <row r="72" spans="2:35" s="154" customFormat="1" x14ac:dyDescent="0.2"/>
    <row r="73" spans="2:35" s="154" customFormat="1" x14ac:dyDescent="0.2"/>
    <row r="74" spans="2:35" s="154" customFormat="1" x14ac:dyDescent="0.2"/>
    <row r="75" spans="2:35" s="154" customFormat="1" x14ac:dyDescent="0.2"/>
    <row r="76" spans="2:35" s="154" customFormat="1" x14ac:dyDescent="0.2"/>
    <row r="77" spans="2:35" s="154" customFormat="1" x14ac:dyDescent="0.2"/>
    <row r="78" spans="2:35" s="154" customFormat="1" x14ac:dyDescent="0.2"/>
    <row r="79" spans="2:35" s="154" customFormat="1" x14ac:dyDescent="0.2"/>
    <row r="80" spans="2:35" s="154" customFormat="1" x14ac:dyDescent="0.2"/>
    <row r="81" s="154" customFormat="1" x14ac:dyDescent="0.2"/>
    <row r="82" s="154" customFormat="1" x14ac:dyDescent="0.2"/>
    <row r="83" s="154" customFormat="1" x14ac:dyDescent="0.2"/>
    <row r="84" s="154" customFormat="1" x14ac:dyDescent="0.2"/>
    <row r="85" s="154" customFormat="1" x14ac:dyDescent="0.2"/>
    <row r="86" s="154" customFormat="1" x14ac:dyDescent="0.2"/>
    <row r="87" s="154" customFormat="1" x14ac:dyDescent="0.2"/>
    <row r="88" s="154" customFormat="1" x14ac:dyDescent="0.2"/>
    <row r="89" s="154" customFormat="1" x14ac:dyDescent="0.2"/>
    <row r="90" s="154" customFormat="1" x14ac:dyDescent="0.2"/>
    <row r="91" s="154" customFormat="1" x14ac:dyDescent="0.2"/>
    <row r="92" s="154" customFormat="1" x14ac:dyDescent="0.2"/>
    <row r="93" s="154" customFormat="1" x14ac:dyDescent="0.2"/>
    <row r="94" s="154" customFormat="1" x14ac:dyDescent="0.2"/>
  </sheetData>
  <mergeCells count="12">
    <mergeCell ref="B56:AG56"/>
    <mergeCell ref="B34:B35"/>
    <mergeCell ref="B3:T3"/>
    <mergeCell ref="AA1:AG1"/>
    <mergeCell ref="U3:AG3"/>
    <mergeCell ref="B44:B45"/>
    <mergeCell ref="B4:AG4"/>
    <mergeCell ref="B2:AG2"/>
    <mergeCell ref="X22:AD22"/>
    <mergeCell ref="X33:AD33"/>
    <mergeCell ref="X43:AD43"/>
    <mergeCell ref="B24:B25"/>
  </mergeCells>
  <phoneticPr fontId="0" type="noConversion"/>
  <printOptions horizontalCentered="1" verticalCentered="1"/>
  <pageMargins left="0.25" right="0.25" top="0.25" bottom="0.25" header="0" footer="0"/>
  <pageSetup scale="41" orientation="landscape" r:id="rId1"/>
  <headerFooter alignWithMargins="0"/>
  <rowBreaks count="1" manualBreakCount="1">
    <brk id="57" max="16383" man="1"/>
  </rowBreaks>
  <colBreaks count="1" manualBreakCount="1">
    <brk id="3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M16"/>
  <sheetViews>
    <sheetView showGridLines="0" zoomScaleNormal="100" workbookViewId="0"/>
  </sheetViews>
  <sheetFormatPr defaultColWidth="8.85546875" defaultRowHeight="15" x14ac:dyDescent="0.25"/>
  <cols>
    <col min="1" max="1" width="4.28515625" style="260" customWidth="1"/>
    <col min="2" max="2" width="3.42578125" style="260" customWidth="1"/>
    <col min="3" max="3" width="6.85546875" style="260" customWidth="1"/>
    <col min="4" max="4" width="8.85546875" style="260" customWidth="1"/>
    <col min="5" max="5" width="39" style="260" customWidth="1"/>
    <col min="6" max="6" width="30" style="260" customWidth="1"/>
    <col min="7" max="9" width="8.85546875" style="260" customWidth="1"/>
    <col min="10" max="10" width="12" style="260" customWidth="1"/>
    <col min="11" max="11" width="8.85546875" style="260" customWidth="1"/>
    <col min="12" max="12" width="18.28515625" style="260" customWidth="1"/>
    <col min="13" max="13" width="8.85546875" style="260" customWidth="1"/>
    <col min="14" max="16384" width="8.85546875" style="260"/>
  </cols>
  <sheetData>
    <row r="2" spans="1:13" ht="84" customHeight="1" x14ac:dyDescent="0.35">
      <c r="B2" s="261"/>
      <c r="C2" s="262"/>
      <c r="K2" s="263"/>
      <c r="M2" s="263"/>
    </row>
    <row r="3" spans="1:13" ht="15" customHeight="1" x14ac:dyDescent="0.35">
      <c r="B3" s="261"/>
    </row>
    <row r="4" spans="1:13" x14ac:dyDescent="0.25">
      <c r="A4" s="264" t="s">
        <v>72</v>
      </c>
      <c r="B4" s="265"/>
      <c r="C4" s="265"/>
      <c r="D4" s="265"/>
      <c r="E4" s="265"/>
      <c r="F4" s="265"/>
      <c r="G4" s="265"/>
      <c r="H4" s="265"/>
      <c r="I4" s="265"/>
      <c r="J4" s="265"/>
      <c r="K4" s="265"/>
    </row>
    <row r="5" spans="1:13" x14ac:dyDescent="0.25">
      <c r="A5" s="256" t="s">
        <v>79</v>
      </c>
      <c r="B5" s="256"/>
      <c r="C5" s="256"/>
      <c r="D5" s="256"/>
      <c r="E5" s="256"/>
      <c r="F5" s="256"/>
      <c r="G5" s="265"/>
      <c r="H5" s="265"/>
      <c r="I5" s="265"/>
      <c r="J5" s="265"/>
      <c r="K5" s="265"/>
    </row>
    <row r="6" spans="1:13" x14ac:dyDescent="0.25">
      <c r="A6" s="265"/>
      <c r="B6" s="265"/>
      <c r="C6" s="265"/>
      <c r="D6" s="265"/>
      <c r="E6" s="265"/>
      <c r="F6" s="265"/>
      <c r="G6" s="265"/>
      <c r="H6" s="265"/>
      <c r="I6" s="265"/>
      <c r="J6" s="265"/>
      <c r="K6" s="265"/>
    </row>
    <row r="7" spans="1:13" x14ac:dyDescent="0.25">
      <c r="A7" s="265"/>
      <c r="B7" s="265"/>
      <c r="C7" s="265"/>
      <c r="D7" s="265"/>
      <c r="E7" s="265"/>
      <c r="F7" s="265"/>
      <c r="G7" s="265"/>
      <c r="H7" s="265"/>
      <c r="I7" s="265"/>
      <c r="J7" s="265"/>
      <c r="K7" s="265"/>
    </row>
    <row r="8" spans="1:13" x14ac:dyDescent="0.25">
      <c r="A8" s="264" t="s">
        <v>73</v>
      </c>
      <c r="B8" s="265"/>
      <c r="C8" s="265"/>
      <c r="D8" s="265"/>
      <c r="E8" s="265"/>
      <c r="F8" s="265"/>
      <c r="G8" s="265"/>
      <c r="H8" s="265"/>
      <c r="I8" s="265"/>
      <c r="J8" s="265"/>
      <c r="K8" s="265"/>
    </row>
    <row r="9" spans="1:13" x14ac:dyDescent="0.25">
      <c r="A9" s="256" t="s">
        <v>80</v>
      </c>
      <c r="B9" s="256"/>
      <c r="C9" s="256"/>
      <c r="D9" s="256"/>
      <c r="E9" s="256"/>
      <c r="F9" s="256"/>
      <c r="G9" s="265"/>
      <c r="H9" s="265"/>
      <c r="I9" s="265"/>
      <c r="J9" s="265"/>
      <c r="K9" s="265"/>
    </row>
    <row r="10" spans="1:13" x14ac:dyDescent="0.25">
      <c r="A10" s="256"/>
      <c r="B10" s="256"/>
      <c r="C10" s="256"/>
      <c r="D10" s="256"/>
      <c r="E10" s="256"/>
      <c r="F10" s="256"/>
      <c r="G10" s="265"/>
      <c r="H10" s="265"/>
      <c r="I10" s="265"/>
      <c r="J10" s="265"/>
      <c r="K10" s="265"/>
    </row>
    <row r="11" spans="1:13" x14ac:dyDescent="0.25">
      <c r="A11" s="265"/>
      <c r="B11" s="265"/>
      <c r="C11" s="265"/>
      <c r="D11" s="265"/>
      <c r="E11" s="265"/>
      <c r="F11" s="265"/>
      <c r="G11" s="265"/>
      <c r="H11" s="265"/>
      <c r="I11" s="265"/>
      <c r="J11" s="265"/>
      <c r="K11" s="265"/>
    </row>
    <row r="12" spans="1:13" x14ac:dyDescent="0.25">
      <c r="A12" s="256" t="s">
        <v>81</v>
      </c>
      <c r="B12" s="256"/>
      <c r="C12" s="256"/>
      <c r="D12" s="256"/>
      <c r="E12" s="256"/>
      <c r="F12" s="265"/>
      <c r="G12" s="265"/>
      <c r="H12" s="265"/>
      <c r="I12" s="265"/>
      <c r="J12" s="265"/>
      <c r="K12" s="265"/>
    </row>
    <row r="13" spans="1:13" x14ac:dyDescent="0.25">
      <c r="A13" s="265"/>
      <c r="B13" s="265"/>
      <c r="C13" s="265"/>
      <c r="D13" s="265"/>
      <c r="E13" s="265"/>
      <c r="F13" s="265"/>
      <c r="G13" s="265"/>
      <c r="H13" s="265"/>
      <c r="I13" s="265"/>
      <c r="J13" s="265"/>
      <c r="K13" s="265"/>
    </row>
    <row r="14" spans="1:13" ht="16.5" customHeight="1" x14ac:dyDescent="0.25">
      <c r="A14" s="480" t="s">
        <v>74</v>
      </c>
      <c r="B14" s="480"/>
      <c r="C14" s="480"/>
      <c r="D14" s="480"/>
      <c r="E14" s="480"/>
      <c r="F14" s="480"/>
      <c r="G14" s="480"/>
      <c r="H14" s="480"/>
      <c r="I14" s="480"/>
      <c r="J14" s="266"/>
      <c r="K14" s="265"/>
    </row>
    <row r="15" spans="1:13" ht="15" customHeight="1" x14ac:dyDescent="0.25">
      <c r="A15" s="480" t="s">
        <v>75</v>
      </c>
      <c r="B15" s="480"/>
      <c r="C15" s="480"/>
      <c r="D15" s="480"/>
      <c r="E15" s="480"/>
      <c r="F15" s="480"/>
      <c r="G15" s="480"/>
      <c r="H15" s="480"/>
      <c r="I15" s="480"/>
      <c r="J15" s="266"/>
      <c r="K15" s="266"/>
      <c r="L15" s="266"/>
    </row>
    <row r="16" spans="1:13" x14ac:dyDescent="0.25">
      <c r="C16" s="267"/>
      <c r="D16" s="267"/>
      <c r="E16" s="267"/>
      <c r="F16" s="267"/>
      <c r="G16" s="267"/>
      <c r="H16" s="267"/>
      <c r="I16" s="267"/>
      <c r="J16" s="267"/>
      <c r="K16" s="267"/>
      <c r="L16" s="267"/>
    </row>
  </sheetData>
  <mergeCells count="2">
    <mergeCell ref="A15:I15"/>
    <mergeCell ref="A14:I14"/>
  </mergeCells>
  <hyperlinks>
    <hyperlink ref="A5:F5" r:id="rId1" display="For all STR definitions, please click here or visit www.str.com/data-insights/resources/glossary" xr:uid="{00000000-0004-0000-0D00-000000000000}"/>
    <hyperlink ref="A14:I14" r:id="rId2" display="For the latest in industry news, visit HotelNewsNow.com." xr:uid="{00000000-0004-0000-0D00-000001000000}"/>
    <hyperlink ref="A15:I15" r:id="rId3" display="To learn more about the Hotel Data Conference, visit HotelDataConference.com." xr:uid="{00000000-0004-0000-0D00-000002000000}"/>
    <hyperlink ref="A9:F9" r:id="rId4" display="For all STR FAQs, please click here or visit www.str.com/data-insights/resources/FAQ" xr:uid="{00000000-0004-0000-0D00-000003000000}"/>
    <hyperlink ref="A12:E12" r:id="rId5" display="For additional support, please contact your regional office." xr:uid="{00000000-0004-0000-0D00-000004000000}"/>
  </hyperlinks>
  <printOptions horizontalCentered="1" verticalCentered="1"/>
  <pageMargins left="0.25" right="0.25" top="0.25" bottom="0.25" header="0" footer="0"/>
  <pageSetup scale="93" orientation="landscape" r:id="rId6"/>
  <rowBreaks count="1" manualBreakCount="1">
    <brk id="43" max="16383" man="1"/>
  </rowBreaks>
  <colBreaks count="1" manualBreakCount="1">
    <brk id="13" max="1048575" man="1"/>
  </col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64"/>
  <sheetViews>
    <sheetView showGridLines="0" workbookViewId="0"/>
  </sheetViews>
  <sheetFormatPr defaultRowHeight="12.75" x14ac:dyDescent="0.2"/>
  <cols>
    <col min="1" max="1" width="1.7109375" style="1" customWidth="1"/>
    <col min="2" max="2" width="8.7109375" customWidth="1"/>
    <col min="3" max="4" width="6.7109375" customWidth="1"/>
    <col min="5" max="6" width="3.7109375" customWidth="1"/>
    <col min="7" max="9" width="10.7109375" customWidth="1"/>
    <col min="10" max="11" width="3.7109375" customWidth="1"/>
    <col min="12" max="12" width="13.7109375" customWidth="1"/>
    <col min="13" max="13" width="13.7109375" style="59" customWidth="1"/>
    <col min="14" max="14" width="10.7109375" customWidth="1"/>
    <col min="15" max="16" width="3.7109375" customWidth="1"/>
    <col min="17" max="17" width="13.7109375" customWidth="1"/>
    <col min="18" max="18" width="13.7109375" style="59" customWidth="1"/>
    <col min="19" max="19" width="10.7109375" customWidth="1"/>
    <col min="20" max="20" width="3.7109375" customWidth="1"/>
    <col min="21" max="21" width="2.7109375" customWidth="1"/>
    <col min="22" max="24" width="7" style="123" customWidth="1"/>
    <col min="25" max="38" width="9.140625" style="123" customWidth="1"/>
  </cols>
  <sheetData>
    <row r="1" spans="1:21" ht="26.25" customHeight="1" x14ac:dyDescent="0.35">
      <c r="B1" s="14" t="s">
        <v>85</v>
      </c>
      <c r="C1" s="9"/>
      <c r="D1" s="9"/>
      <c r="E1" s="9"/>
      <c r="F1" s="9"/>
      <c r="G1" s="9"/>
      <c r="H1" s="9"/>
      <c r="I1" s="55"/>
      <c r="J1" s="9"/>
      <c r="K1" s="9"/>
      <c r="L1" s="9"/>
      <c r="M1" s="10"/>
      <c r="N1" s="31"/>
      <c r="O1" s="1"/>
      <c r="P1" s="1"/>
      <c r="Q1" s="1"/>
      <c r="R1" s="16"/>
      <c r="S1" s="31"/>
      <c r="T1" s="1"/>
      <c r="U1" s="1"/>
    </row>
    <row r="2" spans="1:21" ht="21.75" customHeight="1" x14ac:dyDescent="0.2">
      <c r="B2" s="300" t="s">
        <v>101</v>
      </c>
      <c r="C2" s="300"/>
      <c r="D2" s="300"/>
      <c r="E2" s="300"/>
      <c r="F2" s="300"/>
      <c r="G2" s="300"/>
      <c r="H2" s="300"/>
      <c r="I2" s="300"/>
      <c r="J2" s="300"/>
      <c r="K2" s="300"/>
      <c r="L2" s="300"/>
      <c r="M2" s="300"/>
      <c r="N2" s="300"/>
      <c r="O2" s="300"/>
      <c r="P2" s="300"/>
      <c r="Q2" s="300"/>
      <c r="R2" s="300"/>
      <c r="S2" s="300"/>
      <c r="T2" s="1"/>
      <c r="U2" s="1"/>
    </row>
    <row r="3" spans="1:21" ht="19.5" customHeight="1" x14ac:dyDescent="0.2">
      <c r="A3"/>
      <c r="B3" s="301" t="s">
        <v>102</v>
      </c>
      <c r="C3" s="301"/>
      <c r="D3" s="301"/>
      <c r="E3" s="301"/>
      <c r="F3" s="301"/>
      <c r="G3" s="301"/>
      <c r="H3" s="301"/>
      <c r="I3" s="301"/>
      <c r="J3" s="301"/>
      <c r="K3" s="301"/>
      <c r="L3" s="301"/>
      <c r="M3" s="301"/>
      <c r="N3" s="301"/>
      <c r="O3" s="301"/>
      <c r="P3" s="301"/>
      <c r="Q3" s="301"/>
      <c r="R3" s="301"/>
      <c r="S3" s="301"/>
      <c r="T3" s="1"/>
      <c r="U3" s="1"/>
    </row>
    <row r="4" spans="1:21" ht="18.75" customHeight="1" x14ac:dyDescent="0.2">
      <c r="A4"/>
      <c r="B4" s="302" t="s">
        <v>103</v>
      </c>
      <c r="C4" s="302"/>
      <c r="D4" s="302"/>
      <c r="E4" s="302"/>
      <c r="F4" s="302"/>
      <c r="G4" s="302"/>
      <c r="H4" s="302"/>
      <c r="I4" s="302"/>
      <c r="J4" s="302"/>
      <c r="K4" s="302"/>
      <c r="L4" s="302"/>
      <c r="M4" s="302"/>
      <c r="N4" s="302"/>
      <c r="O4" s="302"/>
      <c r="P4" s="302"/>
      <c r="Q4" s="62"/>
      <c r="R4" s="117"/>
      <c r="S4" s="62"/>
      <c r="T4" s="118"/>
      <c r="U4" s="1"/>
    </row>
    <row r="5" spans="1:21" ht="12" customHeight="1" x14ac:dyDescent="0.2">
      <c r="A5"/>
      <c r="B5" s="70"/>
      <c r="D5" s="10"/>
      <c r="E5" s="10"/>
      <c r="F5" s="1"/>
      <c r="G5" s="1"/>
      <c r="H5" s="1"/>
      <c r="I5" s="1"/>
      <c r="J5" s="1"/>
      <c r="K5" s="1"/>
      <c r="L5" s="1"/>
      <c r="M5" s="1"/>
      <c r="N5" s="1"/>
      <c r="O5" s="1"/>
      <c r="P5" s="1"/>
      <c r="Q5" s="1"/>
      <c r="R5" s="1"/>
      <c r="S5" s="1"/>
      <c r="T5" s="1"/>
      <c r="U5" s="1"/>
    </row>
    <row r="6" spans="1:21" ht="17.100000000000001" customHeight="1" x14ac:dyDescent="0.25">
      <c r="B6" s="303" t="s">
        <v>104</v>
      </c>
      <c r="C6" s="304"/>
      <c r="D6" s="304"/>
      <c r="E6" s="304"/>
      <c r="F6" s="304"/>
      <c r="G6" s="304"/>
      <c r="H6" s="304"/>
      <c r="I6" s="304"/>
      <c r="J6" s="304"/>
      <c r="K6" s="304"/>
      <c r="L6" s="304"/>
      <c r="M6" s="304"/>
      <c r="N6" s="304"/>
      <c r="O6" s="304"/>
      <c r="P6" s="304"/>
      <c r="Q6" s="304"/>
      <c r="R6" s="304"/>
      <c r="S6" s="304"/>
      <c r="T6" s="305"/>
      <c r="U6" s="1"/>
    </row>
    <row r="7" spans="1:21" x14ac:dyDescent="0.2">
      <c r="B7" s="1"/>
      <c r="C7" s="1"/>
      <c r="D7" s="1"/>
      <c r="E7" s="1"/>
      <c r="F7" s="299" t="s">
        <v>15</v>
      </c>
      <c r="G7" s="299"/>
      <c r="H7" s="299"/>
      <c r="I7" s="299"/>
      <c r="J7" s="299"/>
      <c r="K7" s="299" t="s">
        <v>9</v>
      </c>
      <c r="L7" s="299"/>
      <c r="M7" s="299"/>
      <c r="N7" s="299"/>
      <c r="O7" s="299"/>
      <c r="P7" s="299" t="s">
        <v>10</v>
      </c>
      <c r="Q7" s="299"/>
      <c r="R7" s="299"/>
      <c r="S7" s="299"/>
      <c r="T7" s="299"/>
      <c r="U7" s="1"/>
    </row>
    <row r="8" spans="1:21" ht="20.100000000000001" customHeight="1" x14ac:dyDescent="0.2">
      <c r="B8" s="1"/>
      <c r="C8" s="1"/>
      <c r="D8" s="1"/>
      <c r="E8" s="1"/>
      <c r="F8" s="299"/>
      <c r="G8" s="299"/>
      <c r="H8" s="299"/>
      <c r="I8" s="299"/>
      <c r="J8" s="299"/>
      <c r="K8" s="299"/>
      <c r="L8" s="299"/>
      <c r="M8" s="299"/>
      <c r="N8" s="299"/>
      <c r="O8" s="299"/>
      <c r="P8" s="299"/>
      <c r="Q8" s="299"/>
      <c r="R8" s="299"/>
      <c r="S8" s="299"/>
      <c r="T8" s="299"/>
      <c r="U8" s="1"/>
    </row>
    <row r="9" spans="1:21" ht="20.100000000000001" customHeight="1" x14ac:dyDescent="0.2">
      <c r="B9" s="1"/>
      <c r="C9" s="1"/>
      <c r="D9" s="1"/>
      <c r="E9" s="1"/>
      <c r="F9" s="1"/>
      <c r="G9" s="16" t="s">
        <v>18</v>
      </c>
      <c r="H9" s="16" t="s">
        <v>12</v>
      </c>
      <c r="I9" s="236" t="s">
        <v>63</v>
      </c>
      <c r="J9" s="2"/>
      <c r="K9" s="2"/>
      <c r="L9" s="16" t="s">
        <v>18</v>
      </c>
      <c r="M9" s="16" t="s">
        <v>12</v>
      </c>
      <c r="N9" s="236" t="s">
        <v>64</v>
      </c>
      <c r="O9" s="1"/>
      <c r="P9" s="1"/>
      <c r="Q9" s="16" t="s">
        <v>18</v>
      </c>
      <c r="R9" s="16" t="s">
        <v>12</v>
      </c>
      <c r="S9" s="236" t="s">
        <v>65</v>
      </c>
      <c r="T9" s="1"/>
      <c r="U9" s="1"/>
    </row>
    <row r="10" spans="1:21" ht="15" customHeight="1" x14ac:dyDescent="0.3">
      <c r="B10" s="1"/>
      <c r="C10" s="12"/>
      <c r="D10" s="12"/>
      <c r="E10" s="12"/>
      <c r="F10" s="92"/>
      <c r="G10" s="91"/>
      <c r="H10" s="93"/>
      <c r="I10" s="98"/>
      <c r="J10" s="5"/>
      <c r="K10" s="92"/>
      <c r="L10" s="91"/>
      <c r="M10" s="94"/>
      <c r="N10" s="98"/>
      <c r="O10" s="5"/>
      <c r="P10" s="81"/>
      <c r="Q10" s="104"/>
      <c r="R10" s="94"/>
      <c r="S10" s="98"/>
      <c r="T10" s="5"/>
      <c r="U10" s="1"/>
    </row>
    <row r="11" spans="1:21" ht="20.100000000000001" customHeight="1" x14ac:dyDescent="0.25">
      <c r="B11" s="1"/>
      <c r="C11" s="100"/>
      <c r="D11" s="11" t="s">
        <v>34</v>
      </c>
      <c r="E11" s="100"/>
      <c r="F11" s="91"/>
      <c r="G11" s="110">
        <v>30.721966205837173</v>
      </c>
      <c r="H11" s="110">
        <v>66.656426011264728</v>
      </c>
      <c r="I11" s="110">
        <v>46.090029190327428</v>
      </c>
      <c r="J11" s="102"/>
      <c r="K11" s="102"/>
      <c r="L11" s="111">
        <v>133.84763749999999</v>
      </c>
      <c r="M11" s="111">
        <v>134.90542786910433</v>
      </c>
      <c r="N11" s="110">
        <v>99.215902291102481</v>
      </c>
      <c r="O11" s="102"/>
      <c r="P11" s="110"/>
      <c r="Q11" s="111">
        <v>41.120625960061446</v>
      </c>
      <c r="R11" s="111">
        <v>89.92313671274961</v>
      </c>
      <c r="S11" s="110">
        <v>45.728638327463848</v>
      </c>
      <c r="T11" s="80"/>
      <c r="U11" s="1"/>
    </row>
    <row r="12" spans="1:21" ht="15" customHeight="1" x14ac:dyDescent="0.3">
      <c r="B12" s="1"/>
      <c r="C12" s="12"/>
      <c r="D12" s="12"/>
      <c r="E12" s="12"/>
      <c r="F12" s="92"/>
      <c r="G12" s="110"/>
      <c r="H12" s="110"/>
      <c r="I12" s="110"/>
      <c r="J12" s="102"/>
      <c r="K12" s="102"/>
      <c r="L12" s="111"/>
      <c r="M12" s="111"/>
      <c r="N12" s="110"/>
      <c r="O12" s="102"/>
      <c r="P12" s="110"/>
      <c r="Q12" s="111"/>
      <c r="R12" s="111"/>
      <c r="S12" s="110"/>
      <c r="T12" s="5"/>
      <c r="U12" s="1"/>
    </row>
    <row r="13" spans="1:21" ht="20.100000000000001" customHeight="1" x14ac:dyDescent="0.25">
      <c r="B13" s="60"/>
      <c r="C13" s="105"/>
      <c r="D13" s="106" t="s">
        <v>48</v>
      </c>
      <c r="E13" s="105"/>
      <c r="F13" s="95"/>
      <c r="G13" s="112">
        <v>30.721966205837173</v>
      </c>
      <c r="H13" s="112">
        <v>66.656426011264728</v>
      </c>
      <c r="I13" s="112">
        <v>46.090029190327428</v>
      </c>
      <c r="J13" s="113"/>
      <c r="K13" s="113"/>
      <c r="L13" s="114">
        <v>133.84763749999999</v>
      </c>
      <c r="M13" s="114">
        <v>134.90542786910433</v>
      </c>
      <c r="N13" s="112">
        <v>99.215902291102481</v>
      </c>
      <c r="O13" s="113"/>
      <c r="P13" s="112"/>
      <c r="Q13" s="114">
        <v>41.120625960061446</v>
      </c>
      <c r="R13" s="114">
        <v>89.92313671274961</v>
      </c>
      <c r="S13" s="112">
        <v>45.728638327463848</v>
      </c>
      <c r="T13" s="96"/>
      <c r="U13" s="1"/>
    </row>
    <row r="14" spans="1:21" ht="15" customHeight="1" x14ac:dyDescent="0.25">
      <c r="B14" s="1"/>
      <c r="C14" s="100"/>
      <c r="D14" s="11"/>
      <c r="E14" s="11"/>
      <c r="F14" s="76"/>
      <c r="G14" s="110"/>
      <c r="H14" s="110"/>
      <c r="I14" s="110"/>
      <c r="J14" s="102"/>
      <c r="K14" s="102"/>
      <c r="L14" s="111"/>
      <c r="M14" s="111"/>
      <c r="N14" s="110"/>
      <c r="O14" s="102"/>
      <c r="P14" s="110"/>
      <c r="Q14" s="111"/>
      <c r="R14" s="111"/>
      <c r="S14" s="110"/>
      <c r="T14" s="5"/>
      <c r="U14" s="1"/>
    </row>
    <row r="15" spans="1:21" ht="20.100000000000001" customHeight="1" x14ac:dyDescent="0.25">
      <c r="B15" s="1"/>
      <c r="C15" s="100"/>
      <c r="D15" s="11" t="s">
        <v>36</v>
      </c>
      <c r="E15" s="100"/>
      <c r="F15" s="76"/>
      <c r="G15" s="110">
        <v>52.393892339544514</v>
      </c>
      <c r="H15" s="110">
        <v>70.496031746031747</v>
      </c>
      <c r="I15" s="110">
        <v>74.321761157169504</v>
      </c>
      <c r="J15" s="102"/>
      <c r="K15" s="102"/>
      <c r="L15" s="111">
        <v>148.32361076809087</v>
      </c>
      <c r="M15" s="111">
        <v>150.87964108714007</v>
      </c>
      <c r="N15" s="110">
        <v>98.305914369498296</v>
      </c>
      <c r="O15" s="102"/>
      <c r="P15" s="110"/>
      <c r="Q15" s="111">
        <v>77.712512939958586</v>
      </c>
      <c r="R15" s="111">
        <v>106.36415967908903</v>
      </c>
      <c r="S15" s="110">
        <v>73.062686881010251</v>
      </c>
      <c r="T15" s="80"/>
      <c r="U15" s="1"/>
    </row>
    <row r="16" spans="1:21" ht="15" customHeight="1" x14ac:dyDescent="0.25">
      <c r="B16" s="1"/>
      <c r="C16" s="100"/>
      <c r="D16" s="11"/>
      <c r="E16" s="100"/>
      <c r="F16" s="76"/>
      <c r="G16" s="110"/>
      <c r="H16" s="110"/>
      <c r="I16" s="110"/>
      <c r="J16" s="102"/>
      <c r="K16" s="102"/>
      <c r="L16" s="111"/>
      <c r="M16" s="111"/>
      <c r="N16" s="110"/>
      <c r="O16" s="102"/>
      <c r="P16" s="110"/>
      <c r="Q16" s="111"/>
      <c r="R16" s="111"/>
      <c r="S16" s="110"/>
      <c r="T16" s="5"/>
      <c r="U16" s="1"/>
    </row>
    <row r="17" spans="2:21" ht="20.100000000000001" customHeight="1" x14ac:dyDescent="0.25">
      <c r="B17" s="60"/>
      <c r="C17" s="105"/>
      <c r="D17" s="106" t="s">
        <v>37</v>
      </c>
      <c r="E17" s="105"/>
      <c r="F17" s="95"/>
      <c r="G17" s="112">
        <v>69.305283757338557</v>
      </c>
      <c r="H17" s="112">
        <v>82.123722548380087</v>
      </c>
      <c r="I17" s="112">
        <v>84.391308146672429</v>
      </c>
      <c r="J17" s="113"/>
      <c r="K17" s="113"/>
      <c r="L17" s="114">
        <v>203.16111605252013</v>
      </c>
      <c r="M17" s="114">
        <v>190.09150643257513</v>
      </c>
      <c r="N17" s="112">
        <v>106.87543060981221</v>
      </c>
      <c r="O17" s="113"/>
      <c r="P17" s="112"/>
      <c r="Q17" s="114">
        <v>140.80138796477496</v>
      </c>
      <c r="R17" s="114">
        <v>156.11022133072407</v>
      </c>
      <c r="S17" s="112">
        <v>90.193573979057277</v>
      </c>
      <c r="T17" s="96"/>
      <c r="U17" s="1"/>
    </row>
    <row r="18" spans="2:21" ht="15" customHeight="1" x14ac:dyDescent="0.25">
      <c r="B18" s="1"/>
      <c r="C18" s="11"/>
      <c r="D18" s="11"/>
      <c r="E18" s="11"/>
      <c r="F18" s="76"/>
      <c r="G18" s="108"/>
      <c r="H18" s="109"/>
      <c r="I18" s="104"/>
      <c r="J18" s="80"/>
      <c r="K18" s="76"/>
      <c r="L18" s="108"/>
      <c r="M18" s="109"/>
      <c r="N18" s="104"/>
      <c r="O18" s="80"/>
      <c r="P18" s="107"/>
      <c r="Q18" s="80"/>
      <c r="R18" s="109"/>
      <c r="S18" s="104"/>
      <c r="T18" s="80"/>
      <c r="U18" s="1"/>
    </row>
    <row r="19" spans="2:21" ht="15" customHeight="1" x14ac:dyDescent="0.35">
      <c r="B19" s="1"/>
      <c r="C19" s="11"/>
      <c r="D19" s="11"/>
      <c r="E19" s="11"/>
      <c r="F19" s="76"/>
      <c r="G19" s="77"/>
      <c r="H19" s="78"/>
      <c r="I19" s="79"/>
      <c r="J19" s="80"/>
      <c r="K19" s="76"/>
      <c r="L19" s="77"/>
      <c r="M19" s="78"/>
      <c r="N19" s="79"/>
      <c r="O19" s="80"/>
      <c r="P19" s="81"/>
      <c r="Q19" s="80"/>
      <c r="R19" s="86"/>
      <c r="S19" s="79"/>
      <c r="T19" s="80"/>
      <c r="U19" s="1"/>
    </row>
    <row r="20" spans="2:21" ht="17.100000000000001" customHeight="1" x14ac:dyDescent="0.25">
      <c r="B20" s="303" t="s">
        <v>105</v>
      </c>
      <c r="C20" s="304"/>
      <c r="D20" s="304"/>
      <c r="E20" s="304"/>
      <c r="F20" s="304"/>
      <c r="G20" s="304"/>
      <c r="H20" s="304"/>
      <c r="I20" s="304"/>
      <c r="J20" s="304"/>
      <c r="K20" s="304"/>
      <c r="L20" s="304"/>
      <c r="M20" s="304"/>
      <c r="N20" s="304"/>
      <c r="O20" s="304"/>
      <c r="P20" s="304"/>
      <c r="Q20" s="304"/>
      <c r="R20" s="304"/>
      <c r="S20" s="304"/>
      <c r="T20" s="305"/>
      <c r="U20" s="1"/>
    </row>
    <row r="21" spans="2:21" x14ac:dyDescent="0.2">
      <c r="B21" s="1"/>
      <c r="C21" s="1"/>
      <c r="D21" s="1"/>
      <c r="E21" s="1"/>
      <c r="F21" s="299" t="s">
        <v>59</v>
      </c>
      <c r="G21" s="299"/>
      <c r="H21" s="299"/>
      <c r="I21" s="299"/>
      <c r="J21" s="299"/>
      <c r="K21" s="299" t="s">
        <v>9</v>
      </c>
      <c r="L21" s="299"/>
      <c r="M21" s="299"/>
      <c r="N21" s="299"/>
      <c r="O21" s="299"/>
      <c r="P21" s="299" t="s">
        <v>10</v>
      </c>
      <c r="Q21" s="299"/>
      <c r="R21" s="299"/>
      <c r="S21" s="299"/>
      <c r="T21" s="299"/>
      <c r="U21" s="1"/>
    </row>
    <row r="22" spans="2:21" ht="20.100000000000001" customHeight="1" x14ac:dyDescent="0.2">
      <c r="B22" s="1"/>
      <c r="C22" s="1"/>
      <c r="D22" s="1"/>
      <c r="E22" s="1"/>
      <c r="F22" s="299"/>
      <c r="G22" s="299"/>
      <c r="H22" s="299"/>
      <c r="I22" s="299"/>
      <c r="J22" s="299"/>
      <c r="K22" s="299"/>
      <c r="L22" s="299"/>
      <c r="M22" s="299"/>
      <c r="N22" s="299"/>
      <c r="O22" s="299"/>
      <c r="P22" s="299"/>
      <c r="Q22" s="299"/>
      <c r="R22" s="299"/>
      <c r="S22" s="299"/>
      <c r="T22" s="299"/>
      <c r="U22" s="1"/>
    </row>
    <row r="23" spans="2:21" ht="20.100000000000001" customHeight="1" x14ac:dyDescent="0.2">
      <c r="B23" s="1"/>
      <c r="C23" s="1"/>
      <c r="D23" s="1"/>
      <c r="E23" s="1"/>
      <c r="F23" s="1"/>
      <c r="G23" s="16" t="s">
        <v>18</v>
      </c>
      <c r="H23" s="16" t="s">
        <v>12</v>
      </c>
      <c r="I23" s="236" t="s">
        <v>63</v>
      </c>
      <c r="J23" s="2"/>
      <c r="K23" s="2"/>
      <c r="L23" s="16" t="s">
        <v>18</v>
      </c>
      <c r="M23" s="16" t="s">
        <v>12</v>
      </c>
      <c r="N23" s="236" t="s">
        <v>64</v>
      </c>
      <c r="O23" s="1"/>
      <c r="P23" s="1"/>
      <c r="Q23" s="16" t="s">
        <v>18</v>
      </c>
      <c r="R23" s="16" t="s">
        <v>12</v>
      </c>
      <c r="S23" s="236" t="s">
        <v>65</v>
      </c>
      <c r="T23" s="1"/>
      <c r="U23" s="1"/>
    </row>
    <row r="24" spans="2:21" ht="15" customHeight="1" x14ac:dyDescent="0.3">
      <c r="B24" s="1"/>
      <c r="C24" s="12"/>
      <c r="D24" s="12"/>
      <c r="E24" s="12"/>
      <c r="F24" s="92"/>
      <c r="G24" s="91"/>
      <c r="H24" s="93"/>
      <c r="I24" s="98"/>
      <c r="J24" s="5"/>
      <c r="K24" s="92"/>
      <c r="L24" s="91"/>
      <c r="M24" s="94"/>
      <c r="N24" s="98"/>
      <c r="O24" s="5"/>
      <c r="P24" s="81"/>
      <c r="Q24" s="104"/>
      <c r="R24" s="94"/>
      <c r="S24" s="98"/>
      <c r="T24" s="5"/>
      <c r="U24" s="1"/>
    </row>
    <row r="25" spans="2:21" ht="20.100000000000001" customHeight="1" x14ac:dyDescent="0.25">
      <c r="B25" s="1"/>
      <c r="C25" s="100"/>
      <c r="D25" s="11" t="s">
        <v>34</v>
      </c>
      <c r="E25" s="100"/>
      <c r="F25" s="91"/>
      <c r="G25" s="110">
        <v>0.18785222292198625</v>
      </c>
      <c r="H25" s="110">
        <v>15.741275839059812</v>
      </c>
      <c r="I25" s="110">
        <v>-13.438095876646699</v>
      </c>
      <c r="J25" s="110"/>
      <c r="K25" s="110"/>
      <c r="L25" s="110">
        <v>15.155275524895643</v>
      </c>
      <c r="M25" s="110">
        <v>6.5620702222642198</v>
      </c>
      <c r="N25" s="110">
        <v>8.0640374991540575</v>
      </c>
      <c r="O25" s="110"/>
      <c r="P25" s="110"/>
      <c r="Q25" s="110">
        <v>15.371597269777654</v>
      </c>
      <c r="R25" s="110">
        <v>23.336299635705299</v>
      </c>
      <c r="S25" s="110">
        <v>-6.4577114680159253</v>
      </c>
      <c r="T25" s="80"/>
      <c r="U25" s="1"/>
    </row>
    <row r="26" spans="2:21" ht="15" customHeight="1" x14ac:dyDescent="0.3">
      <c r="B26" s="1"/>
      <c r="C26" s="12"/>
      <c r="D26" s="12"/>
      <c r="E26" s="12"/>
      <c r="F26" s="92"/>
      <c r="G26" s="110"/>
      <c r="H26" s="110"/>
      <c r="I26" s="110"/>
      <c r="J26" s="110"/>
      <c r="K26" s="110"/>
      <c r="L26" s="110"/>
      <c r="M26" s="110"/>
      <c r="N26" s="110"/>
      <c r="O26" s="110"/>
      <c r="P26" s="110"/>
      <c r="Q26" s="110"/>
      <c r="R26" s="110"/>
      <c r="S26" s="110"/>
      <c r="T26" s="5"/>
      <c r="U26" s="1"/>
    </row>
    <row r="27" spans="2:21" ht="20.100000000000001" customHeight="1" x14ac:dyDescent="0.25">
      <c r="B27" s="60"/>
      <c r="C27" s="105"/>
      <c r="D27" s="106" t="s">
        <v>48</v>
      </c>
      <c r="E27" s="105"/>
      <c r="F27" s="95"/>
      <c r="G27" s="112">
        <v>0.18785222292198625</v>
      </c>
      <c r="H27" s="112">
        <v>15.741275839059812</v>
      </c>
      <c r="I27" s="112">
        <v>-13.438095876646699</v>
      </c>
      <c r="J27" s="112"/>
      <c r="K27" s="112"/>
      <c r="L27" s="112">
        <v>15.155275524895643</v>
      </c>
      <c r="M27" s="112">
        <v>6.5620702222642198</v>
      </c>
      <c r="N27" s="112">
        <v>8.0640374991540575</v>
      </c>
      <c r="O27" s="112"/>
      <c r="P27" s="112"/>
      <c r="Q27" s="112">
        <v>15.371597269777654</v>
      </c>
      <c r="R27" s="112">
        <v>23.336299635705299</v>
      </c>
      <c r="S27" s="112">
        <v>-6.4577114680159253</v>
      </c>
      <c r="T27" s="96"/>
      <c r="U27" s="1"/>
    </row>
    <row r="28" spans="2:21" ht="15" customHeight="1" x14ac:dyDescent="0.25">
      <c r="B28" s="1"/>
      <c r="C28" s="100"/>
      <c r="D28" s="11"/>
      <c r="E28" s="11"/>
      <c r="F28" s="76"/>
      <c r="G28" s="110"/>
      <c r="H28" s="110"/>
      <c r="I28" s="110"/>
      <c r="J28" s="110"/>
      <c r="K28" s="110"/>
      <c r="L28" s="110"/>
      <c r="M28" s="110"/>
      <c r="N28" s="110"/>
      <c r="O28" s="110"/>
      <c r="P28" s="110"/>
      <c r="Q28" s="110"/>
      <c r="R28" s="110"/>
      <c r="S28" s="110"/>
      <c r="T28" s="5"/>
      <c r="U28" s="1"/>
    </row>
    <row r="29" spans="2:21" ht="20.100000000000001" customHeight="1" x14ac:dyDescent="0.25">
      <c r="B29" s="1"/>
      <c r="C29" s="100"/>
      <c r="D29" s="11" t="s">
        <v>36</v>
      </c>
      <c r="E29" s="100"/>
      <c r="F29" s="76"/>
      <c r="G29" s="110">
        <v>38.545765611660421</v>
      </c>
      <c r="H29" s="110">
        <v>6.8278079898812729</v>
      </c>
      <c r="I29" s="110">
        <v>29.690731485309357</v>
      </c>
      <c r="J29" s="110"/>
      <c r="K29" s="110"/>
      <c r="L29" s="110">
        <v>10.198088641288626</v>
      </c>
      <c r="M29" s="110">
        <v>8.3071047935038944</v>
      </c>
      <c r="N29" s="110">
        <v>1.7459462621976916</v>
      </c>
      <c r="O29" s="110"/>
      <c r="P29" s="110"/>
      <c r="Q29" s="110">
        <v>52.674785597451574</v>
      </c>
      <c r="R29" s="110">
        <v>15.702105948262146</v>
      </c>
      <c r="S29" s="110">
        <v>31.955061963686049</v>
      </c>
      <c r="T29" s="80"/>
      <c r="U29" s="1"/>
    </row>
    <row r="30" spans="2:21" ht="15" customHeight="1" x14ac:dyDescent="0.25">
      <c r="B30" s="1"/>
      <c r="C30" s="100"/>
      <c r="D30" s="11"/>
      <c r="E30" s="100"/>
      <c r="F30" s="76"/>
      <c r="G30" s="110"/>
      <c r="H30" s="110"/>
      <c r="I30" s="110"/>
      <c r="J30" s="110"/>
      <c r="K30" s="110"/>
      <c r="L30" s="110"/>
      <c r="M30" s="110"/>
      <c r="N30" s="110"/>
      <c r="O30" s="110"/>
      <c r="P30" s="110"/>
      <c r="Q30" s="110"/>
      <c r="R30" s="110"/>
      <c r="S30" s="110"/>
      <c r="T30" s="5"/>
      <c r="U30" s="1"/>
    </row>
    <row r="31" spans="2:21" ht="20.100000000000001" customHeight="1" x14ac:dyDescent="0.25">
      <c r="B31" s="60"/>
      <c r="C31" s="105"/>
      <c r="D31" s="106" t="s">
        <v>37</v>
      </c>
      <c r="E31" s="105"/>
      <c r="F31" s="95"/>
      <c r="G31" s="112">
        <v>26.859701492637136</v>
      </c>
      <c r="H31" s="112">
        <v>4.7445913377947653</v>
      </c>
      <c r="I31" s="112">
        <v>21.113367165071249</v>
      </c>
      <c r="J31" s="112"/>
      <c r="K31" s="112"/>
      <c r="L31" s="112">
        <v>4.5331996635895324</v>
      </c>
      <c r="M31" s="112">
        <v>8.8219596086302623</v>
      </c>
      <c r="N31" s="112">
        <v>-3.9410795031267583</v>
      </c>
      <c r="O31" s="112"/>
      <c r="P31" s="112"/>
      <c r="Q31" s="112">
        <v>32.610505053787904</v>
      </c>
      <c r="R31" s="112">
        <v>13.985116877870434</v>
      </c>
      <c r="S31" s="112">
        <v>16.340193076156066</v>
      </c>
      <c r="T31" s="96"/>
      <c r="U31" s="1"/>
    </row>
    <row r="32" spans="2:21" ht="15" customHeight="1" x14ac:dyDescent="0.25">
      <c r="B32" s="1"/>
      <c r="C32" s="11"/>
      <c r="D32" s="11"/>
      <c r="E32" s="11"/>
      <c r="F32" s="76"/>
      <c r="G32" s="108"/>
      <c r="H32" s="109"/>
      <c r="I32" s="104"/>
      <c r="J32" s="80"/>
      <c r="K32" s="76"/>
      <c r="L32" s="108"/>
      <c r="M32" s="109"/>
      <c r="N32" s="104"/>
      <c r="O32" s="80"/>
      <c r="P32" s="107"/>
      <c r="Q32" s="80"/>
      <c r="R32" s="109"/>
      <c r="S32" s="104"/>
      <c r="T32" s="80"/>
      <c r="U32" s="1"/>
    </row>
    <row r="33" spans="2:21" ht="15" customHeight="1" x14ac:dyDescent="0.25">
      <c r="B33" s="1"/>
      <c r="C33" s="11"/>
      <c r="F33" s="76"/>
      <c r="G33" s="77"/>
      <c r="H33" s="78"/>
      <c r="I33" s="79"/>
      <c r="J33" s="80"/>
      <c r="K33" s="76"/>
      <c r="L33" s="77"/>
      <c r="M33" s="78"/>
      <c r="N33" s="79"/>
      <c r="O33" s="80"/>
      <c r="P33" s="81"/>
      <c r="Q33" s="80"/>
      <c r="R33" s="78"/>
      <c r="S33" s="79"/>
      <c r="T33" s="80"/>
      <c r="U33" s="1"/>
    </row>
    <row r="34" spans="2:21" ht="39.950000000000003" customHeight="1" x14ac:dyDescent="0.2">
      <c r="B34" s="298" t="s">
        <v>84</v>
      </c>
      <c r="C34" s="298"/>
      <c r="D34" s="298"/>
      <c r="E34" s="298"/>
      <c r="F34" s="298"/>
      <c r="G34" s="298"/>
      <c r="H34" s="298"/>
      <c r="I34" s="298"/>
      <c r="J34" s="298"/>
      <c r="K34" s="298"/>
      <c r="L34" s="298"/>
      <c r="M34" s="298"/>
      <c r="N34" s="298"/>
      <c r="O34" s="298"/>
      <c r="P34" s="298"/>
      <c r="Q34" s="298"/>
      <c r="R34" s="298"/>
      <c r="S34" s="298"/>
      <c r="T34" s="298"/>
      <c r="U34" s="1"/>
    </row>
    <row r="35" spans="2:21" ht="18" x14ac:dyDescent="0.25">
      <c r="B35" s="1"/>
      <c r="C35" s="1"/>
      <c r="D35" s="1"/>
      <c r="E35" s="1"/>
      <c r="F35" s="1"/>
      <c r="G35" s="1"/>
      <c r="H35" s="56"/>
      <c r="I35" s="57"/>
      <c r="J35" s="69"/>
      <c r="K35" s="58"/>
      <c r="L35" s="1"/>
      <c r="M35" s="56"/>
      <c r="N35" s="57"/>
      <c r="O35" s="69"/>
      <c r="P35" s="1"/>
      <c r="Q35" s="1"/>
      <c r="R35" s="10"/>
      <c r="S35" s="31"/>
      <c r="T35" s="1"/>
      <c r="U35" s="1"/>
    </row>
    <row r="36" spans="2:21" s="123" customFormat="1" x14ac:dyDescent="0.2"/>
    <row r="37" spans="2:21" s="123" customFormat="1" x14ac:dyDescent="0.2"/>
    <row r="38" spans="2:21" s="123" customFormat="1" x14ac:dyDescent="0.2"/>
    <row r="39" spans="2:21" s="123" customFormat="1" x14ac:dyDescent="0.2"/>
    <row r="40" spans="2:21" s="123" customFormat="1" x14ac:dyDescent="0.2"/>
    <row r="41" spans="2:21" s="123" customFormat="1" x14ac:dyDescent="0.2"/>
    <row r="42" spans="2:21" s="123" customFormat="1" x14ac:dyDescent="0.2"/>
    <row r="43" spans="2:21" s="123" customFormat="1" x14ac:dyDescent="0.2"/>
    <row r="44" spans="2:21" s="123" customFormat="1" x14ac:dyDescent="0.2"/>
    <row r="45" spans="2:21" s="123" customFormat="1" x14ac:dyDescent="0.2"/>
    <row r="46" spans="2:21" s="123" customFormat="1" x14ac:dyDescent="0.2"/>
    <row r="47" spans="2:21" s="123" customFormat="1" x14ac:dyDescent="0.2"/>
    <row r="48" spans="2:21" s="123" customFormat="1" x14ac:dyDescent="0.2"/>
    <row r="49" s="123" customFormat="1" x14ac:dyDescent="0.2"/>
    <row r="50" s="123" customFormat="1" x14ac:dyDescent="0.2"/>
    <row r="51" s="123" customFormat="1" x14ac:dyDescent="0.2"/>
    <row r="52" s="123" customFormat="1" x14ac:dyDescent="0.2"/>
    <row r="53" s="123" customFormat="1" x14ac:dyDescent="0.2"/>
    <row r="54" s="123" customFormat="1" x14ac:dyDescent="0.2"/>
    <row r="55" s="123" customFormat="1" x14ac:dyDescent="0.2"/>
    <row r="56" s="123" customFormat="1" x14ac:dyDescent="0.2"/>
    <row r="57" s="123" customFormat="1" x14ac:dyDescent="0.2"/>
    <row r="58" s="123" customFormat="1" x14ac:dyDescent="0.2"/>
    <row r="59" s="123" customFormat="1" x14ac:dyDescent="0.2"/>
    <row r="60" s="123" customFormat="1" x14ac:dyDescent="0.2"/>
    <row r="61" s="123" customFormat="1" x14ac:dyDescent="0.2"/>
    <row r="62" s="123" customFormat="1" x14ac:dyDescent="0.2"/>
    <row r="63" s="123" customFormat="1" x14ac:dyDescent="0.2"/>
    <row r="64" s="123" customFormat="1" x14ac:dyDescent="0.2"/>
  </sheetData>
  <mergeCells count="12">
    <mergeCell ref="B2:S2"/>
    <mergeCell ref="B3:S3"/>
    <mergeCell ref="B4:P4"/>
    <mergeCell ref="B6:T6"/>
    <mergeCell ref="B20:T20"/>
    <mergeCell ref="F7:J8"/>
    <mergeCell ref="B34:T34"/>
    <mergeCell ref="K21:O22"/>
    <mergeCell ref="P21:T22"/>
    <mergeCell ref="F21:J22"/>
    <mergeCell ref="K7:O8"/>
    <mergeCell ref="P7:T8"/>
  </mergeCells>
  <phoneticPr fontId="3" type="noConversion"/>
  <printOptions horizontalCentered="1" verticalCentered="1"/>
  <pageMargins left="0.25" right="0.25" top="0.25" bottom="0.25" header="0" footer="0"/>
  <pageSetup scale="86" orientation="landscape" r:id="rId1"/>
  <headerFooter alignWithMargins="0"/>
  <rowBreaks count="1" manualBreakCount="1">
    <brk id="36" max="16383" man="1"/>
  </rowBreaks>
  <colBreaks count="1" manualBreakCount="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I82"/>
  <sheetViews>
    <sheetView showGridLines="0" zoomScale="80" workbookViewId="0"/>
  </sheetViews>
  <sheetFormatPr defaultRowHeight="12.75" x14ac:dyDescent="0.2"/>
  <cols>
    <col min="1" max="1" width="2.7109375" customWidth="1"/>
    <col min="2" max="2" width="17.7109375" customWidth="1"/>
    <col min="3" max="3" width="19" customWidth="1"/>
    <col min="4" max="4" width="2.7109375" customWidth="1"/>
    <col min="5" max="12" width="12.7109375" customWidth="1"/>
    <col min="13" max="13" width="2.7109375" customWidth="1"/>
    <col min="14" max="14" width="11.7109375" customWidth="1"/>
    <col min="15" max="15" width="1.7109375" customWidth="1"/>
    <col min="16" max="16" width="10.7109375" style="1" customWidth="1"/>
    <col min="17" max="17" width="1.7109375" style="1" customWidth="1"/>
    <col min="18" max="18" width="10.7109375" customWidth="1"/>
    <col min="19" max="19" width="1.7109375" customWidth="1"/>
    <col min="20" max="20" width="10.7109375" customWidth="1"/>
    <col min="21" max="21" width="2.7109375" customWidth="1"/>
    <col min="22" max="23" width="11.7109375" style="123" customWidth="1"/>
    <col min="24" max="24" width="5.7109375" style="123" customWidth="1"/>
    <col min="25" max="35" width="9.140625" style="123" customWidth="1"/>
  </cols>
  <sheetData>
    <row r="1" spans="2:35" ht="30.75" customHeight="1" x14ac:dyDescent="0.35">
      <c r="B1" s="14" t="s">
        <v>86</v>
      </c>
      <c r="E1" s="9"/>
      <c r="F1" s="9"/>
      <c r="G1" s="9"/>
      <c r="H1" s="9"/>
      <c r="I1" s="9"/>
      <c r="J1" s="9"/>
      <c r="K1" s="9"/>
      <c r="L1" s="9"/>
      <c r="M1" s="9"/>
      <c r="N1" s="9"/>
      <c r="O1" s="9"/>
      <c r="Q1" s="120"/>
      <c r="R1" s="1"/>
      <c r="S1" s="1"/>
      <c r="T1" s="1"/>
      <c r="U1" s="1"/>
    </row>
    <row r="2" spans="2:35" ht="18" customHeight="1" x14ac:dyDescent="0.2">
      <c r="B2" s="357" t="s">
        <v>101</v>
      </c>
      <c r="C2" s="357"/>
      <c r="D2" s="357"/>
      <c r="E2" s="357"/>
      <c r="F2" s="357"/>
      <c r="G2" s="357"/>
      <c r="H2" s="357"/>
      <c r="I2" s="357"/>
      <c r="J2" s="357"/>
      <c r="K2" s="357"/>
      <c r="L2" s="357"/>
      <c r="M2" s="357"/>
      <c r="N2" s="357"/>
      <c r="O2" s="357"/>
      <c r="P2" s="357"/>
      <c r="Q2" s="357"/>
      <c r="R2" s="357"/>
      <c r="S2" s="357"/>
      <c r="T2" s="357"/>
      <c r="U2" s="1"/>
    </row>
    <row r="3" spans="2:35" ht="18" customHeight="1" x14ac:dyDescent="0.2">
      <c r="B3" s="356" t="s">
        <v>102</v>
      </c>
      <c r="C3" s="356"/>
      <c r="D3" s="356"/>
      <c r="E3" s="356"/>
      <c r="F3" s="356"/>
      <c r="G3" s="356"/>
      <c r="H3" s="356"/>
      <c r="I3" s="356"/>
      <c r="J3" s="356"/>
      <c r="K3" s="356"/>
      <c r="L3" s="356"/>
      <c r="M3" s="356"/>
      <c r="N3" s="356"/>
      <c r="O3" s="356"/>
      <c r="P3" s="356"/>
      <c r="Q3" s="356"/>
      <c r="R3" s="356"/>
      <c r="S3" s="356"/>
      <c r="T3" s="356"/>
      <c r="U3" s="1"/>
    </row>
    <row r="4" spans="2:35" ht="18" customHeight="1" x14ac:dyDescent="0.2">
      <c r="B4" s="356" t="s">
        <v>103</v>
      </c>
      <c r="C4" s="356"/>
      <c r="D4" s="356"/>
      <c r="E4" s="356"/>
      <c r="F4" s="356"/>
      <c r="G4" s="356"/>
      <c r="H4" s="356"/>
      <c r="I4" s="356"/>
      <c r="J4" s="356"/>
      <c r="K4" s="356"/>
      <c r="L4" s="356"/>
      <c r="M4" s="356"/>
      <c r="N4" s="356"/>
      <c r="O4" s="356"/>
      <c r="P4" s="356"/>
      <c r="Q4" s="356"/>
      <c r="R4" s="356"/>
      <c r="S4" s="356"/>
      <c r="T4" s="356"/>
      <c r="U4" s="1"/>
    </row>
    <row r="5" spans="2:35" s="68" customFormat="1" ht="21" customHeight="1" x14ac:dyDescent="0.2">
      <c r="B5" s="353"/>
      <c r="C5" s="353"/>
      <c r="D5" s="90"/>
      <c r="E5" s="323" t="s">
        <v>15</v>
      </c>
      <c r="F5" s="323"/>
      <c r="G5" s="323"/>
      <c r="H5" s="323"/>
      <c r="I5" s="323"/>
      <c r="J5" s="323"/>
      <c r="K5" s="323"/>
      <c r="L5" s="366"/>
      <c r="M5" s="221"/>
      <c r="N5" s="362" t="s">
        <v>20</v>
      </c>
      <c r="O5" s="362"/>
      <c r="P5" s="362"/>
      <c r="Q5" s="362"/>
      <c r="R5" s="362"/>
      <c r="S5" s="362"/>
      <c r="T5" s="363"/>
      <c r="V5" s="123"/>
      <c r="W5" s="123"/>
      <c r="X5" s="123"/>
      <c r="Y5" s="123"/>
      <c r="Z5" s="123"/>
      <c r="AA5" s="123"/>
      <c r="AB5" s="123"/>
      <c r="AC5" s="123"/>
      <c r="AD5" s="123"/>
      <c r="AE5" s="123"/>
      <c r="AF5" s="123"/>
      <c r="AG5" s="123"/>
      <c r="AH5" s="123"/>
      <c r="AI5" s="123"/>
    </row>
    <row r="6" spans="2:35" s="68" customFormat="1" ht="15.75" customHeight="1" x14ac:dyDescent="0.25">
      <c r="B6" s="367"/>
      <c r="C6" s="367"/>
      <c r="D6" s="90"/>
      <c r="E6" s="314" t="s">
        <v>34</v>
      </c>
      <c r="F6" s="312" t="s">
        <v>17</v>
      </c>
      <c r="G6" s="325" t="s">
        <v>29</v>
      </c>
      <c r="H6" s="368" t="s">
        <v>17</v>
      </c>
      <c r="I6" s="325" t="s">
        <v>36</v>
      </c>
      <c r="J6" s="312" t="s">
        <v>17</v>
      </c>
      <c r="K6" s="325" t="s">
        <v>37</v>
      </c>
      <c r="L6" s="312" t="s">
        <v>17</v>
      </c>
      <c r="M6" s="222"/>
      <c r="N6" s="312" t="s">
        <v>52</v>
      </c>
      <c r="O6" s="340" t="s">
        <v>53</v>
      </c>
      <c r="P6" s="338"/>
      <c r="Q6" s="340" t="s">
        <v>54</v>
      </c>
      <c r="R6" s="338"/>
      <c r="S6" s="340" t="s">
        <v>55</v>
      </c>
      <c r="T6" s="338"/>
      <c r="V6" s="123"/>
      <c r="W6" s="123"/>
      <c r="X6" s="123"/>
      <c r="Y6" s="123"/>
      <c r="Z6" s="123"/>
      <c r="AA6" s="123"/>
      <c r="AB6" s="123"/>
      <c r="AC6" s="123"/>
      <c r="AD6" s="123"/>
      <c r="AE6" s="123"/>
      <c r="AF6" s="123"/>
      <c r="AG6" s="123"/>
      <c r="AH6" s="123"/>
      <c r="AI6" s="123"/>
    </row>
    <row r="7" spans="2:35" s="68" customFormat="1" ht="24" customHeight="1" x14ac:dyDescent="0.2">
      <c r="B7" s="316"/>
      <c r="C7" s="316"/>
      <c r="D7" s="90"/>
      <c r="E7" s="315"/>
      <c r="F7" s="313"/>
      <c r="G7" s="326"/>
      <c r="H7" s="369"/>
      <c r="I7" s="326"/>
      <c r="J7" s="313"/>
      <c r="K7" s="326"/>
      <c r="L7" s="313"/>
      <c r="M7" s="223"/>
      <c r="N7" s="313"/>
      <c r="O7" s="341"/>
      <c r="P7" s="339"/>
      <c r="Q7" s="341"/>
      <c r="R7" s="339"/>
      <c r="S7" s="341"/>
      <c r="T7" s="339"/>
      <c r="V7" s="123"/>
      <c r="W7" s="123"/>
      <c r="X7" s="123"/>
      <c r="Y7" s="123"/>
      <c r="Z7" s="123"/>
      <c r="AA7" s="123"/>
      <c r="AB7" s="123"/>
      <c r="AC7" s="123"/>
      <c r="AD7" s="123"/>
      <c r="AE7" s="123"/>
      <c r="AF7" s="123"/>
      <c r="AG7" s="123"/>
      <c r="AH7" s="123"/>
      <c r="AI7" s="123"/>
    </row>
    <row r="8" spans="2:35" ht="20.100000000000001" customHeight="1" x14ac:dyDescent="0.2">
      <c r="B8" s="364" t="s">
        <v>106</v>
      </c>
      <c r="C8" s="365"/>
      <c r="D8" s="198"/>
      <c r="E8" s="124">
        <v>30.721966205837173</v>
      </c>
      <c r="F8" s="125">
        <v>0.18785222292198625</v>
      </c>
      <c r="G8" s="124">
        <v>30.721966205837173</v>
      </c>
      <c r="H8" s="125">
        <v>0.18785222292198625</v>
      </c>
      <c r="I8" s="124">
        <v>52.393892339544514</v>
      </c>
      <c r="J8" s="125">
        <v>38.545765611660421</v>
      </c>
      <c r="K8" s="124">
        <v>69.305283757338557</v>
      </c>
      <c r="L8" s="125">
        <v>26.859701492637136</v>
      </c>
      <c r="M8" s="224"/>
      <c r="N8" s="85">
        <v>0</v>
      </c>
      <c r="O8" s="85"/>
      <c r="P8" s="85">
        <v>0</v>
      </c>
      <c r="Q8" s="85"/>
      <c r="R8" s="85">
        <v>0</v>
      </c>
      <c r="S8" s="85"/>
      <c r="T8" s="129">
        <v>0</v>
      </c>
    </row>
    <row r="9" spans="2:35" ht="20.100000000000001" customHeight="1" x14ac:dyDescent="0.2">
      <c r="B9" s="360" t="s">
        <v>107</v>
      </c>
      <c r="C9" s="361"/>
      <c r="D9" s="198"/>
      <c r="E9" s="126">
        <v>54.215012696973012</v>
      </c>
      <c r="F9" s="127">
        <v>8.4207652314653529</v>
      </c>
      <c r="G9" s="126">
        <v>54.215012696973012</v>
      </c>
      <c r="H9" s="127">
        <v>8.4207652314653529</v>
      </c>
      <c r="I9" s="126">
        <v>60.602113105664557</v>
      </c>
      <c r="J9" s="127">
        <v>7.4396977520799181</v>
      </c>
      <c r="K9" s="126">
        <v>72.538685046889199</v>
      </c>
      <c r="L9" s="127">
        <v>6.4592559332916064</v>
      </c>
      <c r="M9" s="224"/>
      <c r="N9" s="67">
        <v>-1.3270958205415591</v>
      </c>
      <c r="O9" s="67"/>
      <c r="P9" s="67">
        <v>-1.3270958205415591</v>
      </c>
      <c r="Q9" s="67"/>
      <c r="R9" s="67">
        <v>-1.5305893931056118</v>
      </c>
      <c r="S9" s="67"/>
      <c r="T9" s="127">
        <v>-1.2218416611151155</v>
      </c>
    </row>
    <row r="10" spans="2:35" ht="20.100000000000001" customHeight="1" x14ac:dyDescent="0.2">
      <c r="B10" s="358" t="s">
        <v>108</v>
      </c>
      <c r="C10" s="359"/>
      <c r="D10" s="198"/>
      <c r="E10" s="128">
        <v>55.416228957954338</v>
      </c>
      <c r="F10" s="129">
        <v>9.3686063818188625</v>
      </c>
      <c r="G10" s="128">
        <v>55.416228957954338</v>
      </c>
      <c r="H10" s="129">
        <v>9.3686063818188625</v>
      </c>
      <c r="I10" s="128">
        <v>61.4780225941591</v>
      </c>
      <c r="J10" s="129">
        <v>6.2394381986700118</v>
      </c>
      <c r="K10" s="128">
        <v>73.453166473991942</v>
      </c>
      <c r="L10" s="129">
        <v>4.993837102771451</v>
      </c>
      <c r="M10" s="224"/>
      <c r="N10" s="85">
        <v>-0.63664106071766813</v>
      </c>
      <c r="O10" s="85"/>
      <c r="P10" s="85">
        <v>-0.63664106071766813</v>
      </c>
      <c r="Q10" s="85"/>
      <c r="R10" s="85">
        <v>-0.71222248930724175</v>
      </c>
      <c r="S10" s="85"/>
      <c r="T10" s="129">
        <v>-0.16349014937624437</v>
      </c>
    </row>
    <row r="11" spans="2:35" ht="20.100000000000001" customHeight="1" x14ac:dyDescent="0.2">
      <c r="B11" s="360" t="s">
        <v>109</v>
      </c>
      <c r="C11" s="361"/>
      <c r="D11" s="198"/>
      <c r="E11" s="126">
        <v>54.930003636174746</v>
      </c>
      <c r="F11" s="127">
        <v>4.2116291006355988</v>
      </c>
      <c r="G11" s="126">
        <v>54.930003636174746</v>
      </c>
      <c r="H11" s="127">
        <v>4.2116291006355988</v>
      </c>
      <c r="I11" s="126">
        <v>63.749299866974724</v>
      </c>
      <c r="J11" s="127">
        <v>5.9579842052104537</v>
      </c>
      <c r="K11" s="126">
        <v>76.650968780367279</v>
      </c>
      <c r="L11" s="127">
        <v>6.9436507183430853</v>
      </c>
      <c r="M11" s="224"/>
      <c r="N11" s="67">
        <v>8.8645338061084697E-2</v>
      </c>
      <c r="O11" s="67"/>
      <c r="P11" s="67">
        <v>8.8645338061084697E-2</v>
      </c>
      <c r="Q11" s="67"/>
      <c r="R11" s="67">
        <v>-0.98959283330466641</v>
      </c>
      <c r="S11" s="67"/>
      <c r="T11" s="127">
        <v>-1.366764370284687</v>
      </c>
    </row>
    <row r="12" spans="2:35" ht="20.100000000000001" customHeight="1" x14ac:dyDescent="0.2">
      <c r="B12" s="358" t="s">
        <v>110</v>
      </c>
      <c r="C12" s="359"/>
      <c r="D12" s="198"/>
      <c r="E12" s="128">
        <v>55.21680386767062</v>
      </c>
      <c r="F12" s="129">
        <v>3.4781404955780717</v>
      </c>
      <c r="G12" s="128">
        <v>55.21680386767062</v>
      </c>
      <c r="H12" s="129">
        <v>3.4781404955780717</v>
      </c>
      <c r="I12" s="128">
        <v>63.602111842645506</v>
      </c>
      <c r="J12" s="129">
        <v>5.9471798619321481</v>
      </c>
      <c r="K12" s="128">
        <v>76.750933071899482</v>
      </c>
      <c r="L12" s="129">
        <v>7.5340479764073649</v>
      </c>
      <c r="M12" s="224"/>
      <c r="N12" s="85">
        <v>3.1574121826829407</v>
      </c>
      <c r="O12" s="85"/>
      <c r="P12" s="85">
        <v>3.1574121826829407</v>
      </c>
      <c r="Q12" s="85"/>
      <c r="R12" s="85">
        <v>1.5427759667104224</v>
      </c>
      <c r="S12" s="85"/>
      <c r="T12" s="129">
        <v>-1.74113485102416</v>
      </c>
    </row>
    <row r="13" spans="2:35" ht="20.100000000000001" customHeight="1" x14ac:dyDescent="0.2">
      <c r="B13" s="351" t="s">
        <v>60</v>
      </c>
      <c r="C13" s="352"/>
      <c r="D13" s="198"/>
      <c r="E13" s="130">
        <v>66.656426011264728</v>
      </c>
      <c r="F13" s="131">
        <v>15.741275839059812</v>
      </c>
      <c r="G13" s="130">
        <v>66.656426011264728</v>
      </c>
      <c r="H13" s="131">
        <v>15.741275839059812</v>
      </c>
      <c r="I13" s="130">
        <v>70.496031746031747</v>
      </c>
      <c r="J13" s="131">
        <v>6.8278079898812729</v>
      </c>
      <c r="K13" s="130">
        <v>82.123722548380087</v>
      </c>
      <c r="L13" s="131">
        <v>4.7445913377947653</v>
      </c>
      <c r="M13" s="224"/>
      <c r="N13" s="133">
        <v>0</v>
      </c>
      <c r="O13" s="133"/>
      <c r="P13" s="133">
        <v>0</v>
      </c>
      <c r="Q13" s="133"/>
      <c r="R13" s="133">
        <v>0</v>
      </c>
      <c r="S13" s="133"/>
      <c r="T13" s="131">
        <v>0</v>
      </c>
    </row>
    <row r="14" spans="2:35" ht="9.9499999999999993" customHeight="1" x14ac:dyDescent="0.2">
      <c r="E14" s="220"/>
      <c r="F14" s="220"/>
      <c r="G14" s="220"/>
      <c r="H14" s="220"/>
      <c r="I14" s="220"/>
      <c r="J14" s="220"/>
      <c r="K14" s="220"/>
      <c r="L14" s="220"/>
      <c r="M14" s="85"/>
      <c r="N14" s="85"/>
      <c r="O14" s="85"/>
      <c r="P14" s="85"/>
      <c r="Q14" s="85"/>
      <c r="R14" s="85"/>
      <c r="S14" s="85"/>
      <c r="T14" s="85"/>
    </row>
    <row r="15" spans="2:35" ht="21" customHeight="1" x14ac:dyDescent="0.2">
      <c r="E15" s="323" t="s">
        <v>62</v>
      </c>
      <c r="F15" s="323"/>
      <c r="G15" s="323"/>
      <c r="H15" s="323"/>
      <c r="I15" s="323"/>
      <c r="J15" s="323"/>
      <c r="K15" s="323"/>
      <c r="L15" s="324"/>
      <c r="M15" s="221"/>
      <c r="N15" s="323" t="s">
        <v>21</v>
      </c>
      <c r="O15" s="323"/>
      <c r="P15" s="323"/>
      <c r="Q15" s="323"/>
      <c r="R15" s="323"/>
      <c r="S15" s="323"/>
      <c r="T15" s="324"/>
    </row>
    <row r="16" spans="2:35" ht="22.5" customHeight="1" x14ac:dyDescent="0.2">
      <c r="E16" s="314" t="s">
        <v>34</v>
      </c>
      <c r="F16" s="312" t="s">
        <v>17</v>
      </c>
      <c r="G16" s="314" t="s">
        <v>29</v>
      </c>
      <c r="H16" s="312" t="s">
        <v>17</v>
      </c>
      <c r="I16" s="314" t="s">
        <v>36</v>
      </c>
      <c r="J16" s="312" t="s">
        <v>17</v>
      </c>
      <c r="K16" s="314" t="s">
        <v>37</v>
      </c>
      <c r="L16" s="312" t="s">
        <v>17</v>
      </c>
      <c r="M16" s="222"/>
      <c r="N16" s="338" t="s">
        <v>52</v>
      </c>
      <c r="O16" s="340" t="s">
        <v>53</v>
      </c>
      <c r="P16" s="338"/>
      <c r="Q16" s="340" t="s">
        <v>54</v>
      </c>
      <c r="R16" s="338"/>
      <c r="S16" s="340" t="s">
        <v>55</v>
      </c>
      <c r="T16" s="338"/>
    </row>
    <row r="17" spans="2:35" ht="18.75" customHeight="1" x14ac:dyDescent="0.2">
      <c r="E17" s="315"/>
      <c r="F17" s="313"/>
      <c r="G17" s="315"/>
      <c r="H17" s="313"/>
      <c r="I17" s="315"/>
      <c r="J17" s="313"/>
      <c r="K17" s="315"/>
      <c r="L17" s="313"/>
      <c r="M17" s="223"/>
      <c r="N17" s="339"/>
      <c r="O17" s="341"/>
      <c r="P17" s="339"/>
      <c r="Q17" s="341"/>
      <c r="R17" s="339"/>
      <c r="S17" s="341"/>
      <c r="T17" s="339"/>
    </row>
    <row r="18" spans="2:35" ht="20.100000000000001" customHeight="1" x14ac:dyDescent="0.2">
      <c r="B18" s="354" t="s">
        <v>106</v>
      </c>
      <c r="C18" s="355"/>
      <c r="D18" s="198"/>
      <c r="E18" s="135">
        <v>133.84763749999999</v>
      </c>
      <c r="F18" s="125">
        <v>15.155275524895643</v>
      </c>
      <c r="G18" s="135">
        <v>133.84763749999999</v>
      </c>
      <c r="H18" s="125">
        <v>15.155275524895643</v>
      </c>
      <c r="I18" s="135">
        <v>148.32361076809087</v>
      </c>
      <c r="J18" s="125">
        <v>10.198088641288626</v>
      </c>
      <c r="K18" s="135">
        <v>203.16111605252013</v>
      </c>
      <c r="L18" s="125">
        <v>4.5331996635895324</v>
      </c>
      <c r="M18" s="224"/>
      <c r="N18" s="124">
        <v>0.18785222291797118</v>
      </c>
      <c r="O18" s="132"/>
      <c r="P18" s="132">
        <v>0.18785222291797118</v>
      </c>
      <c r="Q18" s="132"/>
      <c r="R18" s="132">
        <v>38.545765611633875</v>
      </c>
      <c r="S18" s="132"/>
      <c r="T18" s="125">
        <v>26.859701492537315</v>
      </c>
    </row>
    <row r="19" spans="2:35" ht="20.100000000000001" customHeight="1" x14ac:dyDescent="0.2">
      <c r="B19" s="319" t="s">
        <v>107</v>
      </c>
      <c r="C19" s="320"/>
      <c r="D19" s="198"/>
      <c r="E19" s="136">
        <v>156.94585464137356</v>
      </c>
      <c r="F19" s="127">
        <v>2.3505626881306889</v>
      </c>
      <c r="G19" s="136">
        <v>156.94585464137356</v>
      </c>
      <c r="H19" s="127">
        <v>2.3505626881306889</v>
      </c>
      <c r="I19" s="136">
        <v>182.8042463624914</v>
      </c>
      <c r="J19" s="127">
        <v>4.3094942890243271</v>
      </c>
      <c r="K19" s="136">
        <v>224.18290398841566</v>
      </c>
      <c r="L19" s="127">
        <v>5.8933333515727924</v>
      </c>
      <c r="M19" s="224"/>
      <c r="N19" s="126">
        <v>6.9819177875486744</v>
      </c>
      <c r="O19" s="67"/>
      <c r="P19" s="67">
        <v>6.9819177875486744</v>
      </c>
      <c r="Q19" s="67"/>
      <c r="R19" s="67">
        <v>5.7952371343586986</v>
      </c>
      <c r="S19" s="67"/>
      <c r="T19" s="127">
        <v>5.158492392119669</v>
      </c>
    </row>
    <row r="20" spans="2:35" ht="20.100000000000001" customHeight="1" x14ac:dyDescent="0.2">
      <c r="B20" s="349" t="s">
        <v>108</v>
      </c>
      <c r="C20" s="350"/>
      <c r="D20" s="198"/>
      <c r="E20" s="137">
        <v>144.16662659589551</v>
      </c>
      <c r="F20" s="129">
        <v>2.4982963459280438</v>
      </c>
      <c r="G20" s="137">
        <v>144.16662659589551</v>
      </c>
      <c r="H20" s="129">
        <v>2.4982963459280438</v>
      </c>
      <c r="I20" s="137">
        <v>164.1565595859575</v>
      </c>
      <c r="J20" s="129">
        <v>4.4097171117200231</v>
      </c>
      <c r="K20" s="137">
        <v>202.73708440350026</v>
      </c>
      <c r="L20" s="129">
        <v>7.5863162849659069</v>
      </c>
      <c r="M20" s="224"/>
      <c r="N20" s="128">
        <v>8.6723209261194629</v>
      </c>
      <c r="O20" s="85"/>
      <c r="P20" s="85">
        <v>8.6723209261194629</v>
      </c>
      <c r="Q20" s="85"/>
      <c r="R20" s="85">
        <v>5.4827770273536975</v>
      </c>
      <c r="S20" s="85"/>
      <c r="T20" s="129">
        <v>4.8221825216096095</v>
      </c>
    </row>
    <row r="21" spans="2:35" ht="20.100000000000001" customHeight="1" x14ac:dyDescent="0.2">
      <c r="B21" s="319" t="s">
        <v>109</v>
      </c>
      <c r="C21" s="320"/>
      <c r="D21" s="198"/>
      <c r="E21" s="136">
        <v>189.4084183052274</v>
      </c>
      <c r="F21" s="127">
        <v>2.0406310693387439</v>
      </c>
      <c r="G21" s="136">
        <v>189.4084183052274</v>
      </c>
      <c r="H21" s="127">
        <v>2.0406310693387439</v>
      </c>
      <c r="I21" s="136">
        <v>230.30617633936231</v>
      </c>
      <c r="J21" s="127">
        <v>4.5995879350302742</v>
      </c>
      <c r="K21" s="136">
        <v>289.68896160755963</v>
      </c>
      <c r="L21" s="127">
        <v>5.0029256991040087</v>
      </c>
      <c r="M21" s="224"/>
      <c r="N21" s="126">
        <v>4.3040078514730142</v>
      </c>
      <c r="O21" s="67"/>
      <c r="P21" s="67">
        <v>4.3040078514730142</v>
      </c>
      <c r="Q21" s="67"/>
      <c r="R21" s="67">
        <v>4.9094315872551801</v>
      </c>
      <c r="S21" s="67"/>
      <c r="T21" s="127">
        <v>5.4819830039701198</v>
      </c>
    </row>
    <row r="22" spans="2:35" ht="20.100000000000001" customHeight="1" x14ac:dyDescent="0.2">
      <c r="B22" s="349" t="s">
        <v>110</v>
      </c>
      <c r="C22" s="350"/>
      <c r="D22" s="198"/>
      <c r="E22" s="137">
        <v>196.78018393997613</v>
      </c>
      <c r="F22" s="129">
        <v>2.6972804166201381</v>
      </c>
      <c r="G22" s="137">
        <v>196.78018393997613</v>
      </c>
      <c r="H22" s="129">
        <v>2.6972804166201381</v>
      </c>
      <c r="I22" s="137">
        <v>237.25083541554329</v>
      </c>
      <c r="J22" s="129">
        <v>4.9807910031781226</v>
      </c>
      <c r="K22" s="137">
        <v>296.0604577002668</v>
      </c>
      <c r="L22" s="129">
        <v>5.050199415230149</v>
      </c>
      <c r="M22" s="224"/>
      <c r="N22" s="128">
        <v>6.7453719099878064</v>
      </c>
      <c r="O22" s="85"/>
      <c r="P22" s="85">
        <v>6.7453719099878064</v>
      </c>
      <c r="Q22" s="85"/>
      <c r="R22" s="85">
        <v>7.5817074901979611</v>
      </c>
      <c r="S22" s="85"/>
      <c r="T22" s="129">
        <v>5.6617351904349338</v>
      </c>
    </row>
    <row r="23" spans="2:35" ht="20.100000000000001" customHeight="1" x14ac:dyDescent="0.2">
      <c r="B23" s="347" t="s">
        <v>60</v>
      </c>
      <c r="C23" s="348"/>
      <c r="D23" s="198"/>
      <c r="E23" s="138">
        <v>134.90542786910433</v>
      </c>
      <c r="F23" s="131">
        <v>6.5620702222642198</v>
      </c>
      <c r="G23" s="138">
        <v>134.90542786910433</v>
      </c>
      <c r="H23" s="131">
        <v>6.5620702222642198</v>
      </c>
      <c r="I23" s="138">
        <v>150.87964108714007</v>
      </c>
      <c r="J23" s="131">
        <v>8.3071047935038944</v>
      </c>
      <c r="K23" s="138">
        <v>190.09150643257513</v>
      </c>
      <c r="L23" s="131">
        <v>8.8219596086302623</v>
      </c>
      <c r="M23" s="224"/>
      <c r="N23" s="130">
        <v>15.74127583907535</v>
      </c>
      <c r="O23" s="133"/>
      <c r="P23" s="133">
        <v>15.74127583907535</v>
      </c>
      <c r="Q23" s="133"/>
      <c r="R23" s="133">
        <v>6.8278079899602595</v>
      </c>
      <c r="S23" s="133"/>
      <c r="T23" s="131">
        <v>4.7445913378205606</v>
      </c>
    </row>
    <row r="24" spans="2:35" ht="9.9499999999999993" customHeight="1" x14ac:dyDescent="0.2">
      <c r="E24" s="220"/>
      <c r="F24" s="220"/>
      <c r="G24" s="220"/>
      <c r="H24" s="220"/>
      <c r="I24" s="220"/>
      <c r="J24" s="220"/>
      <c r="K24" s="220"/>
      <c r="L24" s="220"/>
      <c r="M24" s="85"/>
      <c r="N24" s="85"/>
      <c r="O24" s="85"/>
      <c r="P24" s="85"/>
      <c r="Q24" s="85"/>
      <c r="R24" s="85"/>
      <c r="S24" s="85"/>
      <c r="T24" s="85"/>
    </row>
    <row r="25" spans="2:35" s="68" customFormat="1" ht="21" customHeight="1" x14ac:dyDescent="0.2">
      <c r="B25" s="353"/>
      <c r="C25" s="353"/>
      <c r="D25" s="90"/>
      <c r="E25" s="323" t="s">
        <v>10</v>
      </c>
      <c r="F25" s="323"/>
      <c r="G25" s="323"/>
      <c r="H25" s="323"/>
      <c r="I25" s="323"/>
      <c r="J25" s="323"/>
      <c r="K25" s="323"/>
      <c r="L25" s="324"/>
      <c r="M25" s="221"/>
      <c r="N25" s="323" t="s">
        <v>30</v>
      </c>
      <c r="O25" s="323"/>
      <c r="P25" s="323"/>
      <c r="Q25" s="323"/>
      <c r="R25" s="323"/>
      <c r="S25" s="323"/>
      <c r="T25" s="324"/>
      <c r="V25" s="123"/>
      <c r="W25" s="123"/>
      <c r="X25" s="123"/>
      <c r="Y25" s="123"/>
      <c r="Z25" s="123"/>
      <c r="AA25" s="123"/>
      <c r="AB25" s="123"/>
      <c r="AC25" s="123"/>
      <c r="AD25" s="123"/>
      <c r="AE25" s="123"/>
      <c r="AF25" s="123"/>
      <c r="AG25" s="123"/>
      <c r="AH25" s="123"/>
      <c r="AI25" s="123"/>
    </row>
    <row r="26" spans="2:35" s="68" customFormat="1" ht="19.5" customHeight="1" x14ac:dyDescent="0.2">
      <c r="B26" s="90"/>
      <c r="C26" s="90"/>
      <c r="D26" s="90"/>
      <c r="E26" s="314" t="s">
        <v>34</v>
      </c>
      <c r="F26" s="312" t="s">
        <v>17</v>
      </c>
      <c r="G26" s="314" t="s">
        <v>29</v>
      </c>
      <c r="H26" s="312" t="s">
        <v>17</v>
      </c>
      <c r="I26" s="314" t="s">
        <v>36</v>
      </c>
      <c r="J26" s="312" t="s">
        <v>17</v>
      </c>
      <c r="K26" s="314" t="s">
        <v>37</v>
      </c>
      <c r="L26" s="312" t="s">
        <v>17</v>
      </c>
      <c r="M26" s="222"/>
      <c r="N26" s="338" t="s">
        <v>52</v>
      </c>
      <c r="O26" s="340" t="s">
        <v>53</v>
      </c>
      <c r="P26" s="338"/>
      <c r="Q26" s="340" t="s">
        <v>54</v>
      </c>
      <c r="R26" s="338"/>
      <c r="S26" s="340" t="s">
        <v>55</v>
      </c>
      <c r="T26" s="338"/>
      <c r="V26" s="123"/>
      <c r="W26" s="123"/>
      <c r="X26" s="123"/>
      <c r="Y26" s="123"/>
      <c r="Z26" s="123"/>
      <c r="AA26" s="123"/>
      <c r="AB26" s="123"/>
      <c r="AC26" s="123"/>
      <c r="AD26" s="123"/>
      <c r="AE26" s="123"/>
      <c r="AF26" s="123"/>
      <c r="AG26" s="123"/>
      <c r="AH26" s="123"/>
      <c r="AI26" s="123"/>
    </row>
    <row r="27" spans="2:35" s="68" customFormat="1" ht="25.5" customHeight="1" x14ac:dyDescent="0.2">
      <c r="B27" s="90"/>
      <c r="C27" s="90"/>
      <c r="D27" s="90"/>
      <c r="E27" s="315"/>
      <c r="F27" s="313"/>
      <c r="G27" s="315"/>
      <c r="H27" s="313"/>
      <c r="I27" s="315"/>
      <c r="J27" s="313"/>
      <c r="K27" s="315"/>
      <c r="L27" s="313"/>
      <c r="M27" s="223"/>
      <c r="N27" s="339"/>
      <c r="O27" s="341"/>
      <c r="P27" s="339"/>
      <c r="Q27" s="341"/>
      <c r="R27" s="339"/>
      <c r="S27" s="341"/>
      <c r="T27" s="339"/>
      <c r="V27" s="123"/>
      <c r="W27" s="123"/>
      <c r="X27" s="123"/>
      <c r="Y27" s="123"/>
      <c r="Z27" s="123"/>
      <c r="AA27" s="123"/>
      <c r="AB27" s="123"/>
      <c r="AC27" s="123"/>
      <c r="AD27" s="123"/>
      <c r="AE27" s="123"/>
      <c r="AF27" s="123"/>
      <c r="AG27" s="123"/>
      <c r="AH27" s="123"/>
      <c r="AI27" s="123"/>
    </row>
    <row r="28" spans="2:35" ht="20.100000000000001" customHeight="1" x14ac:dyDescent="0.2">
      <c r="B28" s="354" t="s">
        <v>106</v>
      </c>
      <c r="C28" s="355"/>
      <c r="D28" s="198"/>
      <c r="E28" s="135">
        <v>41.120625960061446</v>
      </c>
      <c r="F28" s="125">
        <v>15.371597269777654</v>
      </c>
      <c r="G28" s="135">
        <v>41.120625960061446</v>
      </c>
      <c r="H28" s="125">
        <v>15.371597269777654</v>
      </c>
      <c r="I28" s="135">
        <v>77.712512939958586</v>
      </c>
      <c r="J28" s="125">
        <v>52.674785597451574</v>
      </c>
      <c r="K28" s="135">
        <v>140.80138796477496</v>
      </c>
      <c r="L28" s="125">
        <v>32.610505053787904</v>
      </c>
      <c r="M28" s="224"/>
      <c r="N28" s="124">
        <v>15.371597269734893</v>
      </c>
      <c r="O28" s="132"/>
      <c r="P28" s="132">
        <v>15.371597269734893</v>
      </c>
      <c r="Q28" s="132"/>
      <c r="R28" s="132">
        <v>52.674785597435431</v>
      </c>
      <c r="S28" s="132"/>
      <c r="T28" s="125">
        <v>32.610505053794093</v>
      </c>
    </row>
    <row r="29" spans="2:35" ht="20.100000000000001" customHeight="1" x14ac:dyDescent="0.2">
      <c r="B29" s="319" t="s">
        <v>107</v>
      </c>
      <c r="C29" s="320"/>
      <c r="D29" s="198"/>
      <c r="E29" s="136">
        <v>85.088215021193477</v>
      </c>
      <c r="F29" s="127">
        <v>10.969263285201315</v>
      </c>
      <c r="G29" s="136">
        <v>85.088215021193477</v>
      </c>
      <c r="H29" s="127">
        <v>10.969263285201315</v>
      </c>
      <c r="I29" s="136">
        <v>110.78323614255471</v>
      </c>
      <c r="J29" s="127">
        <v>12.069805390871689</v>
      </c>
      <c r="K29" s="136">
        <v>162.61933065312687</v>
      </c>
      <c r="L29" s="127">
        <v>12.733254768981807</v>
      </c>
      <c r="M29" s="224"/>
      <c r="N29" s="126">
        <v>9.4965948300990402</v>
      </c>
      <c r="O29" s="67"/>
      <c r="P29" s="67">
        <v>9.4965948300990402</v>
      </c>
      <c r="Q29" s="67"/>
      <c r="R29" s="67">
        <v>10.354476836723251</v>
      </c>
      <c r="S29" s="67"/>
      <c r="T29" s="127">
        <v>11.355832896258926</v>
      </c>
    </row>
    <row r="30" spans="2:35" ht="20.100000000000001" customHeight="1" x14ac:dyDescent="0.2">
      <c r="B30" s="349" t="s">
        <v>108</v>
      </c>
      <c r="C30" s="350"/>
      <c r="D30" s="198"/>
      <c r="E30" s="137">
        <v>79.891707875340558</v>
      </c>
      <c r="F30" s="129">
        <v>12.100958278759963</v>
      </c>
      <c r="G30" s="137">
        <v>79.891707875340558</v>
      </c>
      <c r="H30" s="129">
        <v>12.100958278759963</v>
      </c>
      <c r="I30" s="137">
        <v>100.9202067920492</v>
      </c>
      <c r="J30" s="129">
        <v>10.924296884357506</v>
      </c>
      <c r="K30" s="137">
        <v>148.91680811142061</v>
      </c>
      <c r="L30" s="129">
        <v>12.959001665060917</v>
      </c>
      <c r="M30" s="224"/>
      <c r="N30" s="128">
        <v>11.387277548865566</v>
      </c>
      <c r="O30" s="85"/>
      <c r="P30" s="85">
        <v>11.387277548865566</v>
      </c>
      <c r="Q30" s="85"/>
      <c r="R30" s="85">
        <v>10.134269095870822</v>
      </c>
      <c r="S30" s="85"/>
      <c r="T30" s="129">
        <v>12.774324824515613</v>
      </c>
    </row>
    <row r="31" spans="2:35" ht="20.100000000000001" customHeight="1" x14ac:dyDescent="0.2">
      <c r="B31" s="319" t="s">
        <v>109</v>
      </c>
      <c r="C31" s="320"/>
      <c r="D31" s="198"/>
      <c r="E31" s="136">
        <v>104.04205106228248</v>
      </c>
      <c r="F31" s="127">
        <v>6.3382039818566591</v>
      </c>
      <c r="G31" s="136">
        <v>104.04205106228248</v>
      </c>
      <c r="H31" s="127">
        <v>6.3382039818566591</v>
      </c>
      <c r="I31" s="136">
        <v>146.81857496674368</v>
      </c>
      <c r="J31" s="127">
        <v>10.8316148629825</v>
      </c>
      <c r="K31" s="136">
        <v>222.0493955219807</v>
      </c>
      <c r="L31" s="127">
        <v>12.293962103628214</v>
      </c>
      <c r="M31" s="224"/>
      <c r="N31" s="126">
        <v>6.4324678422772239</v>
      </c>
      <c r="O31" s="67"/>
      <c r="P31" s="67">
        <v>6.4324678422772239</v>
      </c>
      <c r="Q31" s="67"/>
      <c r="R31" s="67">
        <v>9.7348331452333099</v>
      </c>
      <c r="S31" s="67"/>
      <c r="T31" s="127">
        <v>10.75916823959493</v>
      </c>
    </row>
    <row r="32" spans="2:35" ht="20.100000000000001" customHeight="1" x14ac:dyDescent="0.2">
      <c r="B32" s="349" t="s">
        <v>110</v>
      </c>
      <c r="C32" s="350"/>
      <c r="D32" s="198"/>
      <c r="E32" s="137">
        <v>108.65572821657808</v>
      </c>
      <c r="F32" s="129">
        <v>6.2692361146514717</v>
      </c>
      <c r="G32" s="137">
        <v>108.65572821657808</v>
      </c>
      <c r="H32" s="129">
        <v>6.2692361146514717</v>
      </c>
      <c r="I32" s="137">
        <v>150.89654168860466</v>
      </c>
      <c r="J32" s="129">
        <v>11.224187464541613</v>
      </c>
      <c r="K32" s="137">
        <v>227.22916374189103</v>
      </c>
      <c r="L32" s="129">
        <v>12.964731838543184</v>
      </c>
      <c r="M32" s="224"/>
      <c r="N32" s="128">
        <v>9.6245939221900212</v>
      </c>
      <c r="O32" s="85"/>
      <c r="P32" s="85">
        <v>9.6245939221900212</v>
      </c>
      <c r="Q32" s="85"/>
      <c r="R32" s="85">
        <v>12.940127497951192</v>
      </c>
      <c r="S32" s="85"/>
      <c r="T32" s="129">
        <v>10.997863523160991</v>
      </c>
    </row>
    <row r="33" spans="2:21" ht="20.100000000000001" customHeight="1" x14ac:dyDescent="0.2">
      <c r="B33" s="347" t="s">
        <v>60</v>
      </c>
      <c r="C33" s="348"/>
      <c r="D33" s="198"/>
      <c r="E33" s="138">
        <v>89.92313671274961</v>
      </c>
      <c r="F33" s="131">
        <v>23.336299635705299</v>
      </c>
      <c r="G33" s="138">
        <v>89.92313671274961</v>
      </c>
      <c r="H33" s="131">
        <v>23.336299635705299</v>
      </c>
      <c r="I33" s="138">
        <v>106.36415967908903</v>
      </c>
      <c r="J33" s="131">
        <v>15.702105948262146</v>
      </c>
      <c r="K33" s="138">
        <v>156.11022133072407</v>
      </c>
      <c r="L33" s="131">
        <v>13.985116877870434</v>
      </c>
      <c r="M33" s="224"/>
      <c r="N33" s="130">
        <v>23.336299635768963</v>
      </c>
      <c r="O33" s="133"/>
      <c r="P33" s="133">
        <v>23.336299635768963</v>
      </c>
      <c r="Q33" s="133"/>
      <c r="R33" s="133">
        <v>15.702105948293935</v>
      </c>
      <c r="S33" s="133"/>
      <c r="T33" s="131">
        <v>13.985116877881019</v>
      </c>
    </row>
    <row r="34" spans="2:21" ht="9.9499999999999993" customHeight="1" x14ac:dyDescent="0.2">
      <c r="E34" s="220"/>
      <c r="F34" s="220"/>
      <c r="G34" s="220"/>
      <c r="H34" s="220"/>
      <c r="I34" s="220"/>
      <c r="J34" s="220"/>
      <c r="K34" s="220"/>
      <c r="L34" s="220"/>
      <c r="M34" s="85"/>
      <c r="N34" s="85"/>
      <c r="O34" s="85"/>
      <c r="P34" s="85"/>
      <c r="Q34" s="85"/>
      <c r="R34" s="85"/>
      <c r="S34" s="85"/>
      <c r="T34" s="85"/>
    </row>
    <row r="35" spans="2:21" ht="21" customHeight="1" x14ac:dyDescent="0.2">
      <c r="B35" s="1"/>
      <c r="C35" s="28"/>
      <c r="D35" s="134"/>
      <c r="E35" s="323" t="s">
        <v>22</v>
      </c>
      <c r="F35" s="323"/>
      <c r="G35" s="323"/>
      <c r="H35" s="323"/>
      <c r="I35" s="323"/>
      <c r="J35" s="323"/>
      <c r="K35" s="323"/>
      <c r="L35" s="324"/>
      <c r="M35" s="61"/>
      <c r="N35" s="342" t="s">
        <v>46</v>
      </c>
      <c r="O35" s="342"/>
      <c r="P35" s="342"/>
      <c r="Q35" s="342"/>
      <c r="R35" s="342"/>
      <c r="S35" s="342"/>
      <c r="T35" s="342"/>
      <c r="U35" s="61"/>
    </row>
    <row r="36" spans="2:21" ht="24.95" customHeight="1" x14ac:dyDescent="0.2">
      <c r="B36" s="1"/>
      <c r="C36" s="28"/>
      <c r="D36" s="134"/>
      <c r="E36" s="317" t="s">
        <v>23</v>
      </c>
      <c r="F36" s="321"/>
      <c r="G36" s="318"/>
      <c r="H36" s="317" t="s">
        <v>24</v>
      </c>
      <c r="I36" s="321"/>
      <c r="J36" s="318"/>
      <c r="K36" s="317" t="s">
        <v>28</v>
      </c>
      <c r="L36" s="318"/>
      <c r="M36" s="61"/>
      <c r="N36" s="333"/>
      <c r="O36" s="333"/>
      <c r="P36" s="333"/>
      <c r="Q36" s="333"/>
      <c r="R36" s="333"/>
      <c r="S36" s="333"/>
      <c r="T36" s="333"/>
      <c r="U36" s="61"/>
    </row>
    <row r="37" spans="2:21" ht="24.95" customHeight="1" x14ac:dyDescent="0.2">
      <c r="B37" s="1"/>
      <c r="C37" s="28"/>
      <c r="D37" s="134"/>
      <c r="E37" s="317" t="s">
        <v>25</v>
      </c>
      <c r="F37" s="318"/>
      <c r="G37" s="139" t="s">
        <v>26</v>
      </c>
      <c r="H37" s="317" t="s">
        <v>25</v>
      </c>
      <c r="I37" s="318"/>
      <c r="J37" s="139" t="s">
        <v>26</v>
      </c>
      <c r="K37" s="317" t="s">
        <v>26</v>
      </c>
      <c r="L37" s="318"/>
      <c r="M37" s="61"/>
      <c r="N37" s="333"/>
      <c r="O37" s="333"/>
      <c r="P37" s="333"/>
      <c r="Q37" s="333"/>
      <c r="R37" s="333"/>
      <c r="S37" s="333"/>
      <c r="T37" s="333"/>
      <c r="U37" s="61"/>
    </row>
    <row r="38" spans="2:21" ht="18.95" customHeight="1" x14ac:dyDescent="0.2">
      <c r="B38" s="345" t="s">
        <v>107</v>
      </c>
      <c r="C38" s="346"/>
      <c r="E38" s="336">
        <v>426</v>
      </c>
      <c r="F38" s="336"/>
      <c r="G38" s="140">
        <v>60746</v>
      </c>
      <c r="H38" s="327">
        <v>310</v>
      </c>
      <c r="I38" s="327"/>
      <c r="J38" s="140">
        <v>55287</v>
      </c>
      <c r="K38" s="330">
        <v>91.013400059263162</v>
      </c>
      <c r="L38" s="331"/>
      <c r="N38" s="270"/>
      <c r="O38" s="333"/>
      <c r="P38" s="333"/>
      <c r="Q38" s="344"/>
      <c r="R38" s="344"/>
      <c r="S38" s="333"/>
      <c r="T38" s="333"/>
      <c r="U38" s="61"/>
    </row>
    <row r="39" spans="2:21" ht="18.95" customHeight="1" x14ac:dyDescent="0.2">
      <c r="B39" s="349" t="s">
        <v>108</v>
      </c>
      <c r="C39" s="350"/>
      <c r="E39" s="322">
        <v>132</v>
      </c>
      <c r="F39" s="322"/>
      <c r="G39">
        <v>18885</v>
      </c>
      <c r="H39" s="307">
        <v>111</v>
      </c>
      <c r="I39" s="307"/>
      <c r="J39">
        <v>17943</v>
      </c>
      <c r="K39" s="310">
        <v>95.011914217633048</v>
      </c>
      <c r="L39" s="311"/>
      <c r="N39" s="271"/>
      <c r="O39" s="343"/>
      <c r="P39" s="343"/>
      <c r="Q39" s="343"/>
      <c r="R39" s="343"/>
      <c r="S39" s="343"/>
      <c r="T39" s="343"/>
      <c r="U39" s="61"/>
    </row>
    <row r="40" spans="2:21" ht="18.95" customHeight="1" x14ac:dyDescent="0.2">
      <c r="B40" s="319" t="s">
        <v>109</v>
      </c>
      <c r="C40" s="320"/>
      <c r="E40" s="337">
        <v>103</v>
      </c>
      <c r="F40" s="337"/>
      <c r="G40" s="60">
        <v>24840</v>
      </c>
      <c r="H40" s="306">
        <v>86</v>
      </c>
      <c r="I40" s="306"/>
      <c r="J40" s="60">
        <v>23531</v>
      </c>
      <c r="K40" s="328">
        <v>94.730273752012877</v>
      </c>
      <c r="L40" s="329"/>
      <c r="N40" s="332"/>
      <c r="O40" s="332"/>
      <c r="P40" s="332"/>
      <c r="Q40" s="332"/>
      <c r="R40" s="332"/>
      <c r="S40" s="332"/>
      <c r="T40" s="332"/>
      <c r="U40" s="61"/>
    </row>
    <row r="41" spans="2:21" ht="18.95" customHeight="1" x14ac:dyDescent="0.2">
      <c r="B41" s="349" t="s">
        <v>110</v>
      </c>
      <c r="C41" s="350"/>
      <c r="E41" s="322">
        <v>55</v>
      </c>
      <c r="F41" s="322"/>
      <c r="G41">
        <v>18002</v>
      </c>
      <c r="H41" s="307">
        <v>55</v>
      </c>
      <c r="I41" s="307"/>
      <c r="J41">
        <v>18002</v>
      </c>
      <c r="K41" s="310">
        <v>100</v>
      </c>
      <c r="L41" s="311"/>
      <c r="N41" s="332"/>
      <c r="O41" s="332"/>
      <c r="P41" s="332"/>
      <c r="Q41" s="332"/>
      <c r="R41" s="332"/>
      <c r="S41" s="332"/>
      <c r="T41" s="332"/>
      <c r="U41" s="61"/>
    </row>
    <row r="42" spans="2:21" ht="18.95" customHeight="1" x14ac:dyDescent="0.2">
      <c r="B42" s="347" t="s">
        <v>60</v>
      </c>
      <c r="C42" s="348"/>
      <c r="E42" s="335">
        <v>7</v>
      </c>
      <c r="F42" s="335"/>
      <c r="G42" s="141">
        <v>1260</v>
      </c>
      <c r="H42" s="334">
        <v>7</v>
      </c>
      <c r="I42" s="334"/>
      <c r="J42" s="141">
        <v>1260</v>
      </c>
      <c r="K42" s="308">
        <v>100</v>
      </c>
      <c r="L42" s="309"/>
      <c r="N42" s="332"/>
      <c r="O42" s="332"/>
      <c r="P42" s="332"/>
      <c r="Q42" s="332"/>
      <c r="R42" s="332"/>
      <c r="S42" s="332"/>
      <c r="T42" s="332"/>
      <c r="U42" s="61"/>
    </row>
    <row r="43" spans="2:21" ht="15" customHeight="1" x14ac:dyDescent="0.25">
      <c r="B43" s="1"/>
      <c r="C43" s="28"/>
      <c r="D43" s="28"/>
      <c r="E43" s="11"/>
      <c r="F43" s="13"/>
      <c r="G43" s="61"/>
      <c r="H43" s="61"/>
      <c r="I43" s="61"/>
      <c r="J43" s="61"/>
      <c r="K43" s="61"/>
      <c r="L43" s="61"/>
      <c r="M43" s="61"/>
      <c r="N43" s="61"/>
      <c r="O43" s="61"/>
      <c r="P43" s="61"/>
      <c r="Q43" s="61"/>
      <c r="R43" s="61"/>
      <c r="S43" s="61"/>
      <c r="T43" s="61"/>
      <c r="U43" s="61"/>
    </row>
    <row r="44" spans="2:21" ht="39.950000000000003" customHeight="1" x14ac:dyDescent="0.2">
      <c r="B44" s="298" t="s">
        <v>84</v>
      </c>
      <c r="C44" s="298"/>
      <c r="D44" s="298"/>
      <c r="E44" s="298"/>
      <c r="F44" s="298"/>
      <c r="G44" s="298"/>
      <c r="H44" s="298"/>
      <c r="I44" s="298"/>
      <c r="J44" s="298"/>
      <c r="K44" s="298"/>
      <c r="L44" s="298"/>
      <c r="M44" s="298"/>
      <c r="N44" s="298"/>
      <c r="O44" s="298"/>
      <c r="P44" s="298"/>
      <c r="Q44" s="298"/>
      <c r="R44" s="298"/>
      <c r="S44" s="298"/>
      <c r="T44" s="298"/>
      <c r="U44" s="1"/>
    </row>
    <row r="45" spans="2:21" ht="12" customHeight="1" x14ac:dyDescent="0.2">
      <c r="B45" s="1"/>
      <c r="C45" s="1"/>
      <c r="D45" s="1"/>
      <c r="E45" s="1"/>
      <c r="F45" s="1"/>
      <c r="G45" s="1"/>
      <c r="H45" s="1"/>
      <c r="I45" s="1"/>
      <c r="J45" s="1"/>
      <c r="K45" s="1"/>
      <c r="L45" s="1"/>
      <c r="M45" s="1"/>
      <c r="N45" s="1"/>
      <c r="O45" s="1"/>
      <c r="R45" s="1"/>
      <c r="S45" s="1"/>
      <c r="T45" s="1"/>
      <c r="U45" s="1"/>
    </row>
    <row r="46" spans="2:21" s="123" customFormat="1" ht="18" customHeight="1" x14ac:dyDescent="0.2"/>
    <row r="47" spans="2:21" s="123" customFormat="1" x14ac:dyDescent="0.2"/>
    <row r="48" spans="2:21" s="123" customFormat="1" x14ac:dyDescent="0.2"/>
    <row r="49" s="123" customFormat="1" x14ac:dyDescent="0.2"/>
    <row r="50" s="123" customFormat="1" x14ac:dyDescent="0.2"/>
    <row r="51" s="123" customFormat="1" x14ac:dyDescent="0.2"/>
    <row r="52" s="123" customFormat="1" x14ac:dyDescent="0.2"/>
    <row r="53" s="123" customFormat="1" x14ac:dyDescent="0.2"/>
    <row r="54" s="123" customFormat="1" x14ac:dyDescent="0.2"/>
    <row r="55" s="123" customFormat="1" x14ac:dyDescent="0.2"/>
    <row r="56" s="123" customFormat="1" x14ac:dyDescent="0.2"/>
    <row r="57" s="123" customFormat="1" x14ac:dyDescent="0.2"/>
    <row r="58" s="123" customFormat="1" x14ac:dyDescent="0.2"/>
    <row r="59" s="123" customFormat="1" x14ac:dyDescent="0.2"/>
    <row r="60" s="123" customFormat="1" x14ac:dyDescent="0.2"/>
    <row r="61" s="123" customFormat="1" x14ac:dyDescent="0.2"/>
    <row r="62" s="123" customFormat="1" x14ac:dyDescent="0.2"/>
    <row r="63" s="123" customFormat="1" x14ac:dyDescent="0.2"/>
    <row r="64" s="123" customFormat="1" x14ac:dyDescent="0.2"/>
    <row r="65" s="123" customFormat="1" x14ac:dyDescent="0.2"/>
    <row r="66" s="123" customFormat="1" x14ac:dyDescent="0.2"/>
    <row r="67" s="123" customFormat="1" x14ac:dyDescent="0.2"/>
    <row r="68" s="123" customFormat="1" x14ac:dyDescent="0.2"/>
    <row r="69" s="123" customFormat="1" x14ac:dyDescent="0.2"/>
    <row r="70" s="123" customFormat="1" x14ac:dyDescent="0.2"/>
    <row r="71" s="123" customFormat="1" x14ac:dyDescent="0.2"/>
    <row r="72" s="123" customFormat="1" x14ac:dyDescent="0.2"/>
    <row r="73" s="123" customFormat="1" x14ac:dyDescent="0.2"/>
    <row r="74" s="123" customFormat="1" x14ac:dyDescent="0.2"/>
    <row r="75" s="123" customFormat="1" x14ac:dyDescent="0.2"/>
    <row r="76" s="123" customFormat="1" x14ac:dyDescent="0.2"/>
    <row r="77" s="123" customFormat="1" x14ac:dyDescent="0.2"/>
    <row r="78" s="123" customFormat="1" x14ac:dyDescent="0.2"/>
    <row r="79" s="123" customFormat="1" x14ac:dyDescent="0.2"/>
    <row r="80" s="123" customFormat="1" x14ac:dyDescent="0.2"/>
    <row r="81" s="123" customFormat="1" x14ac:dyDescent="0.2"/>
    <row r="82" s="123" customFormat="1" x14ac:dyDescent="0.2"/>
  </sheetData>
  <mergeCells count="106">
    <mergeCell ref="B4:T4"/>
    <mergeCell ref="B3:T3"/>
    <mergeCell ref="B2:T2"/>
    <mergeCell ref="B12:C12"/>
    <mergeCell ref="B11:C11"/>
    <mergeCell ref="B10:C10"/>
    <mergeCell ref="B9:C9"/>
    <mergeCell ref="O6:P7"/>
    <mergeCell ref="S6:T7"/>
    <mergeCell ref="Q6:R7"/>
    <mergeCell ref="N5:T5"/>
    <mergeCell ref="B5:C5"/>
    <mergeCell ref="B8:C8"/>
    <mergeCell ref="E5:L5"/>
    <mergeCell ref="B6:C6"/>
    <mergeCell ref="H6:H7"/>
    <mergeCell ref="B42:C42"/>
    <mergeCell ref="B41:C41"/>
    <mergeCell ref="B40:C40"/>
    <mergeCell ref="B39:C39"/>
    <mergeCell ref="B21:C21"/>
    <mergeCell ref="B20:C20"/>
    <mergeCell ref="B19:C19"/>
    <mergeCell ref="B13:C13"/>
    <mergeCell ref="B30:C30"/>
    <mergeCell ref="B29:C29"/>
    <mergeCell ref="B23:C23"/>
    <mergeCell ref="B22:C22"/>
    <mergeCell ref="B25:C25"/>
    <mergeCell ref="B28:C28"/>
    <mergeCell ref="B18:C18"/>
    <mergeCell ref="S39:T39"/>
    <mergeCell ref="Q39:R39"/>
    <mergeCell ref="O39:P39"/>
    <mergeCell ref="O38:P38"/>
    <mergeCell ref="Q38:R38"/>
    <mergeCell ref="S38:T38"/>
    <mergeCell ref="B38:C38"/>
    <mergeCell ref="B33:C33"/>
    <mergeCell ref="B32:C32"/>
    <mergeCell ref="K37:L37"/>
    <mergeCell ref="L26:L27"/>
    <mergeCell ref="E36:G36"/>
    <mergeCell ref="E16:E17"/>
    <mergeCell ref="G6:G7"/>
    <mergeCell ref="N15:T15"/>
    <mergeCell ref="N6:N7"/>
    <mergeCell ref="N16:N17"/>
    <mergeCell ref="O16:P17"/>
    <mergeCell ref="Q16:R17"/>
    <mergeCell ref="S16:T17"/>
    <mergeCell ref="N36:T36"/>
    <mergeCell ref="N25:T25"/>
    <mergeCell ref="N35:T35"/>
    <mergeCell ref="N26:N27"/>
    <mergeCell ref="O26:P27"/>
    <mergeCell ref="Q26:R27"/>
    <mergeCell ref="S26:T27"/>
    <mergeCell ref="B44:T44"/>
    <mergeCell ref="J26:J27"/>
    <mergeCell ref="K26:K27"/>
    <mergeCell ref="E25:L25"/>
    <mergeCell ref="E26:E27"/>
    <mergeCell ref="F26:F27"/>
    <mergeCell ref="G26:G27"/>
    <mergeCell ref="H26:H27"/>
    <mergeCell ref="I26:I27"/>
    <mergeCell ref="H38:I38"/>
    <mergeCell ref="K40:L40"/>
    <mergeCell ref="K38:L38"/>
    <mergeCell ref="N40:T42"/>
    <mergeCell ref="N37:P37"/>
    <mergeCell ref="H37:I37"/>
    <mergeCell ref="H42:I42"/>
    <mergeCell ref="H41:I41"/>
    <mergeCell ref="Q37:T37"/>
    <mergeCell ref="K39:L39"/>
    <mergeCell ref="E42:F42"/>
    <mergeCell ref="E38:F38"/>
    <mergeCell ref="E40:F40"/>
    <mergeCell ref="E41:F41"/>
    <mergeCell ref="E37:F37"/>
    <mergeCell ref="H40:I40"/>
    <mergeCell ref="H39:I39"/>
    <mergeCell ref="K42:L42"/>
    <mergeCell ref="K41:L41"/>
    <mergeCell ref="F16:F17"/>
    <mergeCell ref="G16:G17"/>
    <mergeCell ref="B7:C7"/>
    <mergeCell ref="K36:L36"/>
    <mergeCell ref="B31:C31"/>
    <mergeCell ref="H36:J36"/>
    <mergeCell ref="E39:F39"/>
    <mergeCell ref="L6:L7"/>
    <mergeCell ref="E6:E7"/>
    <mergeCell ref="F6:F7"/>
    <mergeCell ref="H16:H17"/>
    <mergeCell ref="E15:L15"/>
    <mergeCell ref="I6:I7"/>
    <mergeCell ref="J6:J7"/>
    <mergeCell ref="K6:K7"/>
    <mergeCell ref="I16:I17"/>
    <mergeCell ref="J16:J17"/>
    <mergeCell ref="K16:K17"/>
    <mergeCell ref="L16:L17"/>
    <mergeCell ref="E35:L35"/>
  </mergeCells>
  <phoneticPr fontId="0" type="noConversion"/>
  <printOptions horizontalCentered="1" verticalCentered="1"/>
  <pageMargins left="0.25" right="0.25" top="0.25" bottom="0.25" header="0" footer="0"/>
  <pageSetup scale="66" orientation="landscape" r:id="rId1"/>
  <headerFooter alignWithMargins="0"/>
  <rowBreaks count="1" manualBreakCount="1">
    <brk id="46" max="16383" man="1"/>
  </rowBreaks>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V94"/>
  <sheetViews>
    <sheetView showGridLines="0" topLeftCell="A26" zoomScale="70" zoomScaleNormal="75" workbookViewId="0">
      <selection activeCell="C19" sqref="C19:AF53"/>
    </sheetView>
  </sheetViews>
  <sheetFormatPr defaultRowHeight="12.75" x14ac:dyDescent="0.2"/>
  <cols>
    <col min="1" max="1" width="1.85546875" customWidth="1"/>
    <col min="2" max="2" width="22.5703125" customWidth="1"/>
    <col min="3" max="20" width="10.28515625" customWidth="1"/>
    <col min="21" max="21" width="2.7109375" customWidth="1"/>
    <col min="22" max="24" width="10.28515625" customWidth="1"/>
    <col min="25" max="25" width="2.7109375" customWidth="1"/>
    <col min="26" max="28" width="10.28515625" customWidth="1"/>
    <col min="29" max="29" width="2.7109375" customWidth="1"/>
    <col min="30" max="32" width="10.28515625" customWidth="1"/>
    <col min="33" max="33" width="2.7109375" customWidth="1"/>
    <col min="34" max="37" width="9.28515625" style="123" customWidth="1"/>
    <col min="38" max="48" width="9.140625" style="123" customWidth="1"/>
  </cols>
  <sheetData>
    <row r="1" spans="1:33" ht="39.950000000000003" customHeight="1" x14ac:dyDescent="0.2">
      <c r="A1" s="5"/>
      <c r="B1" s="268" t="s">
        <v>87</v>
      </c>
      <c r="AA1" s="375"/>
      <c r="AB1" s="375"/>
      <c r="AC1" s="375"/>
      <c r="AD1" s="375"/>
      <c r="AE1" s="375"/>
      <c r="AF1" s="375"/>
    </row>
    <row r="2" spans="1:33" ht="20.100000000000001" customHeight="1" x14ac:dyDescent="0.35">
      <c r="A2" s="4"/>
      <c r="B2" s="373" t="s">
        <v>101</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20"/>
    </row>
    <row r="3" spans="1:33" ht="20.100000000000001" customHeight="1" x14ac:dyDescent="0.35">
      <c r="A3" s="4"/>
      <c r="B3" s="373" t="s">
        <v>102</v>
      </c>
      <c r="C3" s="373"/>
      <c r="D3" s="373"/>
      <c r="E3" s="373"/>
      <c r="F3" s="373"/>
      <c r="G3" s="373"/>
      <c r="H3" s="373"/>
      <c r="I3" s="373"/>
      <c r="J3" s="373"/>
      <c r="K3" s="373"/>
      <c r="L3" s="373"/>
      <c r="M3" s="373"/>
      <c r="N3" s="373"/>
      <c r="O3" s="373"/>
      <c r="P3" s="373"/>
      <c r="Q3" s="373"/>
      <c r="R3" s="373"/>
      <c r="S3" s="373"/>
      <c r="T3" s="373"/>
      <c r="U3" s="377"/>
      <c r="V3" s="377"/>
      <c r="W3" s="377"/>
      <c r="X3" s="377"/>
      <c r="Y3" s="377"/>
      <c r="Z3" s="377"/>
      <c r="AA3" s="377"/>
      <c r="AB3" s="377"/>
      <c r="AC3" s="377"/>
      <c r="AD3" s="377"/>
      <c r="AE3" s="377"/>
      <c r="AF3" s="377"/>
    </row>
    <row r="4" spans="1:33" ht="20.100000000000001" customHeight="1" x14ac:dyDescent="0.35">
      <c r="A4" s="4"/>
      <c r="B4" s="373" t="s">
        <v>103</v>
      </c>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20"/>
    </row>
    <row r="5" spans="1:33" ht="20.100000000000001" customHeight="1" x14ac:dyDescent="0.35">
      <c r="A5" s="4"/>
    </row>
    <row r="6" spans="1:33" ht="24.95" customHeight="1" x14ac:dyDescent="0.35">
      <c r="A6" s="4"/>
      <c r="Y6" s="18"/>
      <c r="Z6" s="18"/>
      <c r="AA6" s="18"/>
      <c r="AB6" s="18"/>
      <c r="AC6" s="18"/>
      <c r="AD6" s="18"/>
      <c r="AE6" s="18"/>
      <c r="AF6" s="18"/>
      <c r="AG6" s="18"/>
    </row>
    <row r="7" spans="1:33" ht="24.95" customHeight="1" x14ac:dyDescent="0.35">
      <c r="A7" s="4"/>
    </row>
    <row r="8" spans="1:33" ht="24.95" customHeight="1" x14ac:dyDescent="0.35">
      <c r="A8" s="4"/>
    </row>
    <row r="9" spans="1:33" ht="24.95" customHeight="1" x14ac:dyDescent="0.35">
      <c r="A9" s="4"/>
    </row>
    <row r="10" spans="1:33" ht="24.95" customHeight="1" x14ac:dyDescent="0.35">
      <c r="A10" s="4"/>
    </row>
    <row r="11" spans="1:33" ht="24.95" customHeight="1" x14ac:dyDescent="0.35">
      <c r="A11" s="4"/>
    </row>
    <row r="12" spans="1:33" ht="24.95" customHeight="1" x14ac:dyDescent="0.35">
      <c r="A12" s="4"/>
    </row>
    <row r="13" spans="1:33" ht="24.95" customHeight="1" x14ac:dyDescent="0.35">
      <c r="A13" s="4"/>
    </row>
    <row r="14" spans="1:33" ht="24.95" customHeight="1" x14ac:dyDescent="0.35">
      <c r="A14" s="4"/>
    </row>
    <row r="15" spans="1:33" ht="24.95" customHeight="1" x14ac:dyDescent="0.35">
      <c r="A15" s="4"/>
    </row>
    <row r="16" spans="1:33" ht="24.95" customHeight="1" x14ac:dyDescent="0.35">
      <c r="A16" s="4"/>
    </row>
    <row r="17" spans="1:48" ht="20.25" customHeight="1" x14ac:dyDescent="0.35">
      <c r="A17" s="4"/>
    </row>
    <row r="18" spans="1:48" ht="28.5" customHeight="1" x14ac:dyDescent="0.25">
      <c r="A18" s="6"/>
      <c r="B18" s="19"/>
      <c r="X18" s="371"/>
      <c r="Y18" s="371"/>
      <c r="Z18" s="371"/>
      <c r="AA18" s="371"/>
      <c r="AB18" s="371"/>
      <c r="AC18" s="371"/>
      <c r="AD18" s="371"/>
      <c r="AE18" s="371"/>
      <c r="AF18" s="371"/>
      <c r="AG18" s="371"/>
    </row>
    <row r="19" spans="1:48" s="64" customFormat="1" ht="15.95" customHeight="1" x14ac:dyDescent="0.2">
      <c r="B19" s="376" t="s">
        <v>15</v>
      </c>
      <c r="C19" s="378">
        <v>2022</v>
      </c>
      <c r="D19" s="378"/>
      <c r="E19" s="378"/>
      <c r="F19" s="378"/>
      <c r="G19" s="378"/>
      <c r="H19" s="378">
        <v>2023</v>
      </c>
      <c r="I19" s="378"/>
      <c r="J19" s="378"/>
      <c r="K19" s="378"/>
      <c r="L19" s="378"/>
      <c r="M19" s="378"/>
      <c r="N19" s="378"/>
      <c r="O19" s="378"/>
      <c r="P19" s="378"/>
      <c r="Q19" s="378"/>
      <c r="R19" s="378"/>
      <c r="S19" s="378"/>
      <c r="T19" s="272">
        <v>2024</v>
      </c>
      <c r="U19" s="66"/>
      <c r="V19" s="370" t="s">
        <v>48</v>
      </c>
      <c r="W19" s="370"/>
      <c r="X19" s="370"/>
      <c r="Y19" s="66"/>
      <c r="Z19" s="370" t="s">
        <v>36</v>
      </c>
      <c r="AA19" s="370"/>
      <c r="AB19" s="370"/>
      <c r="AC19" s="66"/>
      <c r="AD19" s="372" t="s">
        <v>37</v>
      </c>
      <c r="AE19" s="372"/>
      <c r="AF19" s="372"/>
      <c r="AG19" s="66"/>
      <c r="AH19" s="123"/>
      <c r="AI19" s="123"/>
      <c r="AJ19" s="123"/>
      <c r="AK19" s="123"/>
      <c r="AL19" s="123"/>
      <c r="AM19" s="123"/>
      <c r="AN19" s="123"/>
      <c r="AO19" s="123"/>
      <c r="AP19" s="123"/>
      <c r="AQ19" s="123"/>
      <c r="AR19" s="123"/>
      <c r="AS19" s="123"/>
      <c r="AT19" s="123"/>
      <c r="AU19" s="123"/>
      <c r="AV19" s="123"/>
    </row>
    <row r="20" spans="1:48" s="65" customFormat="1" ht="15.95" customHeight="1" x14ac:dyDescent="0.2">
      <c r="B20" s="376"/>
      <c r="C20" s="144" t="s">
        <v>111</v>
      </c>
      <c r="D20" s="144" t="s">
        <v>115</v>
      </c>
      <c r="E20" s="144" t="s">
        <v>116</v>
      </c>
      <c r="F20" s="144" t="s">
        <v>118</v>
      </c>
      <c r="G20" s="273" t="s">
        <v>120</v>
      </c>
      <c r="H20" s="144" t="s">
        <v>121</v>
      </c>
      <c r="I20" s="144" t="s">
        <v>122</v>
      </c>
      <c r="J20" s="144" t="s">
        <v>123</v>
      </c>
      <c r="K20" s="144" t="s">
        <v>125</v>
      </c>
      <c r="L20" s="144" t="s">
        <v>127</v>
      </c>
      <c r="M20" s="144" t="s">
        <v>128</v>
      </c>
      <c r="N20" s="144" t="s">
        <v>129</v>
      </c>
      <c r="O20" s="144" t="s">
        <v>111</v>
      </c>
      <c r="P20" s="144" t="s">
        <v>115</v>
      </c>
      <c r="Q20" s="144" t="s">
        <v>116</v>
      </c>
      <c r="R20" s="144" t="s">
        <v>118</v>
      </c>
      <c r="S20" s="273" t="s">
        <v>120</v>
      </c>
      <c r="T20" s="273" t="s">
        <v>121</v>
      </c>
      <c r="U20" s="82"/>
      <c r="V20" s="143">
        <v>2022</v>
      </c>
      <c r="W20" s="144">
        <v>2023</v>
      </c>
      <c r="X20" s="145">
        <v>2024</v>
      </c>
      <c r="Y20" s="82"/>
      <c r="Z20" s="143">
        <v>2022</v>
      </c>
      <c r="AA20" s="144">
        <v>2023</v>
      </c>
      <c r="AB20" s="145">
        <v>2024</v>
      </c>
      <c r="AC20" s="82"/>
      <c r="AD20" s="143">
        <v>2022</v>
      </c>
      <c r="AE20" s="144">
        <v>2023</v>
      </c>
      <c r="AF20" s="145">
        <v>2024</v>
      </c>
      <c r="AG20" s="82"/>
      <c r="AH20" s="123"/>
      <c r="AI20" s="123"/>
      <c r="AJ20" s="123"/>
      <c r="AK20" s="123"/>
      <c r="AL20" s="123"/>
      <c r="AM20" s="123"/>
      <c r="AN20" s="123"/>
      <c r="AO20" s="123"/>
      <c r="AP20" s="123"/>
      <c r="AQ20" s="123"/>
      <c r="AR20" s="123"/>
      <c r="AS20" s="123"/>
      <c r="AT20" s="123"/>
      <c r="AU20" s="123"/>
      <c r="AV20" s="123"/>
    </row>
    <row r="21" spans="1:48" ht="21.95" customHeight="1" x14ac:dyDescent="0.2">
      <c r="B21" s="142" t="s">
        <v>13</v>
      </c>
      <c r="C21" s="225">
        <v>91.244239631336399</v>
      </c>
      <c r="D21" s="226">
        <v>87.043650793650798</v>
      </c>
      <c r="E21" s="226">
        <v>80.453149001536104</v>
      </c>
      <c r="F21" s="226">
        <v>52.202380952380949</v>
      </c>
      <c r="G21" s="274">
        <v>31.048387096774192</v>
      </c>
      <c r="H21" s="226">
        <v>30.66436251920123</v>
      </c>
      <c r="I21" s="226">
        <v>30.590986394557824</v>
      </c>
      <c r="J21" s="226">
        <v>62.557603686635943</v>
      </c>
      <c r="K21" s="226">
        <v>67.55952380952381</v>
      </c>
      <c r="L21" s="226">
        <v>73.348694316436251</v>
      </c>
      <c r="M21" s="226">
        <v>86.904761904761898</v>
      </c>
      <c r="N21" s="226">
        <v>90.399385560675881</v>
      </c>
      <c r="O21" s="226">
        <v>86.194316436251924</v>
      </c>
      <c r="P21" s="226">
        <v>83.392857142857139</v>
      </c>
      <c r="Q21" s="226">
        <v>90.207373271889395</v>
      </c>
      <c r="R21" s="226">
        <v>77.61904761904762</v>
      </c>
      <c r="S21" s="274">
        <v>49.654377880184335</v>
      </c>
      <c r="T21" s="274">
        <v>30.721966205837173</v>
      </c>
      <c r="U21" s="61"/>
      <c r="V21" s="225"/>
      <c r="W21" s="226">
        <v>30.66436251920123</v>
      </c>
      <c r="X21" s="227">
        <v>30.721966205837173</v>
      </c>
      <c r="Y21" s="61"/>
      <c r="Z21" s="225"/>
      <c r="AA21" s="226">
        <v>37.81702898550725</v>
      </c>
      <c r="AB21" s="227">
        <v>52.393892339544514</v>
      </c>
      <c r="AC21" s="61"/>
      <c r="AD21" s="225"/>
      <c r="AE21" s="226">
        <v>54.631441617742986</v>
      </c>
      <c r="AF21" s="227">
        <v>69.305283757338557</v>
      </c>
      <c r="AG21" s="61"/>
    </row>
    <row r="22" spans="1:48" ht="21.95" customHeight="1" x14ac:dyDescent="0.2">
      <c r="B22" s="24" t="s">
        <v>27</v>
      </c>
      <c r="C22" s="146">
        <v>88.56886840757808</v>
      </c>
      <c r="D22" s="50">
        <v>87.714285714285708</v>
      </c>
      <c r="E22" s="50">
        <v>86.159754224270358</v>
      </c>
      <c r="F22" s="50">
        <v>76.402116402116405</v>
      </c>
      <c r="G22" s="275">
        <v>64.313876088069634</v>
      </c>
      <c r="H22" s="50">
        <v>57.590885816692271</v>
      </c>
      <c r="I22" s="50">
        <v>65.27210884353741</v>
      </c>
      <c r="J22" s="50">
        <v>78.210445468509988</v>
      </c>
      <c r="K22" s="50">
        <v>83.108465608465607</v>
      </c>
      <c r="L22" s="50">
        <v>87.818740399385561</v>
      </c>
      <c r="M22" s="50">
        <v>94.944444444444443</v>
      </c>
      <c r="N22" s="50">
        <v>92.775217613927296</v>
      </c>
      <c r="O22" s="50">
        <v>90.913978494623649</v>
      </c>
      <c r="P22" s="50">
        <v>90.01322751322752</v>
      </c>
      <c r="Q22" s="50">
        <v>89.63389656938044</v>
      </c>
      <c r="R22" s="50">
        <v>78.224867724867721</v>
      </c>
      <c r="S22" s="275">
        <v>66.856118791602668</v>
      </c>
      <c r="T22" s="275">
        <v>66.656426011264728</v>
      </c>
      <c r="U22" s="61"/>
      <c r="V22" s="146">
        <v>46.881720430107528</v>
      </c>
      <c r="W22" s="50">
        <v>57.590885816692271</v>
      </c>
      <c r="X22" s="147">
        <v>66.656426011264728</v>
      </c>
      <c r="Y22" s="61"/>
      <c r="Z22" s="146">
        <v>54.928398895790203</v>
      </c>
      <c r="AA22" s="50">
        <v>65.990338164251213</v>
      </c>
      <c r="AB22" s="147">
        <v>70.496031746031747</v>
      </c>
      <c r="AC22" s="61"/>
      <c r="AD22" s="146">
        <v>54.483365949119374</v>
      </c>
      <c r="AE22" s="50">
        <v>78.403783431180685</v>
      </c>
      <c r="AF22" s="147">
        <v>82.123722548380087</v>
      </c>
      <c r="AG22" s="61"/>
    </row>
    <row r="23" spans="1:48" ht="21.95" customHeight="1" x14ac:dyDescent="0.2">
      <c r="B23" s="26" t="s">
        <v>63</v>
      </c>
      <c r="C23" s="228">
        <v>103.02066772652459</v>
      </c>
      <c r="D23" s="61">
        <v>99.235432500888649</v>
      </c>
      <c r="E23" s="61">
        <v>93.376715992123337</v>
      </c>
      <c r="F23" s="61">
        <v>68.325831024945415</v>
      </c>
      <c r="G23" s="276">
        <v>48.276342502266132</v>
      </c>
      <c r="H23" s="61">
        <v>53.245165592346709</v>
      </c>
      <c r="I23" s="61">
        <v>46.866857738432287</v>
      </c>
      <c r="J23" s="61">
        <v>79.986251595807133</v>
      </c>
      <c r="K23" s="61">
        <v>81.290784656977337</v>
      </c>
      <c r="L23" s="61">
        <v>83.522826657324032</v>
      </c>
      <c r="M23" s="61">
        <v>91.532224358481372</v>
      </c>
      <c r="N23" s="61">
        <v>97.439152271125309</v>
      </c>
      <c r="O23" s="61">
        <v>94.808650840609275</v>
      </c>
      <c r="P23" s="61">
        <v>92.645113886876217</v>
      </c>
      <c r="Q23" s="61">
        <v>100.63979892031736</v>
      </c>
      <c r="R23" s="61">
        <v>99.225540261719686</v>
      </c>
      <c r="S23" s="276">
        <v>74.270506241865561</v>
      </c>
      <c r="T23" s="276">
        <v>46.090029190327428</v>
      </c>
      <c r="U23" s="61"/>
      <c r="V23" s="228"/>
      <c r="W23" s="61">
        <v>53.245165592346709</v>
      </c>
      <c r="X23" s="229">
        <v>46.090029190327428</v>
      </c>
      <c r="Y23" s="61"/>
      <c r="Z23" s="228"/>
      <c r="AA23" s="61">
        <v>57.3069180087424</v>
      </c>
      <c r="AB23" s="229">
        <v>74.321761157169504</v>
      </c>
      <c r="AC23" s="61"/>
      <c r="AD23" s="228"/>
      <c r="AE23" s="61">
        <v>69.679598645494636</v>
      </c>
      <c r="AF23" s="229">
        <v>84.391308146672429</v>
      </c>
      <c r="AG23" s="61"/>
    </row>
    <row r="24" spans="1:48" ht="21.95" customHeight="1" x14ac:dyDescent="0.2">
      <c r="A24" s="17"/>
      <c r="B24" s="25" t="s">
        <v>16</v>
      </c>
      <c r="C24" s="148" t="s">
        <v>112</v>
      </c>
      <c r="D24" s="149" t="s">
        <v>112</v>
      </c>
      <c r="E24" s="149" t="s">
        <v>117</v>
      </c>
      <c r="F24" s="149" t="s">
        <v>119</v>
      </c>
      <c r="G24" s="277" t="s">
        <v>119</v>
      </c>
      <c r="H24" s="149" t="s">
        <v>119</v>
      </c>
      <c r="I24" s="149" t="s">
        <v>119</v>
      </c>
      <c r="J24" s="149" t="s">
        <v>117</v>
      </c>
      <c r="K24" s="149" t="s">
        <v>119</v>
      </c>
      <c r="L24" s="149" t="s">
        <v>117</v>
      </c>
      <c r="M24" s="149" t="s">
        <v>119</v>
      </c>
      <c r="N24" s="149" t="s">
        <v>117</v>
      </c>
      <c r="O24" s="149" t="s">
        <v>117</v>
      </c>
      <c r="P24" s="149" t="s">
        <v>117</v>
      </c>
      <c r="Q24" s="149" t="s">
        <v>126</v>
      </c>
      <c r="R24" s="149" t="s">
        <v>124</v>
      </c>
      <c r="S24" s="277" t="s">
        <v>117</v>
      </c>
      <c r="T24" s="277" t="s">
        <v>119</v>
      </c>
      <c r="U24" s="61"/>
      <c r="V24" s="148"/>
      <c r="W24" s="149" t="s">
        <v>119</v>
      </c>
      <c r="X24" s="150" t="s">
        <v>119</v>
      </c>
      <c r="Y24" s="61"/>
      <c r="Z24" s="148"/>
      <c r="AA24" s="149" t="s">
        <v>119</v>
      </c>
      <c r="AB24" s="150" t="s">
        <v>117</v>
      </c>
      <c r="AC24" s="61"/>
      <c r="AD24" s="148"/>
      <c r="AE24" s="149" t="s">
        <v>119</v>
      </c>
      <c r="AF24" s="150" t="s">
        <v>119</v>
      </c>
      <c r="AG24" s="61"/>
    </row>
    <row r="25" spans="1:48" ht="21.95" customHeight="1" x14ac:dyDescent="0.25">
      <c r="B25" s="19" t="s">
        <v>57</v>
      </c>
      <c r="R25" s="52"/>
      <c r="S25" s="52"/>
      <c r="T25" s="52"/>
      <c r="U25" s="1"/>
      <c r="V25" s="52"/>
      <c r="W25" s="52"/>
      <c r="X25" s="52"/>
      <c r="Y25" s="1"/>
      <c r="Z25" s="52"/>
      <c r="AA25" s="52"/>
      <c r="AB25" s="52"/>
      <c r="AC25" s="1"/>
      <c r="AD25" s="52"/>
      <c r="AE25" s="52"/>
      <c r="AF25" s="52"/>
      <c r="AG25" s="1"/>
    </row>
    <row r="26" spans="1:48" ht="21.95" customHeight="1" x14ac:dyDescent="0.2">
      <c r="B26" s="23" t="s">
        <v>13</v>
      </c>
      <c r="C26" s="225"/>
      <c r="D26" s="226"/>
      <c r="E26" s="226"/>
      <c r="F26" s="226"/>
      <c r="G26" s="274"/>
      <c r="H26" s="226"/>
      <c r="I26" s="226">
        <v>1744.8717948786068</v>
      </c>
      <c r="J26" s="226">
        <v>217.85365853681856</v>
      </c>
      <c r="K26" s="226">
        <v>106.61407766998315</v>
      </c>
      <c r="L26" s="226">
        <v>30.553656869503811</v>
      </c>
      <c r="M26" s="226">
        <v>9.3906093906705888</v>
      </c>
      <c r="N26" s="226">
        <v>1.3562970936730003</v>
      </c>
      <c r="O26" s="226">
        <v>-5.5345117844740939</v>
      </c>
      <c r="P26" s="226">
        <v>-4.194210166454889</v>
      </c>
      <c r="Q26" s="226">
        <v>12.124105011983483</v>
      </c>
      <c r="R26" s="226">
        <v>48.688711516479387</v>
      </c>
      <c r="S26" s="274">
        <v>59.925788497084142</v>
      </c>
      <c r="T26" s="274">
        <v>0.18785222292198625</v>
      </c>
      <c r="U26" s="61"/>
      <c r="V26" s="225"/>
      <c r="W26" s="226"/>
      <c r="X26" s="227">
        <v>0.18785222292198625</v>
      </c>
      <c r="Y26" s="61"/>
      <c r="Z26" s="225"/>
      <c r="AA26" s="226"/>
      <c r="AB26" s="227">
        <v>38.545765611660421</v>
      </c>
      <c r="AC26" s="61"/>
      <c r="AD26" s="225"/>
      <c r="AE26" s="226"/>
      <c r="AF26" s="227">
        <v>26.859701492637136</v>
      </c>
      <c r="AG26" s="61"/>
    </row>
    <row r="27" spans="1:48" ht="21.95" customHeight="1" x14ac:dyDescent="0.2">
      <c r="B27" s="24" t="s">
        <v>27</v>
      </c>
      <c r="C27" s="146">
        <v>17.009402692253577</v>
      </c>
      <c r="D27" s="50">
        <v>16.545397026264887</v>
      </c>
      <c r="E27" s="50">
        <v>6.0837221031807767</v>
      </c>
      <c r="F27" s="50">
        <v>23.061189705043343</v>
      </c>
      <c r="G27" s="275">
        <v>14.744438861735475</v>
      </c>
      <c r="H27" s="50">
        <v>22.842944517276166</v>
      </c>
      <c r="I27" s="50">
        <v>18.128654970795139</v>
      </c>
      <c r="J27" s="50">
        <v>13.852862253945357</v>
      </c>
      <c r="K27" s="50">
        <v>1.7127501133133645</v>
      </c>
      <c r="L27" s="50">
        <v>-0.96145517540335146</v>
      </c>
      <c r="M27" s="50">
        <v>0.51251890440439651</v>
      </c>
      <c r="N27" s="50">
        <v>3.1686832740625315</v>
      </c>
      <c r="O27" s="50">
        <v>2.6477814712854846</v>
      </c>
      <c r="P27" s="50">
        <v>2.620943418972308</v>
      </c>
      <c r="Q27" s="50">
        <v>4.0322101384321423</v>
      </c>
      <c r="R27" s="50">
        <v>2.3857340720441411</v>
      </c>
      <c r="S27" s="275">
        <v>3.9528681182583143</v>
      </c>
      <c r="T27" s="275">
        <v>15.741275839059812</v>
      </c>
      <c r="U27" s="61"/>
      <c r="V27" s="146">
        <v>138.53067604514004</v>
      </c>
      <c r="W27" s="50">
        <v>22.842944517276166</v>
      </c>
      <c r="X27" s="147">
        <v>15.741275839059812</v>
      </c>
      <c r="Y27" s="61"/>
      <c r="Z27" s="146">
        <v>152.88415284614436</v>
      </c>
      <c r="AA27" s="50">
        <v>20.1388343567703</v>
      </c>
      <c r="AB27" s="147">
        <v>6.8278079898812729</v>
      </c>
      <c r="AC27" s="61"/>
      <c r="AD27" s="146">
        <v>72.677317247007977</v>
      </c>
      <c r="AE27" s="50">
        <v>43.904074326883304</v>
      </c>
      <c r="AF27" s="147">
        <v>4.7445913377947653</v>
      </c>
      <c r="AG27" s="61"/>
    </row>
    <row r="28" spans="1:48" ht="21.95" customHeight="1" x14ac:dyDescent="0.2">
      <c r="B28" s="26" t="s">
        <v>63</v>
      </c>
      <c r="C28" s="228"/>
      <c r="D28" s="61"/>
      <c r="E28" s="61"/>
      <c r="F28" s="61"/>
      <c r="G28" s="276"/>
      <c r="H28" s="61"/>
      <c r="I28" s="61">
        <v>1461.7479055784618</v>
      </c>
      <c r="J28" s="61">
        <v>179.17933044806341</v>
      </c>
      <c r="K28" s="61">
        <v>103.13488470202476</v>
      </c>
      <c r="L28" s="61">
        <v>31.821057246660022</v>
      </c>
      <c r="M28" s="61">
        <v>8.8328206108374037</v>
      </c>
      <c r="N28" s="61">
        <v>-1.756721248063881</v>
      </c>
      <c r="O28" s="61">
        <v>-7.9712324401663208</v>
      </c>
      <c r="P28" s="61">
        <v>-6.6410942623382088</v>
      </c>
      <c r="Q28" s="61">
        <v>7.778259120648281</v>
      </c>
      <c r="R28" s="61">
        <v>45.224051831230419</v>
      </c>
      <c r="S28" s="276">
        <v>53.844517608862219</v>
      </c>
      <c r="T28" s="276">
        <v>-13.438095876646699</v>
      </c>
      <c r="U28" s="61"/>
      <c r="V28" s="228"/>
      <c r="W28" s="61"/>
      <c r="X28" s="229">
        <v>-13.438095876646699</v>
      </c>
      <c r="Y28" s="61"/>
      <c r="Z28" s="228"/>
      <c r="AA28" s="61"/>
      <c r="AB28" s="229">
        <v>29.690731485309357</v>
      </c>
      <c r="AC28" s="61"/>
      <c r="AD28" s="228"/>
      <c r="AE28" s="61"/>
      <c r="AF28" s="229">
        <v>21.113367165071249</v>
      </c>
      <c r="AG28" s="61"/>
    </row>
    <row r="29" spans="1:48" ht="21.95" customHeight="1" x14ac:dyDescent="0.2">
      <c r="A29" s="17"/>
      <c r="B29" s="25" t="s">
        <v>16</v>
      </c>
      <c r="C29" s="148"/>
      <c r="D29" s="149"/>
      <c r="E29" s="149"/>
      <c r="F29" s="149"/>
      <c r="G29" s="277"/>
      <c r="H29" s="149"/>
      <c r="I29" s="149" t="s">
        <v>130</v>
      </c>
      <c r="J29" s="149" t="s">
        <v>130</v>
      </c>
      <c r="K29" s="149" t="s">
        <v>130</v>
      </c>
      <c r="L29" s="149" t="s">
        <v>130</v>
      </c>
      <c r="M29" s="149" t="s">
        <v>114</v>
      </c>
      <c r="N29" s="149" t="s">
        <v>117</v>
      </c>
      <c r="O29" s="149" t="s">
        <v>119</v>
      </c>
      <c r="P29" s="149" t="s">
        <v>119</v>
      </c>
      <c r="Q29" s="149" t="s">
        <v>114</v>
      </c>
      <c r="R29" s="149" t="s">
        <v>130</v>
      </c>
      <c r="S29" s="277" t="s">
        <v>130</v>
      </c>
      <c r="T29" s="277" t="s">
        <v>117</v>
      </c>
      <c r="U29" s="61"/>
      <c r="V29" s="148"/>
      <c r="W29" s="149"/>
      <c r="X29" s="150" t="s">
        <v>117</v>
      </c>
      <c r="Y29" s="61"/>
      <c r="Z29" s="148"/>
      <c r="AA29" s="149"/>
      <c r="AB29" s="150" t="s">
        <v>130</v>
      </c>
      <c r="AC29" s="61"/>
      <c r="AD29" s="148"/>
      <c r="AE29" s="149"/>
      <c r="AF29" s="150" t="s">
        <v>130</v>
      </c>
      <c r="AG29" s="61"/>
    </row>
    <row r="30" spans="1:48" ht="21.95" customHeight="1" x14ac:dyDescent="0.25">
      <c r="A30" s="6"/>
      <c r="B30" s="19"/>
      <c r="U30" s="1"/>
      <c r="X30" s="54"/>
      <c r="Y30" s="63"/>
      <c r="AB30" s="54"/>
      <c r="AC30" s="63"/>
      <c r="AF30" s="54"/>
      <c r="AG30" s="63"/>
    </row>
    <row r="31" spans="1:48" s="64" customFormat="1" ht="15.95" customHeight="1" x14ac:dyDescent="0.2">
      <c r="B31" s="376" t="s">
        <v>9</v>
      </c>
      <c r="C31" s="378">
        <v>2022</v>
      </c>
      <c r="D31" s="378"/>
      <c r="E31" s="378"/>
      <c r="F31" s="378"/>
      <c r="G31" s="378"/>
      <c r="H31" s="378">
        <v>2023</v>
      </c>
      <c r="I31" s="378"/>
      <c r="J31" s="378"/>
      <c r="K31" s="378"/>
      <c r="L31" s="378"/>
      <c r="M31" s="378"/>
      <c r="N31" s="378"/>
      <c r="O31" s="378"/>
      <c r="P31" s="378"/>
      <c r="Q31" s="378"/>
      <c r="R31" s="378"/>
      <c r="S31" s="378"/>
      <c r="T31" s="272">
        <v>2024</v>
      </c>
      <c r="U31" s="66"/>
      <c r="V31" s="370" t="s">
        <v>48</v>
      </c>
      <c r="W31" s="370"/>
      <c r="X31" s="370"/>
      <c r="Y31" s="66"/>
      <c r="Z31" s="370" t="s">
        <v>36</v>
      </c>
      <c r="AA31" s="370"/>
      <c r="AB31" s="370"/>
      <c r="AC31" s="66"/>
      <c r="AD31" s="372" t="s">
        <v>37</v>
      </c>
      <c r="AE31" s="372"/>
      <c r="AF31" s="372"/>
      <c r="AG31" s="66"/>
      <c r="AH31" s="123"/>
      <c r="AI31" s="123"/>
      <c r="AJ31" s="123"/>
      <c r="AK31" s="123"/>
      <c r="AL31" s="123"/>
      <c r="AM31" s="123"/>
      <c r="AN31" s="123"/>
      <c r="AO31" s="123"/>
      <c r="AP31" s="123"/>
      <c r="AQ31" s="123"/>
      <c r="AR31" s="123"/>
      <c r="AS31" s="123"/>
      <c r="AT31" s="123"/>
      <c r="AU31" s="123"/>
      <c r="AV31" s="123"/>
    </row>
    <row r="32" spans="1:48" s="65" customFormat="1" ht="15.95" customHeight="1" x14ac:dyDescent="0.2">
      <c r="B32" s="376"/>
      <c r="C32" s="144" t="s">
        <v>111</v>
      </c>
      <c r="D32" s="144" t="s">
        <v>115</v>
      </c>
      <c r="E32" s="144" t="s">
        <v>116</v>
      </c>
      <c r="F32" s="144" t="s">
        <v>118</v>
      </c>
      <c r="G32" s="273" t="s">
        <v>120</v>
      </c>
      <c r="H32" s="144" t="s">
        <v>121</v>
      </c>
      <c r="I32" s="144" t="s">
        <v>122</v>
      </c>
      <c r="J32" s="144" t="s">
        <v>123</v>
      </c>
      <c r="K32" s="144" t="s">
        <v>125</v>
      </c>
      <c r="L32" s="144" t="s">
        <v>127</v>
      </c>
      <c r="M32" s="144" t="s">
        <v>128</v>
      </c>
      <c r="N32" s="144" t="s">
        <v>129</v>
      </c>
      <c r="O32" s="144" t="s">
        <v>111</v>
      </c>
      <c r="P32" s="144" t="s">
        <v>115</v>
      </c>
      <c r="Q32" s="144" t="s">
        <v>116</v>
      </c>
      <c r="R32" s="144" t="s">
        <v>118</v>
      </c>
      <c r="S32" s="273" t="s">
        <v>120</v>
      </c>
      <c r="T32" s="273" t="s">
        <v>121</v>
      </c>
      <c r="U32" s="82"/>
      <c r="V32" s="143">
        <v>2022</v>
      </c>
      <c r="W32" s="144">
        <v>2023</v>
      </c>
      <c r="X32" s="145">
        <v>2024</v>
      </c>
      <c r="Y32" s="82"/>
      <c r="Z32" s="143">
        <v>2022</v>
      </c>
      <c r="AA32" s="144">
        <v>2023</v>
      </c>
      <c r="AB32" s="145">
        <v>2024</v>
      </c>
      <c r="AC32" s="82"/>
      <c r="AD32" s="143">
        <v>2022</v>
      </c>
      <c r="AE32" s="144">
        <v>2023</v>
      </c>
      <c r="AF32" s="145">
        <v>2024</v>
      </c>
      <c r="AG32" s="82"/>
      <c r="AH32" s="123"/>
      <c r="AI32" s="123"/>
      <c r="AJ32" s="123"/>
      <c r="AK32" s="123"/>
      <c r="AL32" s="123"/>
      <c r="AM32" s="123"/>
      <c r="AN32" s="123"/>
      <c r="AO32" s="123"/>
      <c r="AP32" s="123"/>
      <c r="AQ32" s="123"/>
      <c r="AR32" s="123"/>
      <c r="AS32" s="123"/>
      <c r="AT32" s="123"/>
      <c r="AU32" s="123"/>
      <c r="AV32" s="123"/>
    </row>
    <row r="33" spans="1:48" ht="21.95" customHeight="1" x14ac:dyDescent="0.2">
      <c r="B33" s="142" t="s">
        <v>13</v>
      </c>
      <c r="C33" s="230">
        <v>202.46064814814815</v>
      </c>
      <c r="D33" s="231">
        <v>214.76179621609299</v>
      </c>
      <c r="E33" s="231">
        <v>235.17517899761336</v>
      </c>
      <c r="F33" s="231">
        <v>150.99125807677689</v>
      </c>
      <c r="G33" s="278">
        <v>126.06060606060606</v>
      </c>
      <c r="H33" s="231">
        <v>116.2323105823419</v>
      </c>
      <c r="I33" s="231">
        <v>130.45934676858928</v>
      </c>
      <c r="J33" s="231">
        <v>156.02302025782689</v>
      </c>
      <c r="K33" s="231">
        <v>189.5007342143906</v>
      </c>
      <c r="L33" s="231">
        <v>209.66230366492147</v>
      </c>
      <c r="M33" s="231">
        <v>226.79931506849314</v>
      </c>
      <c r="N33" s="231">
        <v>231.124893797791</v>
      </c>
      <c r="O33" s="231">
        <v>227.51124972154156</v>
      </c>
      <c r="P33" s="231">
        <v>234.42874137520818</v>
      </c>
      <c r="Q33" s="231">
        <v>255.95647296722009</v>
      </c>
      <c r="R33" s="231">
        <v>155.82742586912065</v>
      </c>
      <c r="S33" s="278">
        <v>145.92865042536735</v>
      </c>
      <c r="T33" s="278">
        <v>133.84763749999999</v>
      </c>
      <c r="U33" s="61"/>
      <c r="V33" s="230"/>
      <c r="W33" s="231">
        <v>116.2323105823419</v>
      </c>
      <c r="X33" s="232">
        <v>133.84763749999999</v>
      </c>
      <c r="Y33" s="61"/>
      <c r="Z33" s="230"/>
      <c r="AA33" s="231">
        <v>134.59726261762191</v>
      </c>
      <c r="AB33" s="232">
        <v>148.32361076809087</v>
      </c>
      <c r="AC33" s="61"/>
      <c r="AD33" s="230"/>
      <c r="AE33" s="231">
        <v>194.35080597014925</v>
      </c>
      <c r="AF33" s="232">
        <v>203.16111605252013</v>
      </c>
      <c r="AG33" s="61"/>
    </row>
    <row r="34" spans="1:48" ht="21.95" customHeight="1" x14ac:dyDescent="0.2">
      <c r="B34" s="24" t="s">
        <v>27</v>
      </c>
      <c r="C34" s="151">
        <v>191.02428790287613</v>
      </c>
      <c r="D34" s="51">
        <v>209.40749668235011</v>
      </c>
      <c r="E34" s="51">
        <v>222.5328528555298</v>
      </c>
      <c r="F34" s="51">
        <v>157.13369667590027</v>
      </c>
      <c r="G34" s="279">
        <v>130.19402531746348</v>
      </c>
      <c r="H34" s="51">
        <v>126.59797955101133</v>
      </c>
      <c r="I34" s="51">
        <v>135.21957182560362</v>
      </c>
      <c r="J34" s="51">
        <v>160.26995286261416</v>
      </c>
      <c r="K34" s="51">
        <v>180.96653795957346</v>
      </c>
      <c r="L34" s="51">
        <v>201.55341904262141</v>
      </c>
      <c r="M34" s="51">
        <v>212.74913093148319</v>
      </c>
      <c r="N34" s="51">
        <v>208.51818339864232</v>
      </c>
      <c r="O34" s="51">
        <v>204.33770099405817</v>
      </c>
      <c r="P34" s="51">
        <v>228.47775400440852</v>
      </c>
      <c r="Q34" s="51">
        <v>246.63271457541916</v>
      </c>
      <c r="R34" s="51">
        <v>172.74796915688728</v>
      </c>
      <c r="S34" s="279">
        <v>142.04453434939114</v>
      </c>
      <c r="T34" s="279">
        <v>134.90542786910433</v>
      </c>
      <c r="U34" s="61"/>
      <c r="V34" s="151">
        <v>113.74362876802097</v>
      </c>
      <c r="W34" s="51">
        <v>126.59797955101133</v>
      </c>
      <c r="X34" s="152">
        <v>134.90542786910433</v>
      </c>
      <c r="Y34" s="61"/>
      <c r="Z34" s="151">
        <v>119.15808003392333</v>
      </c>
      <c r="AA34" s="51">
        <v>139.30724247019452</v>
      </c>
      <c r="AB34" s="152">
        <v>150.87964108714007</v>
      </c>
      <c r="AC34" s="61"/>
      <c r="AD34" s="151">
        <v>133.6658364761802</v>
      </c>
      <c r="AE34" s="51">
        <v>174.68120140107993</v>
      </c>
      <c r="AF34" s="152">
        <v>190.09150643257513</v>
      </c>
      <c r="AG34" s="61"/>
    </row>
    <row r="35" spans="1:48" ht="21.95" customHeight="1" x14ac:dyDescent="0.2">
      <c r="B35" s="26" t="s">
        <v>64</v>
      </c>
      <c r="C35" s="228">
        <v>105.98686186494849</v>
      </c>
      <c r="D35" s="61">
        <v>102.55688054082115</v>
      </c>
      <c r="E35" s="61">
        <v>105.68110549965517</v>
      </c>
      <c r="F35" s="61">
        <v>96.090947563085493</v>
      </c>
      <c r="G35" s="276">
        <v>96.825185144392066</v>
      </c>
      <c r="H35" s="61">
        <v>91.812137124603709</v>
      </c>
      <c r="I35" s="61">
        <v>96.479633093979757</v>
      </c>
      <c r="J35" s="61">
        <v>97.35013798349712</v>
      </c>
      <c r="K35" s="61">
        <v>104.71589739794648</v>
      </c>
      <c r="L35" s="61">
        <v>104.02319378199563</v>
      </c>
      <c r="M35" s="61">
        <v>106.60410882783675</v>
      </c>
      <c r="N35" s="61">
        <v>110.84160145207882</v>
      </c>
      <c r="O35" s="61">
        <v>111.34080916771724</v>
      </c>
      <c r="P35" s="61">
        <v>102.60462441813638</v>
      </c>
      <c r="Q35" s="61">
        <v>103.78042240173684</v>
      </c>
      <c r="R35" s="61">
        <v>90.205069633894738</v>
      </c>
      <c r="S35" s="276">
        <v>102.73443543164656</v>
      </c>
      <c r="T35" s="276">
        <v>99.215902291102481</v>
      </c>
      <c r="U35" s="61"/>
      <c r="V35" s="228"/>
      <c r="W35" s="61">
        <v>91.812137124603709</v>
      </c>
      <c r="X35" s="229">
        <v>99.215902291102481</v>
      </c>
      <c r="Y35" s="61"/>
      <c r="Z35" s="228"/>
      <c r="AA35" s="61">
        <v>96.618998575335638</v>
      </c>
      <c r="AB35" s="229">
        <v>98.305914369498296</v>
      </c>
      <c r="AC35" s="61"/>
      <c r="AD35" s="228"/>
      <c r="AE35" s="61">
        <v>111.26028697494715</v>
      </c>
      <c r="AF35" s="229">
        <v>106.87543060981221</v>
      </c>
      <c r="AG35" s="61"/>
    </row>
    <row r="36" spans="1:48" ht="21.95" customHeight="1" x14ac:dyDescent="0.2">
      <c r="A36" s="17"/>
      <c r="B36" s="25" t="s">
        <v>16</v>
      </c>
      <c r="C36" s="148" t="s">
        <v>113</v>
      </c>
      <c r="D36" s="149" t="s">
        <v>113</v>
      </c>
      <c r="E36" s="149" t="s">
        <v>113</v>
      </c>
      <c r="F36" s="149" t="s">
        <v>112</v>
      </c>
      <c r="G36" s="277" t="s">
        <v>112</v>
      </c>
      <c r="H36" s="149" t="s">
        <v>112</v>
      </c>
      <c r="I36" s="149" t="s">
        <v>112</v>
      </c>
      <c r="J36" s="149" t="s">
        <v>112</v>
      </c>
      <c r="K36" s="149" t="s">
        <v>112</v>
      </c>
      <c r="L36" s="149" t="s">
        <v>113</v>
      </c>
      <c r="M36" s="149" t="s">
        <v>113</v>
      </c>
      <c r="N36" s="149" t="s">
        <v>114</v>
      </c>
      <c r="O36" s="149" t="s">
        <v>114</v>
      </c>
      <c r="P36" s="149" t="s">
        <v>113</v>
      </c>
      <c r="Q36" s="149" t="s">
        <v>113</v>
      </c>
      <c r="R36" s="149" t="s">
        <v>126</v>
      </c>
      <c r="S36" s="277" t="s">
        <v>112</v>
      </c>
      <c r="T36" s="277" t="s">
        <v>112</v>
      </c>
      <c r="U36" s="61"/>
      <c r="V36" s="148"/>
      <c r="W36" s="149" t="s">
        <v>112</v>
      </c>
      <c r="X36" s="150" t="s">
        <v>112</v>
      </c>
      <c r="Y36" s="61"/>
      <c r="Z36" s="148"/>
      <c r="AA36" s="149" t="s">
        <v>112</v>
      </c>
      <c r="AB36" s="150" t="s">
        <v>112</v>
      </c>
      <c r="AC36" s="61"/>
      <c r="AD36" s="148"/>
      <c r="AE36" s="149" t="s">
        <v>113</v>
      </c>
      <c r="AF36" s="150" t="s">
        <v>113</v>
      </c>
      <c r="AG36" s="61"/>
    </row>
    <row r="37" spans="1:48" ht="21.95" customHeight="1" x14ac:dyDescent="0.25">
      <c r="B37" s="19" t="s">
        <v>57</v>
      </c>
      <c r="S37" s="52"/>
      <c r="T37" s="52"/>
      <c r="U37" s="1"/>
      <c r="V37" s="52"/>
      <c r="W37" s="52"/>
      <c r="X37" s="52"/>
      <c r="Y37" s="1"/>
      <c r="Z37" s="52"/>
      <c r="AA37" s="52"/>
      <c r="AB37" s="52"/>
      <c r="AC37" s="1"/>
      <c r="AD37" s="52"/>
      <c r="AE37" s="52"/>
      <c r="AF37" s="52"/>
      <c r="AG37" s="1"/>
    </row>
    <row r="38" spans="1:48" ht="21.95" customHeight="1" x14ac:dyDescent="0.2">
      <c r="B38" s="23" t="s">
        <v>13</v>
      </c>
      <c r="C38" s="225"/>
      <c r="D38" s="226"/>
      <c r="E38" s="226"/>
      <c r="F38" s="226"/>
      <c r="G38" s="274"/>
      <c r="H38" s="226"/>
      <c r="I38" s="226">
        <v>14.29663088792824</v>
      </c>
      <c r="J38" s="226">
        <v>15.580960332684416</v>
      </c>
      <c r="K38" s="226">
        <v>6.0471562555179714</v>
      </c>
      <c r="L38" s="226">
        <v>5.8456567689306267</v>
      </c>
      <c r="M38" s="226">
        <v>12.314104130172641</v>
      </c>
      <c r="N38" s="226">
        <v>6.8759302274742611</v>
      </c>
      <c r="O38" s="226">
        <v>12.373071904381648</v>
      </c>
      <c r="P38" s="226">
        <v>9.1575622413395603</v>
      </c>
      <c r="Q38" s="226">
        <v>8.836516701378665</v>
      </c>
      <c r="R38" s="226">
        <v>3.2029455571929817</v>
      </c>
      <c r="S38" s="274">
        <v>15.760708270128713</v>
      </c>
      <c r="T38" s="274">
        <v>15.155275524895643</v>
      </c>
      <c r="U38" s="61"/>
      <c r="V38" s="225"/>
      <c r="W38" s="226"/>
      <c r="X38" s="227">
        <v>15.155275524895643</v>
      </c>
      <c r="Y38" s="61"/>
      <c r="Z38" s="225"/>
      <c r="AA38" s="226"/>
      <c r="AB38" s="227">
        <v>10.198088641288626</v>
      </c>
      <c r="AC38" s="61"/>
      <c r="AD38" s="225"/>
      <c r="AE38" s="226"/>
      <c r="AF38" s="227">
        <v>4.5331996635895324</v>
      </c>
      <c r="AG38" s="61"/>
    </row>
    <row r="39" spans="1:48" ht="21.95" customHeight="1" x14ac:dyDescent="0.2">
      <c r="B39" s="24" t="s">
        <v>27</v>
      </c>
      <c r="C39" s="146">
        <v>31.859461362414599</v>
      </c>
      <c r="D39" s="50">
        <v>35.573005734230534</v>
      </c>
      <c r="E39" s="50">
        <v>24.153568173944592</v>
      </c>
      <c r="F39" s="50">
        <v>21.506568264501482</v>
      </c>
      <c r="G39" s="275">
        <v>15.427720742823118</v>
      </c>
      <c r="H39" s="50">
        <v>11.30116114831366</v>
      </c>
      <c r="I39" s="50">
        <v>11.758899810631686</v>
      </c>
      <c r="J39" s="50">
        <v>20.99261888967645</v>
      </c>
      <c r="K39" s="50">
        <v>9.7430231527626194</v>
      </c>
      <c r="L39" s="50">
        <v>10.833626376876806</v>
      </c>
      <c r="M39" s="50">
        <v>7.2364351404915421</v>
      </c>
      <c r="N39" s="50">
        <v>6.1327725068511132</v>
      </c>
      <c r="O39" s="50">
        <v>6.9694870936650481</v>
      </c>
      <c r="P39" s="50">
        <v>9.1067691578070011</v>
      </c>
      <c r="Q39" s="50">
        <v>10.829799470358749</v>
      </c>
      <c r="R39" s="50">
        <v>9.9369344776460551</v>
      </c>
      <c r="S39" s="275">
        <v>9.1021911358771455</v>
      </c>
      <c r="T39" s="275">
        <v>6.5620702222642198</v>
      </c>
      <c r="U39" s="61"/>
      <c r="V39" s="146">
        <v>20.722205691466616</v>
      </c>
      <c r="W39" s="50">
        <v>11.30116114831366</v>
      </c>
      <c r="X39" s="147">
        <v>6.5620702222642198</v>
      </c>
      <c r="Y39" s="61"/>
      <c r="Z39" s="146">
        <v>25.205008233476175</v>
      </c>
      <c r="AA39" s="50">
        <v>16.909606491277941</v>
      </c>
      <c r="AB39" s="147">
        <v>8.3071047935038944</v>
      </c>
      <c r="AC39" s="61"/>
      <c r="AD39" s="146">
        <v>21.550133169507998</v>
      </c>
      <c r="AE39" s="50">
        <v>30.685002246017412</v>
      </c>
      <c r="AF39" s="147">
        <v>8.8219596086302623</v>
      </c>
      <c r="AG39" s="61"/>
    </row>
    <row r="40" spans="1:48" ht="21.95" customHeight="1" x14ac:dyDescent="0.2">
      <c r="B40" s="26" t="s">
        <v>64</v>
      </c>
      <c r="C40" s="228"/>
      <c r="D40" s="61"/>
      <c r="E40" s="61"/>
      <c r="F40" s="61"/>
      <c r="G40" s="276"/>
      <c r="H40" s="61"/>
      <c r="I40" s="61">
        <v>2.2707194519598506</v>
      </c>
      <c r="J40" s="61">
        <v>-4.4727179283436698</v>
      </c>
      <c r="K40" s="61">
        <v>-3.367746569246755</v>
      </c>
      <c r="L40" s="61">
        <v>-4.500411807279832</v>
      </c>
      <c r="M40" s="61">
        <v>4.7350221806918782</v>
      </c>
      <c r="N40" s="61">
        <v>0.7002151202870105</v>
      </c>
      <c r="O40" s="61">
        <v>5.0515197908603513</v>
      </c>
      <c r="P40" s="61">
        <v>4.6553558459094486E-2</v>
      </c>
      <c r="Q40" s="61">
        <v>-1.7985079631557781</v>
      </c>
      <c r="R40" s="61">
        <v>-6.1253198958623889</v>
      </c>
      <c r="S40" s="276">
        <v>6.1030095407861236</v>
      </c>
      <c r="T40" s="276">
        <v>8.0640374991540575</v>
      </c>
      <c r="U40" s="61"/>
      <c r="V40" s="228"/>
      <c r="W40" s="61"/>
      <c r="X40" s="229">
        <v>8.0640374991540575</v>
      </c>
      <c r="Y40" s="61"/>
      <c r="Z40" s="228"/>
      <c r="AA40" s="61"/>
      <c r="AB40" s="229">
        <v>1.7459462621976916</v>
      </c>
      <c r="AC40" s="61"/>
      <c r="AD40" s="228"/>
      <c r="AE40" s="61"/>
      <c r="AF40" s="229">
        <v>-3.9410795031267583</v>
      </c>
      <c r="AG40" s="61"/>
    </row>
    <row r="41" spans="1:48" ht="21.95" customHeight="1" x14ac:dyDescent="0.2">
      <c r="A41" s="17"/>
      <c r="B41" s="25" t="s">
        <v>16</v>
      </c>
      <c r="C41" s="148"/>
      <c r="D41" s="149"/>
      <c r="E41" s="149"/>
      <c r="F41" s="149"/>
      <c r="G41" s="277"/>
      <c r="H41" s="149"/>
      <c r="I41" s="149" t="s">
        <v>124</v>
      </c>
      <c r="J41" s="149" t="s">
        <v>117</v>
      </c>
      <c r="K41" s="149" t="s">
        <v>124</v>
      </c>
      <c r="L41" s="149" t="s">
        <v>119</v>
      </c>
      <c r="M41" s="149" t="s">
        <v>130</v>
      </c>
      <c r="N41" s="149" t="s">
        <v>126</v>
      </c>
      <c r="O41" s="149" t="s">
        <v>130</v>
      </c>
      <c r="P41" s="149" t="s">
        <v>112</v>
      </c>
      <c r="Q41" s="149" t="s">
        <v>126</v>
      </c>
      <c r="R41" s="149" t="s">
        <v>117</v>
      </c>
      <c r="S41" s="277" t="s">
        <v>112</v>
      </c>
      <c r="T41" s="277" t="s">
        <v>113</v>
      </c>
      <c r="U41" s="61"/>
      <c r="V41" s="148"/>
      <c r="W41" s="149"/>
      <c r="X41" s="150" t="s">
        <v>113</v>
      </c>
      <c r="Y41" s="61"/>
      <c r="Z41" s="148"/>
      <c r="AA41" s="149"/>
      <c r="AB41" s="150" t="s">
        <v>112</v>
      </c>
      <c r="AC41" s="61"/>
      <c r="AD41" s="148"/>
      <c r="AE41" s="149"/>
      <c r="AF41" s="150" t="s">
        <v>119</v>
      </c>
      <c r="AG41" s="61"/>
    </row>
    <row r="42" spans="1:48" ht="21.95" customHeight="1" x14ac:dyDescent="0.25">
      <c r="A42" s="6"/>
      <c r="B42" s="19"/>
      <c r="U42" s="1"/>
      <c r="X42" s="54"/>
      <c r="Y42" s="63"/>
      <c r="AB42" s="54"/>
      <c r="AC42" s="63"/>
      <c r="AF42" s="54"/>
      <c r="AG42" s="63"/>
    </row>
    <row r="43" spans="1:48" s="64" customFormat="1" ht="15.95" customHeight="1" x14ac:dyDescent="0.2">
      <c r="B43" s="376" t="s">
        <v>10</v>
      </c>
      <c r="C43" s="378">
        <v>2022</v>
      </c>
      <c r="D43" s="378"/>
      <c r="E43" s="378"/>
      <c r="F43" s="378"/>
      <c r="G43" s="378"/>
      <c r="H43" s="378">
        <v>2023</v>
      </c>
      <c r="I43" s="378"/>
      <c r="J43" s="378"/>
      <c r="K43" s="378"/>
      <c r="L43" s="378"/>
      <c r="M43" s="378"/>
      <c r="N43" s="378"/>
      <c r="O43" s="378"/>
      <c r="P43" s="378"/>
      <c r="Q43" s="378"/>
      <c r="R43" s="378"/>
      <c r="S43" s="378"/>
      <c r="T43" s="272">
        <v>2024</v>
      </c>
      <c r="U43" s="66"/>
      <c r="V43" s="370" t="s">
        <v>48</v>
      </c>
      <c r="W43" s="370"/>
      <c r="X43" s="370"/>
      <c r="Y43" s="66"/>
      <c r="Z43" s="370" t="s">
        <v>36</v>
      </c>
      <c r="AA43" s="370"/>
      <c r="AB43" s="370"/>
      <c r="AC43" s="66"/>
      <c r="AD43" s="372" t="s">
        <v>37</v>
      </c>
      <c r="AE43" s="372"/>
      <c r="AF43" s="372"/>
      <c r="AG43" s="66"/>
      <c r="AH43" s="123"/>
      <c r="AI43" s="123"/>
      <c r="AJ43" s="123"/>
      <c r="AK43" s="123"/>
      <c r="AL43" s="123"/>
      <c r="AM43" s="123"/>
      <c r="AN43" s="123"/>
      <c r="AO43" s="123"/>
      <c r="AP43" s="123"/>
      <c r="AQ43" s="123"/>
      <c r="AR43" s="123"/>
      <c r="AS43" s="123"/>
      <c r="AT43" s="123"/>
      <c r="AU43" s="123"/>
      <c r="AV43" s="123"/>
    </row>
    <row r="44" spans="1:48" s="65" customFormat="1" ht="15.95" customHeight="1" x14ac:dyDescent="0.2">
      <c r="B44" s="376"/>
      <c r="C44" s="144" t="s">
        <v>111</v>
      </c>
      <c r="D44" s="144" t="s">
        <v>115</v>
      </c>
      <c r="E44" s="144" t="s">
        <v>116</v>
      </c>
      <c r="F44" s="144" t="s">
        <v>118</v>
      </c>
      <c r="G44" s="273" t="s">
        <v>120</v>
      </c>
      <c r="H44" s="144" t="s">
        <v>121</v>
      </c>
      <c r="I44" s="144" t="s">
        <v>122</v>
      </c>
      <c r="J44" s="144" t="s">
        <v>123</v>
      </c>
      <c r="K44" s="144" t="s">
        <v>125</v>
      </c>
      <c r="L44" s="144" t="s">
        <v>127</v>
      </c>
      <c r="M44" s="144" t="s">
        <v>128</v>
      </c>
      <c r="N44" s="144" t="s">
        <v>129</v>
      </c>
      <c r="O44" s="144" t="s">
        <v>111</v>
      </c>
      <c r="P44" s="144" t="s">
        <v>115</v>
      </c>
      <c r="Q44" s="144" t="s">
        <v>116</v>
      </c>
      <c r="R44" s="144" t="s">
        <v>118</v>
      </c>
      <c r="S44" s="273" t="s">
        <v>120</v>
      </c>
      <c r="T44" s="273" t="s">
        <v>121</v>
      </c>
      <c r="U44" s="82"/>
      <c r="V44" s="143">
        <v>2022</v>
      </c>
      <c r="W44" s="144">
        <v>2023</v>
      </c>
      <c r="X44" s="145">
        <v>2024</v>
      </c>
      <c r="Y44" s="82"/>
      <c r="Z44" s="143">
        <v>2022</v>
      </c>
      <c r="AA44" s="144">
        <v>2023</v>
      </c>
      <c r="AB44" s="145">
        <v>2024</v>
      </c>
      <c r="AC44" s="82"/>
      <c r="AD44" s="143">
        <v>2022</v>
      </c>
      <c r="AE44" s="144">
        <v>2023</v>
      </c>
      <c r="AF44" s="145">
        <v>2024</v>
      </c>
      <c r="AG44" s="82"/>
      <c r="AH44" s="123"/>
      <c r="AI44" s="123"/>
      <c r="AJ44" s="123"/>
      <c r="AK44" s="123"/>
      <c r="AL44" s="123"/>
      <c r="AM44" s="123"/>
      <c r="AN44" s="123"/>
      <c r="AO44" s="123"/>
      <c r="AP44" s="123"/>
      <c r="AQ44" s="123"/>
      <c r="AR44" s="123"/>
      <c r="AS44" s="123"/>
      <c r="AT44" s="123"/>
      <c r="AU44" s="123"/>
      <c r="AV44" s="123"/>
    </row>
    <row r="45" spans="1:48" ht="21.95" customHeight="1" x14ac:dyDescent="0.2">
      <c r="B45" s="142" t="s">
        <v>13</v>
      </c>
      <c r="C45" s="230">
        <v>184.73367895545314</v>
      </c>
      <c r="D45" s="231">
        <v>186.93650793650792</v>
      </c>
      <c r="E45" s="231">
        <v>189.20583717357911</v>
      </c>
      <c r="F45" s="231">
        <v>78.82103174603175</v>
      </c>
      <c r="G45" s="278">
        <v>39.13978494623656</v>
      </c>
      <c r="H45" s="231">
        <v>35.641897081413212</v>
      </c>
      <c r="I45" s="231">
        <v>39.908801020408163</v>
      </c>
      <c r="J45" s="231">
        <v>97.60426267281106</v>
      </c>
      <c r="K45" s="231">
        <v>128.02579365079364</v>
      </c>
      <c r="L45" s="231">
        <v>153.78456221198158</v>
      </c>
      <c r="M45" s="231">
        <v>197.09940476190476</v>
      </c>
      <c r="N45" s="231">
        <v>208.93548387096774</v>
      </c>
      <c r="O45" s="231">
        <v>196.10176651305684</v>
      </c>
      <c r="P45" s="231">
        <v>195.49682539682539</v>
      </c>
      <c r="Q45" s="231">
        <v>230.89161098310291</v>
      </c>
      <c r="R45" s="231">
        <v>120.95176388888889</v>
      </c>
      <c r="S45" s="278">
        <v>72.45996351766513</v>
      </c>
      <c r="T45" s="278">
        <v>41.120625960061446</v>
      </c>
      <c r="U45" s="61"/>
      <c r="V45" s="230"/>
      <c r="W45" s="231">
        <v>35.641897081413212</v>
      </c>
      <c r="X45" s="232">
        <v>41.120625960061446</v>
      </c>
      <c r="Y45" s="61"/>
      <c r="Z45" s="230"/>
      <c r="AA45" s="231">
        <v>50.900685817805382</v>
      </c>
      <c r="AB45" s="232">
        <v>77.712512939958586</v>
      </c>
      <c r="AC45" s="61"/>
      <c r="AD45" s="230"/>
      <c r="AE45" s="231">
        <v>106.17664709719504</v>
      </c>
      <c r="AF45" s="232">
        <v>140.80138796477496</v>
      </c>
      <c r="AG45" s="61"/>
    </row>
    <row r="46" spans="1:48" ht="21.95" customHeight="1" x14ac:dyDescent="0.2">
      <c r="B46" s="24" t="s">
        <v>27</v>
      </c>
      <c r="C46" s="151">
        <v>169.18805017921147</v>
      </c>
      <c r="D46" s="51">
        <v>183.68028994708996</v>
      </c>
      <c r="E46" s="51">
        <v>191.73375908858168</v>
      </c>
      <c r="F46" s="51">
        <v>120.05346984126984</v>
      </c>
      <c r="G46" s="279">
        <v>83.732824116743473</v>
      </c>
      <c r="H46" s="51">
        <v>72.908897849462363</v>
      </c>
      <c r="I46" s="51">
        <v>88.260666099773246</v>
      </c>
      <c r="J46" s="51">
        <v>125.34784408602151</v>
      </c>
      <c r="K46" s="51">
        <v>150.39851296296297</v>
      </c>
      <c r="L46" s="51">
        <v>177.00167383512544</v>
      </c>
      <c r="M46" s="51">
        <v>201.99348042328043</v>
      </c>
      <c r="N46" s="51">
        <v>193.45319841269841</v>
      </c>
      <c r="O46" s="51">
        <v>185.77153353814643</v>
      </c>
      <c r="P46" s="51">
        <v>205.66020052910054</v>
      </c>
      <c r="Q46" s="51">
        <v>221.06651228878647</v>
      </c>
      <c r="R46" s="51">
        <v>135.13187037037036</v>
      </c>
      <c r="S46" s="279">
        <v>94.965462621607784</v>
      </c>
      <c r="T46" s="279">
        <v>89.92313671274961</v>
      </c>
      <c r="U46" s="61"/>
      <c r="V46" s="151">
        <v>53.324970046082946</v>
      </c>
      <c r="W46" s="51">
        <v>72.908897849462363</v>
      </c>
      <c r="X46" s="152">
        <v>89.92313671274961</v>
      </c>
      <c r="Y46" s="61"/>
      <c r="Z46" s="151">
        <v>65.451625517598345</v>
      </c>
      <c r="AA46" s="51">
        <v>91.929320393374738</v>
      </c>
      <c r="AB46" s="152">
        <v>106.36415967908903</v>
      </c>
      <c r="AC46" s="61"/>
      <c r="AD46" s="151">
        <v>72.82564683626876</v>
      </c>
      <c r="AE46" s="51">
        <v>136.95667084148727</v>
      </c>
      <c r="AF46" s="152">
        <v>156.11022133072407</v>
      </c>
      <c r="AG46" s="61"/>
    </row>
    <row r="47" spans="1:48" ht="21.95" customHeight="1" x14ac:dyDescent="0.2">
      <c r="B47" s="26" t="s">
        <v>65</v>
      </c>
      <c r="C47" s="228">
        <v>109.18837279570725</v>
      </c>
      <c r="D47" s="61">
        <v>101.77276396413885</v>
      </c>
      <c r="E47" s="61">
        <v>98.681545739760551</v>
      </c>
      <c r="F47" s="61">
        <v>65.654938462191993</v>
      </c>
      <c r="G47" s="276">
        <v>46.743658008819466</v>
      </c>
      <c r="H47" s="61">
        <v>48.885524445844631</v>
      </c>
      <c r="I47" s="61">
        <v>45.216972388676091</v>
      </c>
      <c r="J47" s="61">
        <v>77.866726296341938</v>
      </c>
      <c r="K47" s="61">
        <v>85.124374655412765</v>
      </c>
      <c r="L47" s="61">
        <v>86.883111825966012</v>
      </c>
      <c r="M47" s="61">
        <v>97.577112067607743</v>
      </c>
      <c r="N47" s="61">
        <v>108.00311681859034</v>
      </c>
      <c r="O47" s="61">
        <v>105.56071900695065</v>
      </c>
      <c r="P47" s="61">
        <v>95.058171145351707</v>
      </c>
      <c r="Q47" s="61">
        <v>104.44440842377224</v>
      </c>
      <c r="R47" s="61">
        <v>89.506467687716395</v>
      </c>
      <c r="S47" s="276">
        <v>76.301385279814383</v>
      </c>
      <c r="T47" s="276">
        <v>45.728638327463848</v>
      </c>
      <c r="U47" s="61"/>
      <c r="V47" s="228"/>
      <c r="W47" s="61">
        <v>48.885524445844631</v>
      </c>
      <c r="X47" s="229">
        <v>45.728638327463848</v>
      </c>
      <c r="Y47" s="61"/>
      <c r="Z47" s="228"/>
      <c r="AA47" s="61">
        <v>55.369370294463486</v>
      </c>
      <c r="AB47" s="229">
        <v>73.062686881010251</v>
      </c>
      <c r="AC47" s="61"/>
      <c r="AD47" s="228"/>
      <c r="AE47" s="61">
        <v>77.525721415989523</v>
      </c>
      <c r="AF47" s="229">
        <v>90.193573979057277</v>
      </c>
      <c r="AG47" s="61"/>
    </row>
    <row r="48" spans="1:48" ht="21.95" customHeight="1" x14ac:dyDescent="0.2">
      <c r="A48" s="17"/>
      <c r="B48" s="25" t="s">
        <v>16</v>
      </c>
      <c r="C48" s="148" t="s">
        <v>114</v>
      </c>
      <c r="D48" s="149" t="s">
        <v>113</v>
      </c>
      <c r="E48" s="149" t="s">
        <v>114</v>
      </c>
      <c r="F48" s="149" t="s">
        <v>119</v>
      </c>
      <c r="G48" s="277" t="s">
        <v>119</v>
      </c>
      <c r="H48" s="149" t="s">
        <v>119</v>
      </c>
      <c r="I48" s="149" t="s">
        <v>119</v>
      </c>
      <c r="J48" s="149" t="s">
        <v>124</v>
      </c>
      <c r="K48" s="149" t="s">
        <v>126</v>
      </c>
      <c r="L48" s="149" t="s">
        <v>126</v>
      </c>
      <c r="M48" s="149" t="s">
        <v>113</v>
      </c>
      <c r="N48" s="149" t="s">
        <v>114</v>
      </c>
      <c r="O48" s="149" t="s">
        <v>114</v>
      </c>
      <c r="P48" s="149" t="s">
        <v>112</v>
      </c>
      <c r="Q48" s="149" t="s">
        <v>114</v>
      </c>
      <c r="R48" s="149" t="s">
        <v>117</v>
      </c>
      <c r="S48" s="277" t="s">
        <v>124</v>
      </c>
      <c r="T48" s="277" t="s">
        <v>119</v>
      </c>
      <c r="U48" s="61"/>
      <c r="V48" s="148"/>
      <c r="W48" s="149" t="s">
        <v>119</v>
      </c>
      <c r="X48" s="150" t="s">
        <v>119</v>
      </c>
      <c r="Y48" s="61"/>
      <c r="Z48" s="148"/>
      <c r="AA48" s="149" t="s">
        <v>119</v>
      </c>
      <c r="AB48" s="150" t="s">
        <v>119</v>
      </c>
      <c r="AC48" s="61"/>
      <c r="AD48" s="148"/>
      <c r="AE48" s="149" t="s">
        <v>119</v>
      </c>
      <c r="AF48" s="150" t="s">
        <v>124</v>
      </c>
      <c r="AG48" s="61"/>
    </row>
    <row r="49" spans="1:33" ht="21.95" customHeight="1" x14ac:dyDescent="0.25">
      <c r="B49" s="19" t="s">
        <v>57</v>
      </c>
      <c r="S49" s="52"/>
      <c r="T49" s="52"/>
      <c r="U49" s="1"/>
      <c r="V49" s="52"/>
      <c r="W49" s="52"/>
      <c r="X49" s="52"/>
      <c r="Y49" s="1"/>
      <c r="Z49" s="52"/>
      <c r="AA49" s="52"/>
      <c r="AB49" s="52"/>
      <c r="AC49" s="1"/>
      <c r="AD49" s="52"/>
      <c r="AE49" s="52"/>
      <c r="AF49" s="52"/>
      <c r="AG49" s="1"/>
    </row>
    <row r="50" spans="1:33" ht="21.95" customHeight="1" x14ac:dyDescent="0.2">
      <c r="B50" s="23" t="s">
        <v>13</v>
      </c>
      <c r="C50" s="225"/>
      <c r="D50" s="226"/>
      <c r="E50" s="226"/>
      <c r="F50" s="226"/>
      <c r="G50" s="274"/>
      <c r="H50" s="226"/>
      <c r="I50" s="226">
        <v>2008.6263057654071</v>
      </c>
      <c r="J50" s="226">
        <v>267.37831098962636</v>
      </c>
      <c r="K50" s="226">
        <v>119.10835379234088</v>
      </c>
      <c r="L50" s="226">
        <v>38.185375549366995</v>
      </c>
      <c r="M50" s="226">
        <v>22.861082939621994</v>
      </c>
      <c r="N50" s="226">
        <v>8.3254853629288181</v>
      </c>
      <c r="O50" s="226">
        <v>6.1537709971635781</v>
      </c>
      <c r="P50" s="226">
        <v>4.5792646684259397</v>
      </c>
      <c r="Q50" s="226">
        <v>22.031970277563591</v>
      </c>
      <c r="R50" s="226">
        <v>53.45112999618523</v>
      </c>
      <c r="S50" s="274">
        <v>85.131225471130534</v>
      </c>
      <c r="T50" s="274">
        <v>15.371597269777654</v>
      </c>
      <c r="U50" s="61"/>
      <c r="V50" s="225"/>
      <c r="W50" s="226"/>
      <c r="X50" s="227">
        <v>15.371597269777654</v>
      </c>
      <c r="Y50" s="61"/>
      <c r="Z50" s="225"/>
      <c r="AA50" s="226"/>
      <c r="AB50" s="227">
        <v>52.674785597451574</v>
      </c>
      <c r="AC50" s="61"/>
      <c r="AD50" s="225"/>
      <c r="AE50" s="226"/>
      <c r="AF50" s="227">
        <v>32.610505053787904</v>
      </c>
      <c r="AG50" s="61"/>
    </row>
    <row r="51" spans="1:33" ht="21.95" customHeight="1" x14ac:dyDescent="0.2">
      <c r="B51" s="24" t="s">
        <v>27</v>
      </c>
      <c r="C51" s="146">
        <v>54.28796813353739</v>
      </c>
      <c r="D51" s="50">
        <v>58.004097793322558</v>
      </c>
      <c r="E51" s="50">
        <v>31.706726242835423</v>
      </c>
      <c r="F51" s="50">
        <v>49.527428476228607</v>
      </c>
      <c r="G51" s="275">
        <v>32.446890457122109</v>
      </c>
      <c r="H51" s="50">
        <v>36.725623636416209</v>
      </c>
      <c r="I51" s="50">
        <v>32.019285156357462</v>
      </c>
      <c r="J51" s="50">
        <v>37.753559721969005</v>
      </c>
      <c r="K51" s="50">
        <v>11.622646906103155</v>
      </c>
      <c r="L51" s="50">
        <v>9.7680107400163596</v>
      </c>
      <c r="M51" s="50">
        <v>7.7860421429644671</v>
      </c>
      <c r="N51" s="50">
        <v>9.4957839175062038</v>
      </c>
      <c r="O51" s="50">
        <v>9.8018053529085574</v>
      </c>
      <c r="P51" s="50">
        <v>11.966395843740639</v>
      </c>
      <c r="Q51" s="50">
        <v>15.298689881019776</v>
      </c>
      <c r="R51" s="50">
        <v>12.55973738118746</v>
      </c>
      <c r="S51" s="275">
        <v>13.414856865752725</v>
      </c>
      <c r="T51" s="275">
        <v>23.336299635705299</v>
      </c>
      <c r="U51" s="61"/>
      <c r="V51" s="146">
        <v>187.95949337322185</v>
      </c>
      <c r="W51" s="50">
        <v>36.725623636416209</v>
      </c>
      <c r="X51" s="147">
        <v>23.336299635705299</v>
      </c>
      <c r="Y51" s="61"/>
      <c r="Z51" s="146">
        <v>216.62362439339785</v>
      </c>
      <c r="AA51" s="50">
        <v>40.453838489702392</v>
      </c>
      <c r="AB51" s="147">
        <v>15.702105948262146</v>
      </c>
      <c r="AC51" s="61"/>
      <c r="AD51" s="146">
        <v>109.88950906682892</v>
      </c>
      <c r="AE51" s="50">
        <v>88.061042766078288</v>
      </c>
      <c r="AF51" s="147">
        <v>13.985116877870434</v>
      </c>
      <c r="AG51" s="61"/>
    </row>
    <row r="52" spans="1:33" ht="21.95" customHeight="1" x14ac:dyDescent="0.2">
      <c r="B52" s="26" t="s">
        <v>65</v>
      </c>
      <c r="C52" s="228"/>
      <c r="D52" s="61"/>
      <c r="E52" s="61"/>
      <c r="F52" s="61"/>
      <c r="G52" s="276"/>
      <c r="H52" s="61"/>
      <c r="I52" s="61">
        <v>1497.210819018017</v>
      </c>
      <c r="J52" s="61">
        <v>166.69242648328512</v>
      </c>
      <c r="K52" s="61">
        <v>96.293816591362926</v>
      </c>
      <c r="L52" s="61">
        <v>25.888566821654113</v>
      </c>
      <c r="M52" s="61">
        <v>13.986078806587658</v>
      </c>
      <c r="N52" s="61">
        <v>-1.0688069555991819</v>
      </c>
      <c r="O52" s="61">
        <v>-3.3223810336810957</v>
      </c>
      <c r="P52" s="61">
        <v>-6.597632369615944</v>
      </c>
      <c r="Q52" s="61">
        <v>5.8398585477851661</v>
      </c>
      <c r="R52" s="61">
        <v>36.328614090848042</v>
      </c>
      <c r="S52" s="276">
        <v>63.233663196512815</v>
      </c>
      <c r="T52" s="276">
        <v>-6.4577114680159253</v>
      </c>
      <c r="U52" s="61"/>
      <c r="V52" s="228"/>
      <c r="W52" s="61"/>
      <c r="X52" s="229">
        <v>-6.4577114680159253</v>
      </c>
      <c r="Y52" s="61"/>
      <c r="Z52" s="228"/>
      <c r="AA52" s="61"/>
      <c r="AB52" s="229">
        <v>31.955061963686049</v>
      </c>
      <c r="AC52" s="61"/>
      <c r="AD52" s="228"/>
      <c r="AE52" s="61"/>
      <c r="AF52" s="229">
        <v>16.340193076156066</v>
      </c>
      <c r="AG52" s="61"/>
    </row>
    <row r="53" spans="1:33" ht="21.95" customHeight="1" x14ac:dyDescent="0.2">
      <c r="A53" s="17"/>
      <c r="B53" s="25" t="s">
        <v>16</v>
      </c>
      <c r="C53" s="148"/>
      <c r="D53" s="149"/>
      <c r="E53" s="149"/>
      <c r="F53" s="149"/>
      <c r="G53" s="277"/>
      <c r="H53" s="149"/>
      <c r="I53" s="149" t="s">
        <v>130</v>
      </c>
      <c r="J53" s="149" t="s">
        <v>130</v>
      </c>
      <c r="K53" s="149" t="s">
        <v>130</v>
      </c>
      <c r="L53" s="149" t="s">
        <v>130</v>
      </c>
      <c r="M53" s="149" t="s">
        <v>130</v>
      </c>
      <c r="N53" s="149" t="s">
        <v>126</v>
      </c>
      <c r="O53" s="149" t="s">
        <v>117</v>
      </c>
      <c r="P53" s="149" t="s">
        <v>117</v>
      </c>
      <c r="Q53" s="149" t="s">
        <v>114</v>
      </c>
      <c r="R53" s="149" t="s">
        <v>114</v>
      </c>
      <c r="S53" s="277" t="s">
        <v>114</v>
      </c>
      <c r="T53" s="277" t="s">
        <v>124</v>
      </c>
      <c r="U53" s="61"/>
      <c r="V53" s="148"/>
      <c r="W53" s="149"/>
      <c r="X53" s="150" t="s">
        <v>124</v>
      </c>
      <c r="Y53" s="61"/>
      <c r="Z53" s="148"/>
      <c r="AA53" s="149"/>
      <c r="AB53" s="150" t="s">
        <v>114</v>
      </c>
      <c r="AC53" s="61"/>
      <c r="AD53" s="148"/>
      <c r="AE53" s="149"/>
      <c r="AF53" s="150" t="s">
        <v>130</v>
      </c>
      <c r="AG53" s="61"/>
    </row>
    <row r="54" spans="1:33" ht="9.9499999999999993" customHeight="1" x14ac:dyDescent="0.2">
      <c r="A54" s="17"/>
      <c r="B54" s="8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row>
    <row r="55" spans="1:33" ht="9.9499999999999993" customHeight="1" x14ac:dyDescent="0.25">
      <c r="B55" s="280" t="s">
        <v>66</v>
      </c>
      <c r="C55" s="280"/>
      <c r="D55" s="280"/>
      <c r="E55" s="280"/>
      <c r="F55" s="280"/>
      <c r="G55" s="280"/>
      <c r="H55" s="280"/>
      <c r="I55" s="280"/>
      <c r="J55" s="280"/>
      <c r="K55" s="280"/>
      <c r="L55" s="280"/>
      <c r="M55" s="280"/>
      <c r="N55" s="280"/>
      <c r="O55" s="280"/>
      <c r="P55" s="280"/>
      <c r="Q55" s="280"/>
      <c r="R55" s="280"/>
      <c r="S55" s="280"/>
      <c r="T55" s="280"/>
      <c r="AD55" s="121"/>
      <c r="AE55" s="122"/>
      <c r="AF55" s="3"/>
    </row>
    <row r="56" spans="1:33" ht="9.9499999999999993" customHeight="1" x14ac:dyDescent="0.25">
      <c r="B56" s="84"/>
      <c r="C56" s="3"/>
      <c r="D56" s="3"/>
      <c r="E56" s="3"/>
      <c r="AD56" s="83"/>
    </row>
    <row r="57" spans="1:33" ht="24.95" customHeight="1" x14ac:dyDescent="0.2">
      <c r="B57" s="374" t="s">
        <v>84</v>
      </c>
      <c r="C57" s="374"/>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row>
    <row r="59" spans="1:33" s="153" customFormat="1" x14ac:dyDescent="0.2">
      <c r="A59" s="281"/>
      <c r="B59" s="281" t="s">
        <v>68</v>
      </c>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row>
    <row r="60" spans="1:33" s="153" customFormat="1" x14ac:dyDescent="0.2">
      <c r="A60" s="281"/>
      <c r="B60" s="281" t="s">
        <v>69</v>
      </c>
      <c r="C60" s="281">
        <v>100</v>
      </c>
      <c r="D60" s="281">
        <v>100</v>
      </c>
      <c r="E60" s="281">
        <v>100</v>
      </c>
      <c r="F60" s="281">
        <v>100</v>
      </c>
      <c r="G60" s="281">
        <v>100</v>
      </c>
      <c r="H60" s="281">
        <v>100</v>
      </c>
      <c r="I60" s="281">
        <v>100</v>
      </c>
      <c r="J60" s="281">
        <v>100</v>
      </c>
      <c r="K60" s="281">
        <v>100</v>
      </c>
      <c r="L60" s="281">
        <v>100</v>
      </c>
      <c r="M60" s="281">
        <v>100</v>
      </c>
      <c r="N60" s="281">
        <v>100</v>
      </c>
      <c r="O60" s="281">
        <v>100</v>
      </c>
      <c r="P60" s="281">
        <v>100</v>
      </c>
      <c r="Q60" s="281">
        <v>100</v>
      </c>
      <c r="R60" s="281">
        <v>100</v>
      </c>
      <c r="S60" s="281">
        <v>100</v>
      </c>
      <c r="T60" s="281">
        <v>100</v>
      </c>
      <c r="U60" s="281"/>
      <c r="V60" s="281"/>
      <c r="W60" s="281"/>
      <c r="X60" s="281"/>
      <c r="Y60" s="281"/>
      <c r="Z60" s="281"/>
      <c r="AA60" s="281"/>
      <c r="AB60" s="281"/>
      <c r="AC60" s="281"/>
      <c r="AD60" s="281"/>
      <c r="AE60" s="281"/>
      <c r="AF60" s="281"/>
      <c r="AG60" s="281"/>
    </row>
    <row r="61" spans="1:33" s="153" customFormat="1" x14ac:dyDescent="0.2">
      <c r="A61" s="281"/>
      <c r="B61" s="281" t="s">
        <v>70</v>
      </c>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row>
    <row r="62" spans="1:33" s="153" customFormat="1" x14ac:dyDescent="0.2">
      <c r="A62" s="281"/>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row>
    <row r="63" spans="1:33" s="153" customFormat="1" x14ac:dyDescent="0.2">
      <c r="A63" s="281"/>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row>
    <row r="64" spans="1:33" s="153" customFormat="1" x14ac:dyDescent="0.2">
      <c r="A64" s="281"/>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row>
    <row r="65" spans="1:33" s="153" customFormat="1" x14ac:dyDescent="0.2">
      <c r="A65" s="281"/>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row>
    <row r="66" spans="1:33" s="153" customFormat="1" ht="10.5" customHeight="1" x14ac:dyDescent="0.2">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row>
    <row r="67" spans="1:33" s="153" customFormat="1" x14ac:dyDescent="0.2">
      <c r="A67" s="281"/>
      <c r="B67" s="281" t="s">
        <v>29</v>
      </c>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row>
    <row r="68" spans="1:33" s="153" customFormat="1" x14ac:dyDescent="0.2">
      <c r="A68" s="281"/>
      <c r="B68" s="281" t="s">
        <v>36</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row>
    <row r="69" spans="1:33" s="153" customFormat="1" x14ac:dyDescent="0.2">
      <c r="A69" s="281"/>
      <c r="B69" s="281" t="s">
        <v>37</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row>
    <row r="70" spans="1:33" s="153" customFormat="1" x14ac:dyDescent="0.2">
      <c r="A70" s="281"/>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row>
    <row r="71" spans="1:33" s="153" customFormat="1" x14ac:dyDescent="0.2">
      <c r="A71" s="281"/>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row>
    <row r="72" spans="1:33" s="153" customFormat="1" x14ac:dyDescent="0.2">
      <c r="A72" s="281"/>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row>
    <row r="73" spans="1:33" s="153" customFormat="1" x14ac:dyDescent="0.2">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row>
    <row r="74" spans="1:33" s="153" customFormat="1" x14ac:dyDescent="0.2"/>
    <row r="75" spans="1:33" s="153" customFormat="1" x14ac:dyDescent="0.2"/>
    <row r="76" spans="1:33" s="153" customFormat="1" x14ac:dyDescent="0.2"/>
    <row r="77" spans="1:33" s="153" customFormat="1" x14ac:dyDescent="0.2"/>
    <row r="78" spans="1:33" s="153" customFormat="1" x14ac:dyDescent="0.2"/>
    <row r="79" spans="1:33" s="153" customFormat="1" x14ac:dyDescent="0.2"/>
    <row r="80" spans="1:33" s="153" customFormat="1" x14ac:dyDescent="0.2"/>
    <row r="81" s="153" customFormat="1" x14ac:dyDescent="0.2"/>
    <row r="82" s="153" customFormat="1" x14ac:dyDescent="0.2"/>
    <row r="83" s="153" customFormat="1" x14ac:dyDescent="0.2"/>
    <row r="84" s="153" customFormat="1" x14ac:dyDescent="0.2"/>
    <row r="85" s="153" customFormat="1" x14ac:dyDescent="0.2"/>
    <row r="86" s="153" customFormat="1" x14ac:dyDescent="0.2"/>
    <row r="87" s="153" customFormat="1" x14ac:dyDescent="0.2"/>
    <row r="88" s="153" customFormat="1" x14ac:dyDescent="0.2"/>
    <row r="89" s="153" customFormat="1" x14ac:dyDescent="0.2"/>
    <row r="90" s="153" customFormat="1" x14ac:dyDescent="0.2"/>
    <row r="91" s="153" customFormat="1" x14ac:dyDescent="0.2"/>
    <row r="92" s="153" customFormat="1" x14ac:dyDescent="0.2"/>
    <row r="93" s="153" customFormat="1" x14ac:dyDescent="0.2"/>
    <row r="94" s="153" customFormat="1" x14ac:dyDescent="0.2"/>
  </sheetData>
  <mergeCells count="25">
    <mergeCell ref="C43:G43"/>
    <mergeCell ref="H19:S19"/>
    <mergeCell ref="H31:S31"/>
    <mergeCell ref="H43:S43"/>
    <mergeCell ref="B57:AF57"/>
    <mergeCell ref="AA1:AF1"/>
    <mergeCell ref="AD43:AF43"/>
    <mergeCell ref="AD31:AF31"/>
    <mergeCell ref="B43:B44"/>
    <mergeCell ref="Z31:AB31"/>
    <mergeCell ref="Z43:AB43"/>
    <mergeCell ref="V31:X31"/>
    <mergeCell ref="B31:B32"/>
    <mergeCell ref="V43:X43"/>
    <mergeCell ref="B3:T3"/>
    <mergeCell ref="U3:AF3"/>
    <mergeCell ref="B4:AE4"/>
    <mergeCell ref="B19:B20"/>
    <mergeCell ref="C19:G19"/>
    <mergeCell ref="C31:G31"/>
    <mergeCell ref="Z19:AB19"/>
    <mergeCell ref="X18:AG18"/>
    <mergeCell ref="V19:X19"/>
    <mergeCell ref="AD19:AF19"/>
    <mergeCell ref="B2:AE2"/>
  </mergeCells>
  <phoneticPr fontId="0" type="noConversion"/>
  <printOptions horizontalCentered="1" verticalCentered="1"/>
  <pageMargins left="0.25" right="0.25" top="0.25" bottom="0.25" header="0" footer="0"/>
  <pageSetup scale="45" orientation="landscape" r:id="rId1"/>
  <headerFooter alignWithMargins="0"/>
  <rowBreaks count="1" manualBreakCount="1">
    <brk id="58" max="16383" man="1"/>
  </rowBreaks>
  <colBreaks count="1" manualBreakCount="1">
    <brk id="3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pageSetUpPr fitToPage="1"/>
  </sheetPr>
  <dimension ref="A1:BW153"/>
  <sheetViews>
    <sheetView showGridLines="0" zoomScale="85" workbookViewId="0"/>
  </sheetViews>
  <sheetFormatPr defaultRowHeight="12.75" x14ac:dyDescent="0.2"/>
  <cols>
    <col min="1" max="1" width="1" customWidth="1"/>
    <col min="2" max="2" width="1.28515625" style="15" customWidth="1"/>
    <col min="3" max="3" width="9" customWidth="1"/>
    <col min="4" max="4" width="40.7109375" customWidth="1"/>
    <col min="5" max="5" width="28.7109375" customWidth="1"/>
    <col min="6" max="6" width="11.7109375" customWidth="1"/>
    <col min="7" max="7" width="14.7109375" customWidth="1"/>
    <col min="8" max="44" width="2.7109375" customWidth="1"/>
    <col min="45" max="69" width="2.42578125" style="123" customWidth="1"/>
    <col min="70" max="75" width="9.140625" style="123" customWidth="1"/>
  </cols>
  <sheetData>
    <row r="1" spans="1:42" ht="23.25" customHeight="1" x14ac:dyDescent="0.35">
      <c r="B1" s="4" t="s">
        <v>88</v>
      </c>
      <c r="D1" s="4"/>
      <c r="E1" s="4"/>
    </row>
    <row r="2" spans="1:42" ht="15" customHeight="1" x14ac:dyDescent="0.2">
      <c r="B2"/>
      <c r="C2" s="379" t="s">
        <v>101</v>
      </c>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row>
    <row r="3" spans="1:42" ht="15" customHeight="1" x14ac:dyDescent="0.2">
      <c r="B3"/>
      <c r="C3" s="379" t="s">
        <v>102</v>
      </c>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row>
    <row r="4" spans="1:42" ht="15" customHeight="1" x14ac:dyDescent="0.2">
      <c r="B4"/>
      <c r="C4" s="379" t="s">
        <v>131</v>
      </c>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row>
    <row r="5" spans="1:42" ht="12.75" customHeight="1" x14ac:dyDescent="0.2">
      <c r="C5" s="35"/>
      <c r="D5" s="35"/>
      <c r="E5" s="35"/>
    </row>
    <row r="6" spans="1:42" ht="18" customHeight="1" x14ac:dyDescent="0.25">
      <c r="B6" s="36"/>
      <c r="C6" s="36" t="s">
        <v>7</v>
      </c>
      <c r="D6" s="37"/>
      <c r="E6" s="37"/>
      <c r="F6" s="37"/>
      <c r="H6" s="397" t="s">
        <v>133</v>
      </c>
      <c r="I6" s="397"/>
      <c r="J6" s="397"/>
      <c r="K6" s="397"/>
      <c r="L6" s="397"/>
      <c r="M6" s="397"/>
      <c r="N6" s="397"/>
      <c r="O6" s="397"/>
      <c r="P6" s="397"/>
      <c r="Q6" s="397"/>
      <c r="R6" s="397"/>
      <c r="S6" s="397"/>
      <c r="T6" s="397"/>
      <c r="U6" s="397"/>
      <c r="Z6" s="397" t="s">
        <v>134</v>
      </c>
      <c r="AA6" s="397"/>
      <c r="AB6" s="397"/>
      <c r="AC6" s="397"/>
      <c r="AD6" s="397"/>
      <c r="AE6" s="397"/>
      <c r="AF6" s="397"/>
      <c r="AG6" s="397"/>
      <c r="AH6" s="397"/>
      <c r="AI6" s="397"/>
      <c r="AJ6" s="397"/>
      <c r="AK6" s="397"/>
      <c r="AL6" s="397"/>
      <c r="AM6" s="397"/>
    </row>
    <row r="7" spans="1:42" ht="15" customHeight="1" x14ac:dyDescent="0.2">
      <c r="D7" s="3" t="s">
        <v>135</v>
      </c>
      <c r="E7" s="39"/>
      <c r="F7" s="39"/>
      <c r="H7" s="393" t="s">
        <v>0</v>
      </c>
      <c r="I7" s="393"/>
      <c r="J7" s="393" t="s">
        <v>1</v>
      </c>
      <c r="K7" s="393"/>
      <c r="L7" s="393" t="s">
        <v>2</v>
      </c>
      <c r="M7" s="393"/>
      <c r="N7" s="393" t="s">
        <v>3</v>
      </c>
      <c r="O7" s="393"/>
      <c r="P7" s="393" t="s">
        <v>4</v>
      </c>
      <c r="Q7" s="393"/>
      <c r="R7" s="393" t="s">
        <v>5</v>
      </c>
      <c r="S7" s="393"/>
      <c r="T7" s="393" t="s">
        <v>6</v>
      </c>
      <c r="U7" s="393"/>
      <c r="Z7" s="393" t="s">
        <v>0</v>
      </c>
      <c r="AA7" s="393"/>
      <c r="AB7" s="393" t="s">
        <v>1</v>
      </c>
      <c r="AC7" s="393"/>
      <c r="AD7" s="393" t="s">
        <v>2</v>
      </c>
      <c r="AE7" s="393"/>
      <c r="AF7" s="393" t="s">
        <v>3</v>
      </c>
      <c r="AG7" s="393"/>
      <c r="AH7" s="393" t="s">
        <v>4</v>
      </c>
      <c r="AI7" s="393"/>
      <c r="AJ7" s="393" t="s">
        <v>5</v>
      </c>
      <c r="AK7" s="393"/>
      <c r="AL7" s="393" t="s">
        <v>6</v>
      </c>
      <c r="AM7" s="393"/>
    </row>
    <row r="8" spans="1:42" ht="15" customHeight="1" x14ac:dyDescent="0.2">
      <c r="D8" s="97" t="s">
        <v>136</v>
      </c>
      <c r="E8" s="39"/>
      <c r="F8" s="39"/>
      <c r="G8" s="39"/>
      <c r="H8" s="396"/>
      <c r="I8" s="396"/>
      <c r="J8" s="395">
        <v>1</v>
      </c>
      <c r="K8" s="395"/>
      <c r="L8" s="395">
        <v>2</v>
      </c>
      <c r="M8" s="395"/>
      <c r="N8" s="395">
        <v>3</v>
      </c>
      <c r="O8" s="395"/>
      <c r="P8" s="395">
        <v>4</v>
      </c>
      <c r="Q8" s="395"/>
      <c r="R8" s="395">
        <v>5</v>
      </c>
      <c r="S8" s="395"/>
      <c r="T8" s="395">
        <v>6</v>
      </c>
      <c r="U8" s="398"/>
      <c r="Z8" s="396">
        <v>1</v>
      </c>
      <c r="AA8" s="396"/>
      <c r="AB8" s="395">
        <v>2</v>
      </c>
      <c r="AC8" s="395"/>
      <c r="AD8" s="395">
        <v>3</v>
      </c>
      <c r="AE8" s="395"/>
      <c r="AF8" s="395">
        <v>4</v>
      </c>
      <c r="AG8" s="395"/>
      <c r="AH8" s="395">
        <v>5</v>
      </c>
      <c r="AI8" s="395"/>
      <c r="AJ8" s="395">
        <v>6</v>
      </c>
      <c r="AK8" s="395"/>
      <c r="AL8" s="395">
        <v>7</v>
      </c>
      <c r="AM8" s="398"/>
    </row>
    <row r="9" spans="1:42" ht="15" customHeight="1" x14ac:dyDescent="0.2">
      <c r="D9" s="97"/>
      <c r="H9" s="391">
        <v>7</v>
      </c>
      <c r="I9" s="391"/>
      <c r="J9" s="390">
        <v>8</v>
      </c>
      <c r="K9" s="390"/>
      <c r="L9" s="390">
        <v>9</v>
      </c>
      <c r="M9" s="390"/>
      <c r="N9" s="390">
        <v>10</v>
      </c>
      <c r="O9" s="390"/>
      <c r="P9" s="390">
        <v>11</v>
      </c>
      <c r="Q9" s="390"/>
      <c r="R9" s="390">
        <v>12</v>
      </c>
      <c r="S9" s="390"/>
      <c r="T9" s="390">
        <v>13</v>
      </c>
      <c r="U9" s="394"/>
      <c r="Z9" s="391">
        <v>8</v>
      </c>
      <c r="AA9" s="391"/>
      <c r="AB9" s="390">
        <v>9</v>
      </c>
      <c r="AC9" s="390"/>
      <c r="AD9" s="390">
        <v>10</v>
      </c>
      <c r="AE9" s="390"/>
      <c r="AF9" s="390">
        <v>11</v>
      </c>
      <c r="AG9" s="390"/>
      <c r="AH9" s="390">
        <v>12</v>
      </c>
      <c r="AI9" s="390"/>
      <c r="AJ9" s="390">
        <v>13</v>
      </c>
      <c r="AK9" s="390"/>
      <c r="AL9" s="390">
        <v>14</v>
      </c>
      <c r="AM9" s="394"/>
    </row>
    <row r="10" spans="1:42" ht="15" customHeight="1" x14ac:dyDescent="0.2">
      <c r="H10" s="399">
        <v>14</v>
      </c>
      <c r="I10" s="399"/>
      <c r="J10" s="386">
        <v>15</v>
      </c>
      <c r="K10" s="386"/>
      <c r="L10" s="386">
        <v>16</v>
      </c>
      <c r="M10" s="386"/>
      <c r="N10" s="386">
        <v>17</v>
      </c>
      <c r="O10" s="386"/>
      <c r="P10" s="386">
        <v>18</v>
      </c>
      <c r="Q10" s="386"/>
      <c r="R10" s="386">
        <v>19</v>
      </c>
      <c r="S10" s="386"/>
      <c r="T10" s="386">
        <v>20</v>
      </c>
      <c r="U10" s="392"/>
      <c r="Z10" s="399">
        <v>15</v>
      </c>
      <c r="AA10" s="399"/>
      <c r="AB10" s="386">
        <v>16</v>
      </c>
      <c r="AC10" s="386"/>
      <c r="AD10" s="386">
        <v>17</v>
      </c>
      <c r="AE10" s="386"/>
      <c r="AF10" s="386">
        <v>18</v>
      </c>
      <c r="AG10" s="386"/>
      <c r="AH10" s="386">
        <v>19</v>
      </c>
      <c r="AI10" s="386"/>
      <c r="AJ10" s="386">
        <v>20</v>
      </c>
      <c r="AK10" s="386"/>
      <c r="AL10" s="386">
        <v>21</v>
      </c>
      <c r="AM10" s="392"/>
    </row>
    <row r="11" spans="1:42" ht="15" customHeight="1" x14ac:dyDescent="0.2">
      <c r="H11" s="391">
        <v>21</v>
      </c>
      <c r="I11" s="391"/>
      <c r="J11" s="390">
        <v>22</v>
      </c>
      <c r="K11" s="390"/>
      <c r="L11" s="390">
        <v>23</v>
      </c>
      <c r="M11" s="390"/>
      <c r="N11" s="390">
        <v>24</v>
      </c>
      <c r="O11" s="390"/>
      <c r="P11" s="390">
        <v>25</v>
      </c>
      <c r="Q11" s="390"/>
      <c r="R11" s="390">
        <v>26</v>
      </c>
      <c r="S11" s="390"/>
      <c r="T11" s="390">
        <v>27</v>
      </c>
      <c r="U11" s="394"/>
      <c r="Z11" s="391">
        <v>22</v>
      </c>
      <c r="AA11" s="391"/>
      <c r="AB11" s="390">
        <v>23</v>
      </c>
      <c r="AC11" s="390"/>
      <c r="AD11" s="390">
        <v>24</v>
      </c>
      <c r="AE11" s="390"/>
      <c r="AF11" s="390">
        <v>25</v>
      </c>
      <c r="AG11" s="390"/>
      <c r="AH11" s="390">
        <v>26</v>
      </c>
      <c r="AI11" s="390"/>
      <c r="AJ11" s="390">
        <v>27</v>
      </c>
      <c r="AK11" s="390"/>
      <c r="AL11" s="390">
        <v>28</v>
      </c>
      <c r="AM11" s="394"/>
      <c r="AN11" t="s">
        <v>19</v>
      </c>
    </row>
    <row r="12" spans="1:42" ht="15" customHeight="1" x14ac:dyDescent="0.2">
      <c r="A12" s="36"/>
      <c r="H12" s="399">
        <v>28</v>
      </c>
      <c r="I12" s="399"/>
      <c r="J12" s="386">
        <v>29</v>
      </c>
      <c r="K12" s="386"/>
      <c r="L12" s="386">
        <v>30</v>
      </c>
      <c r="M12" s="386"/>
      <c r="N12" s="386">
        <v>31</v>
      </c>
      <c r="O12" s="386"/>
      <c r="P12" s="386"/>
      <c r="Q12" s="386"/>
      <c r="R12" s="386"/>
      <c r="S12" s="386"/>
      <c r="T12" s="386"/>
      <c r="U12" s="392"/>
      <c r="Z12" s="399">
        <v>29</v>
      </c>
      <c r="AA12" s="399"/>
      <c r="AB12" s="386">
        <v>30</v>
      </c>
      <c r="AC12" s="386"/>
      <c r="AD12" s="386">
        <v>31</v>
      </c>
      <c r="AE12" s="386"/>
      <c r="AF12" s="386"/>
      <c r="AG12" s="386"/>
      <c r="AH12" s="386"/>
      <c r="AI12" s="386"/>
      <c r="AJ12" s="386"/>
      <c r="AK12" s="386"/>
      <c r="AL12" s="386"/>
      <c r="AM12" s="392"/>
    </row>
    <row r="13" spans="1:42" ht="15" customHeight="1" x14ac:dyDescent="0.2">
      <c r="C13" s="38"/>
      <c r="D13" s="40"/>
      <c r="E13" s="40"/>
      <c r="F13" s="40"/>
      <c r="G13" s="40"/>
      <c r="H13" s="389" t="s">
        <v>19</v>
      </c>
      <c r="I13" s="389"/>
      <c r="J13" s="387" t="s">
        <v>19</v>
      </c>
      <c r="K13" s="387"/>
      <c r="L13" s="387" t="s">
        <v>19</v>
      </c>
      <c r="M13" s="387"/>
      <c r="N13" s="387" t="s">
        <v>19</v>
      </c>
      <c r="O13" s="387"/>
      <c r="P13" s="387" t="s">
        <v>19</v>
      </c>
      <c r="Q13" s="387"/>
      <c r="R13" s="387" t="s">
        <v>19</v>
      </c>
      <c r="S13" s="387"/>
      <c r="T13" s="387" t="s">
        <v>19</v>
      </c>
      <c r="U13" s="388"/>
      <c r="Z13" s="389" t="s">
        <v>19</v>
      </c>
      <c r="AA13" s="389"/>
      <c r="AB13" s="387" t="s">
        <v>19</v>
      </c>
      <c r="AC13" s="387"/>
      <c r="AD13" s="387" t="s">
        <v>19</v>
      </c>
      <c r="AE13" s="387"/>
      <c r="AF13" s="387" t="s">
        <v>19</v>
      </c>
      <c r="AG13" s="387"/>
      <c r="AH13" s="387" t="s">
        <v>19</v>
      </c>
      <c r="AI13" s="387"/>
      <c r="AJ13" s="387" t="s">
        <v>19</v>
      </c>
      <c r="AK13" s="387"/>
      <c r="AL13" s="387" t="s">
        <v>19</v>
      </c>
      <c r="AM13" s="388"/>
    </row>
    <row r="14" spans="1:42" ht="15" customHeight="1" x14ac:dyDescent="0.2">
      <c r="A14" s="36"/>
      <c r="C14" s="36" t="s">
        <v>8</v>
      </c>
      <c r="F14" s="34"/>
    </row>
    <row r="15" spans="1:42" ht="15" customHeight="1" x14ac:dyDescent="0.2">
      <c r="D15" s="38" t="s">
        <v>135</v>
      </c>
      <c r="F15" s="34"/>
      <c r="P15" s="384"/>
      <c r="Q15" s="384"/>
      <c r="R15" s="384"/>
      <c r="S15" s="384"/>
      <c r="T15" s="384"/>
      <c r="U15" s="384"/>
      <c r="V15" s="384"/>
      <c r="X15" s="384"/>
      <c r="Y15" s="384"/>
      <c r="Z15" s="384"/>
      <c r="AA15" s="384"/>
      <c r="AB15" s="384"/>
      <c r="AC15" s="384"/>
      <c r="AD15" s="384"/>
      <c r="AF15" s="384"/>
      <c r="AG15" s="384"/>
      <c r="AH15" s="384"/>
      <c r="AI15" s="384"/>
      <c r="AJ15" s="384"/>
      <c r="AK15" s="384"/>
      <c r="AL15" s="384"/>
    </row>
    <row r="16" spans="1:42" ht="15" customHeight="1" x14ac:dyDescent="0.2">
      <c r="C16" s="38"/>
      <c r="D16" s="40" t="s">
        <v>137</v>
      </c>
      <c r="F16" s="34"/>
      <c r="P16" s="15"/>
      <c r="Q16" s="15"/>
      <c r="R16" s="15"/>
      <c r="S16" s="15"/>
      <c r="T16" s="15"/>
      <c r="U16" s="15"/>
      <c r="V16" s="15"/>
      <c r="X16" s="15"/>
      <c r="Y16" s="15"/>
      <c r="Z16" s="15"/>
      <c r="AA16" s="15"/>
      <c r="AB16" s="15"/>
      <c r="AC16" s="15"/>
      <c r="AD16" s="15"/>
      <c r="AF16" s="15"/>
      <c r="AG16" s="15"/>
      <c r="AH16" s="15"/>
      <c r="AI16" s="15"/>
      <c r="AJ16" s="15"/>
      <c r="AK16" s="15"/>
      <c r="AL16" s="15"/>
    </row>
    <row r="17" spans="2:75" ht="15" customHeight="1" x14ac:dyDescent="0.2">
      <c r="C17" s="38"/>
      <c r="D17" s="40"/>
      <c r="F17" s="34"/>
      <c r="P17" s="15"/>
      <c r="Q17" s="15"/>
      <c r="R17" s="15"/>
      <c r="S17" s="15"/>
      <c r="T17" s="15"/>
      <c r="U17" s="15"/>
      <c r="V17" s="15"/>
      <c r="X17" s="15"/>
      <c r="Y17" s="15"/>
      <c r="Z17" s="15"/>
      <c r="AA17" s="15"/>
      <c r="AB17" s="15"/>
      <c r="AC17" s="15"/>
      <c r="AD17" s="15"/>
      <c r="AF17" s="15"/>
      <c r="AG17" s="15"/>
      <c r="AH17" s="15"/>
      <c r="AI17" s="15"/>
      <c r="AJ17" s="15"/>
      <c r="AK17" s="15"/>
      <c r="AL17" s="15"/>
    </row>
    <row r="18" spans="2:75" ht="15" customHeight="1" x14ac:dyDescent="0.2">
      <c r="C18" s="38"/>
      <c r="D18" s="39"/>
      <c r="F18" s="34"/>
      <c r="P18" s="15"/>
      <c r="Q18" s="15"/>
      <c r="R18" s="15"/>
      <c r="S18" s="15"/>
      <c r="T18" s="15"/>
      <c r="U18" s="15"/>
      <c r="V18" s="15"/>
      <c r="X18" s="15"/>
      <c r="Y18" s="15"/>
      <c r="Z18" s="15"/>
      <c r="AA18" s="15"/>
      <c r="AB18" s="15"/>
      <c r="AC18" s="15"/>
      <c r="AD18" s="15"/>
      <c r="AF18" s="15"/>
      <c r="AG18" s="15"/>
      <c r="AH18" s="15"/>
      <c r="AI18" s="15"/>
      <c r="AJ18" s="15"/>
      <c r="AK18" s="15"/>
      <c r="AL18" s="15"/>
    </row>
    <row r="19" spans="2:75" ht="15" customHeight="1" x14ac:dyDescent="0.2">
      <c r="C19" s="41"/>
      <c r="D19" s="39"/>
      <c r="F19" s="34"/>
      <c r="P19" s="15"/>
      <c r="Q19" s="15"/>
      <c r="R19" s="15"/>
      <c r="S19" s="15"/>
      <c r="T19" s="15"/>
      <c r="U19" s="15"/>
      <c r="V19" s="15"/>
      <c r="X19" s="15"/>
      <c r="Y19" s="15"/>
      <c r="Z19" s="15"/>
      <c r="AA19" s="15"/>
      <c r="AB19" s="15"/>
      <c r="AC19" s="15"/>
      <c r="AD19" s="15"/>
      <c r="AF19" s="15"/>
      <c r="AG19" s="15"/>
      <c r="AH19" s="15"/>
      <c r="AI19" s="15"/>
      <c r="AJ19" s="15"/>
      <c r="AK19" s="15"/>
      <c r="AL19" s="15"/>
    </row>
    <row r="20" spans="2:75" ht="15" customHeight="1" x14ac:dyDescent="0.2">
      <c r="C20" s="41"/>
      <c r="D20" s="39"/>
      <c r="F20" s="34"/>
      <c r="P20" s="15"/>
      <c r="Q20" s="15"/>
      <c r="R20" s="15"/>
      <c r="S20" s="15"/>
      <c r="T20" s="15"/>
      <c r="U20" s="15"/>
      <c r="V20" s="15"/>
      <c r="X20" s="15"/>
      <c r="Y20" s="15"/>
      <c r="Z20" s="15"/>
      <c r="AA20" s="15"/>
      <c r="AB20" s="15"/>
      <c r="AC20" s="15"/>
      <c r="AD20" s="15"/>
      <c r="AF20" s="15"/>
      <c r="AG20" s="15"/>
      <c r="AH20" s="15"/>
      <c r="AI20" s="15"/>
      <c r="AJ20" s="15"/>
      <c r="AK20" s="15"/>
      <c r="AL20" s="15"/>
    </row>
    <row r="21" spans="2:75" ht="30" customHeight="1" x14ac:dyDescent="0.25">
      <c r="R21" s="401">
        <v>2022</v>
      </c>
      <c r="S21" s="401"/>
      <c r="T21" s="401"/>
      <c r="U21" s="401"/>
      <c r="V21" s="401"/>
      <c r="W21" s="401"/>
      <c r="X21" s="401"/>
      <c r="Y21" s="401"/>
      <c r="Z21" s="401"/>
      <c r="AA21" s="401"/>
      <c r="AB21" s="401"/>
      <c r="AC21" s="402">
        <v>2023</v>
      </c>
      <c r="AD21" s="402"/>
      <c r="AE21" s="402"/>
      <c r="AF21" s="402"/>
      <c r="AG21" s="402"/>
      <c r="AH21" s="402"/>
      <c r="AI21" s="402"/>
      <c r="AJ21" s="402"/>
      <c r="AK21" s="402"/>
      <c r="AL21" s="402"/>
      <c r="AM21" s="402"/>
      <c r="AN21" s="402"/>
      <c r="AO21" s="282" t="s">
        <v>145</v>
      </c>
    </row>
    <row r="22" spans="2:75" s="3" customFormat="1" ht="30" customHeight="1" x14ac:dyDescent="0.2">
      <c r="B22" s="42"/>
      <c r="C22" s="36" t="s">
        <v>58</v>
      </c>
      <c r="D22" s="36" t="s">
        <v>14</v>
      </c>
      <c r="E22" s="99" t="s">
        <v>132</v>
      </c>
      <c r="F22" s="7" t="s">
        <v>49</v>
      </c>
      <c r="G22" s="7" t="s">
        <v>50</v>
      </c>
      <c r="H22" s="385" t="s">
        <v>26</v>
      </c>
      <c r="I22" s="385"/>
      <c r="J22" s="385"/>
      <c r="K22" s="385"/>
      <c r="L22" s="385" t="s">
        <v>51</v>
      </c>
      <c r="M22" s="385"/>
      <c r="N22" s="385"/>
      <c r="O22" s="385"/>
      <c r="R22" s="254" t="s">
        <v>122</v>
      </c>
      <c r="S22" s="255" t="s">
        <v>123</v>
      </c>
      <c r="T22" s="255" t="s">
        <v>125</v>
      </c>
      <c r="U22" s="255" t="s">
        <v>127</v>
      </c>
      <c r="V22" s="255" t="s">
        <v>128</v>
      </c>
      <c r="W22" s="255" t="s">
        <v>129</v>
      </c>
      <c r="X22" s="255" t="s">
        <v>111</v>
      </c>
      <c r="Y22" s="255" t="s">
        <v>115</v>
      </c>
      <c r="Z22" s="255" t="s">
        <v>116</v>
      </c>
      <c r="AA22" s="255" t="s">
        <v>118</v>
      </c>
      <c r="AB22" s="283" t="s">
        <v>120</v>
      </c>
      <c r="AC22" s="255" t="s">
        <v>121</v>
      </c>
      <c r="AD22" s="255" t="s">
        <v>122</v>
      </c>
      <c r="AE22" s="255" t="s">
        <v>123</v>
      </c>
      <c r="AF22" s="255" t="s">
        <v>125</v>
      </c>
      <c r="AG22" s="255" t="s">
        <v>127</v>
      </c>
      <c r="AH22" s="255" t="s">
        <v>128</v>
      </c>
      <c r="AI22" s="255" t="s">
        <v>129</v>
      </c>
      <c r="AJ22" s="255" t="s">
        <v>111</v>
      </c>
      <c r="AK22" s="255" t="s">
        <v>115</v>
      </c>
      <c r="AL22" s="255" t="s">
        <v>116</v>
      </c>
      <c r="AM22" s="255" t="s">
        <v>118</v>
      </c>
      <c r="AN22" s="283" t="s">
        <v>120</v>
      </c>
      <c r="AO22" s="283" t="s">
        <v>121</v>
      </c>
      <c r="AP22" s="43"/>
      <c r="AQ22" s="43"/>
      <c r="AR22" s="4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row>
    <row r="23" spans="2:75" ht="18" customHeight="1" x14ac:dyDescent="0.35">
      <c r="C23" s="284">
        <v>75359</v>
      </c>
      <c r="D23" s="284" t="s">
        <v>106</v>
      </c>
      <c r="E23" s="284" t="s">
        <v>138</v>
      </c>
      <c r="F23" s="284" t="s">
        <v>139</v>
      </c>
      <c r="G23" s="284" t="s">
        <v>140</v>
      </c>
      <c r="H23" s="382" t="s">
        <v>141</v>
      </c>
      <c r="I23" s="382"/>
      <c r="J23" s="382"/>
      <c r="K23" s="382"/>
      <c r="L23" s="382" t="s">
        <v>142</v>
      </c>
      <c r="M23" s="382"/>
      <c r="N23" s="382"/>
      <c r="O23" s="382"/>
      <c r="P23" s="45"/>
      <c r="R23" s="285" t="s">
        <v>143</v>
      </c>
      <c r="S23" s="286" t="s">
        <v>143</v>
      </c>
      <c r="T23" s="286" t="s">
        <v>144</v>
      </c>
      <c r="U23" s="286" t="s">
        <v>144</v>
      </c>
      <c r="V23" s="286" t="s">
        <v>144</v>
      </c>
      <c r="W23" s="286" t="s">
        <v>144</v>
      </c>
      <c r="X23" s="286" t="s">
        <v>144</v>
      </c>
      <c r="Y23" s="286" t="s">
        <v>144</v>
      </c>
      <c r="Z23" s="286" t="s">
        <v>144</v>
      </c>
      <c r="AA23" s="286" t="s">
        <v>144</v>
      </c>
      <c r="AB23" s="286" t="s">
        <v>144</v>
      </c>
      <c r="AC23" s="286" t="s">
        <v>144</v>
      </c>
      <c r="AD23" s="286" t="s">
        <v>144</v>
      </c>
      <c r="AE23" s="286" t="s">
        <v>144</v>
      </c>
      <c r="AF23" s="286" t="s">
        <v>144</v>
      </c>
      <c r="AG23" s="286" t="s">
        <v>144</v>
      </c>
      <c r="AH23" s="286" t="s">
        <v>144</v>
      </c>
      <c r="AI23" s="286" t="s">
        <v>144</v>
      </c>
      <c r="AJ23" s="286" t="s">
        <v>144</v>
      </c>
      <c r="AK23" s="286" t="s">
        <v>144</v>
      </c>
      <c r="AL23" s="286" t="s">
        <v>144</v>
      </c>
      <c r="AM23" s="286" t="s">
        <v>144</v>
      </c>
      <c r="AN23" s="286" t="s">
        <v>144</v>
      </c>
      <c r="AO23" s="287" t="s">
        <v>144</v>
      </c>
      <c r="AP23" s="44"/>
      <c r="AQ23" s="44"/>
      <c r="AR23" s="44"/>
    </row>
    <row r="24" spans="2:75" ht="18" customHeight="1" x14ac:dyDescent="0.35">
      <c r="C24" s="288">
        <v>7763</v>
      </c>
      <c r="D24" s="288" t="s">
        <v>146</v>
      </c>
      <c r="E24" s="288" t="s">
        <v>147</v>
      </c>
      <c r="F24" s="289" t="s">
        <v>148</v>
      </c>
      <c r="G24" s="288" t="s">
        <v>149</v>
      </c>
      <c r="H24" s="383" t="s">
        <v>150</v>
      </c>
      <c r="I24" s="383"/>
      <c r="J24" s="383"/>
      <c r="K24" s="383"/>
      <c r="L24" s="383" t="s">
        <v>151</v>
      </c>
      <c r="M24" s="383"/>
      <c r="N24" s="383"/>
      <c r="O24" s="383"/>
      <c r="P24" s="45"/>
      <c r="R24" s="290" t="s">
        <v>144</v>
      </c>
      <c r="S24" s="291" t="s">
        <v>144</v>
      </c>
      <c r="T24" s="291" t="s">
        <v>144</v>
      </c>
      <c r="U24" s="291" t="s">
        <v>144</v>
      </c>
      <c r="V24" s="291" t="s">
        <v>144</v>
      </c>
      <c r="W24" s="291" t="s">
        <v>144</v>
      </c>
      <c r="X24" s="291" t="s">
        <v>144</v>
      </c>
      <c r="Y24" s="291" t="s">
        <v>144</v>
      </c>
      <c r="Z24" s="291" t="s">
        <v>144</v>
      </c>
      <c r="AA24" s="291" t="s">
        <v>144</v>
      </c>
      <c r="AB24" s="291" t="s">
        <v>144</v>
      </c>
      <c r="AC24" s="291" t="s">
        <v>144</v>
      </c>
      <c r="AD24" s="291" t="s">
        <v>144</v>
      </c>
      <c r="AE24" s="291" t="s">
        <v>144</v>
      </c>
      <c r="AF24" s="291" t="s">
        <v>144</v>
      </c>
      <c r="AG24" s="291" t="s">
        <v>144</v>
      </c>
      <c r="AH24" s="291" t="s">
        <v>144</v>
      </c>
      <c r="AI24" s="291" t="s">
        <v>144</v>
      </c>
      <c r="AJ24" s="291" t="s">
        <v>144</v>
      </c>
      <c r="AK24" s="291" t="s">
        <v>144</v>
      </c>
      <c r="AL24" s="291" t="s">
        <v>144</v>
      </c>
      <c r="AM24" s="291" t="s">
        <v>144</v>
      </c>
      <c r="AN24" s="291" t="s">
        <v>144</v>
      </c>
      <c r="AO24" s="292" t="s">
        <v>144</v>
      </c>
      <c r="AP24" s="44"/>
      <c r="AQ24" s="44"/>
      <c r="AR24" s="44"/>
    </row>
    <row r="25" spans="2:75" ht="18" customHeight="1" x14ac:dyDescent="0.35">
      <c r="C25" s="284">
        <v>40993</v>
      </c>
      <c r="D25" s="284" t="s">
        <v>152</v>
      </c>
      <c r="E25" s="284" t="s">
        <v>138</v>
      </c>
      <c r="F25" s="293" t="s">
        <v>153</v>
      </c>
      <c r="G25" s="284" t="s">
        <v>154</v>
      </c>
      <c r="H25" s="382" t="s">
        <v>155</v>
      </c>
      <c r="I25" s="382"/>
      <c r="J25" s="382"/>
      <c r="K25" s="382"/>
      <c r="L25" s="382" t="s">
        <v>156</v>
      </c>
      <c r="M25" s="382"/>
      <c r="N25" s="382"/>
      <c r="O25" s="382"/>
      <c r="P25" s="45"/>
      <c r="R25" s="285" t="s">
        <v>144</v>
      </c>
      <c r="S25" s="286" t="s">
        <v>144</v>
      </c>
      <c r="T25" s="286" t="s">
        <v>144</v>
      </c>
      <c r="U25" s="286" t="s">
        <v>144</v>
      </c>
      <c r="V25" s="286" t="s">
        <v>144</v>
      </c>
      <c r="W25" s="286" t="s">
        <v>144</v>
      </c>
      <c r="X25" s="286" t="s">
        <v>144</v>
      </c>
      <c r="Y25" s="286" t="s">
        <v>144</v>
      </c>
      <c r="Z25" s="286" t="s">
        <v>144</v>
      </c>
      <c r="AA25" s="286" t="s">
        <v>144</v>
      </c>
      <c r="AB25" s="286" t="s">
        <v>144</v>
      </c>
      <c r="AC25" s="286" t="s">
        <v>144</v>
      </c>
      <c r="AD25" s="286" t="s">
        <v>144</v>
      </c>
      <c r="AE25" s="286" t="s">
        <v>144</v>
      </c>
      <c r="AF25" s="286" t="s">
        <v>144</v>
      </c>
      <c r="AG25" s="286" t="s">
        <v>144</v>
      </c>
      <c r="AH25" s="286" t="s">
        <v>144</v>
      </c>
      <c r="AI25" s="286" t="s">
        <v>144</v>
      </c>
      <c r="AJ25" s="286" t="s">
        <v>144</v>
      </c>
      <c r="AK25" s="286" t="s">
        <v>144</v>
      </c>
      <c r="AL25" s="286" t="s">
        <v>144</v>
      </c>
      <c r="AM25" s="286" t="s">
        <v>144</v>
      </c>
      <c r="AN25" s="286" t="s">
        <v>144</v>
      </c>
      <c r="AO25" s="287" t="s">
        <v>144</v>
      </c>
      <c r="AP25" s="44"/>
      <c r="AQ25" s="44"/>
      <c r="AR25" s="44"/>
    </row>
    <row r="26" spans="2:75" ht="18" customHeight="1" x14ac:dyDescent="0.35">
      <c r="C26" s="288">
        <v>63509</v>
      </c>
      <c r="D26" s="288" t="s">
        <v>157</v>
      </c>
      <c r="E26" s="288" t="s">
        <v>158</v>
      </c>
      <c r="F26" s="289" t="s">
        <v>159</v>
      </c>
      <c r="G26" s="288" t="s">
        <v>160</v>
      </c>
      <c r="H26" s="383" t="s">
        <v>161</v>
      </c>
      <c r="I26" s="383"/>
      <c r="J26" s="383"/>
      <c r="K26" s="383"/>
      <c r="L26" s="383" t="s">
        <v>162</v>
      </c>
      <c r="M26" s="383"/>
      <c r="N26" s="383"/>
      <c r="O26" s="383"/>
      <c r="P26" s="45"/>
      <c r="R26" s="290" t="s">
        <v>144</v>
      </c>
      <c r="S26" s="291" t="s">
        <v>144</v>
      </c>
      <c r="T26" s="291" t="s">
        <v>144</v>
      </c>
      <c r="U26" s="291" t="s">
        <v>144</v>
      </c>
      <c r="V26" s="291" t="s">
        <v>144</v>
      </c>
      <c r="W26" s="291" t="s">
        <v>144</v>
      </c>
      <c r="X26" s="291" t="s">
        <v>144</v>
      </c>
      <c r="Y26" s="291" t="s">
        <v>144</v>
      </c>
      <c r="Z26" s="291" t="s">
        <v>144</v>
      </c>
      <c r="AA26" s="291" t="s">
        <v>144</v>
      </c>
      <c r="AB26" s="291" t="s">
        <v>144</v>
      </c>
      <c r="AC26" s="291" t="s">
        <v>144</v>
      </c>
      <c r="AD26" s="291" t="s">
        <v>144</v>
      </c>
      <c r="AE26" s="291" t="s">
        <v>144</v>
      </c>
      <c r="AF26" s="291" t="s">
        <v>144</v>
      </c>
      <c r="AG26" s="291" t="s">
        <v>144</v>
      </c>
      <c r="AH26" s="291" t="s">
        <v>144</v>
      </c>
      <c r="AI26" s="291" t="s">
        <v>144</v>
      </c>
      <c r="AJ26" s="291" t="s">
        <v>144</v>
      </c>
      <c r="AK26" s="291" t="s">
        <v>144</v>
      </c>
      <c r="AL26" s="291" t="s">
        <v>144</v>
      </c>
      <c r="AM26" s="291" t="s">
        <v>144</v>
      </c>
      <c r="AN26" s="291" t="s">
        <v>144</v>
      </c>
      <c r="AO26" s="292" t="s">
        <v>144</v>
      </c>
      <c r="AP26" s="44"/>
      <c r="AQ26" s="44"/>
      <c r="AR26" s="44"/>
    </row>
    <row r="27" spans="2:75" ht="18" customHeight="1" x14ac:dyDescent="0.35">
      <c r="C27" s="284">
        <v>63840</v>
      </c>
      <c r="D27" s="284" t="s">
        <v>163</v>
      </c>
      <c r="E27" s="284" t="s">
        <v>164</v>
      </c>
      <c r="F27" s="293" t="s">
        <v>148</v>
      </c>
      <c r="G27" s="284" t="s">
        <v>165</v>
      </c>
      <c r="H27" s="382" t="s">
        <v>166</v>
      </c>
      <c r="I27" s="382"/>
      <c r="J27" s="382"/>
      <c r="K27" s="382"/>
      <c r="L27" s="382" t="s">
        <v>167</v>
      </c>
      <c r="M27" s="382"/>
      <c r="N27" s="382"/>
      <c r="O27" s="382"/>
      <c r="P27" s="45"/>
      <c r="R27" s="285" t="s">
        <v>144</v>
      </c>
      <c r="S27" s="286" t="s">
        <v>144</v>
      </c>
      <c r="T27" s="286" t="s">
        <v>144</v>
      </c>
      <c r="U27" s="286" t="s">
        <v>144</v>
      </c>
      <c r="V27" s="286" t="s">
        <v>144</v>
      </c>
      <c r="W27" s="286" t="s">
        <v>144</v>
      </c>
      <c r="X27" s="286" t="s">
        <v>144</v>
      </c>
      <c r="Y27" s="286" t="s">
        <v>144</v>
      </c>
      <c r="Z27" s="286" t="s">
        <v>144</v>
      </c>
      <c r="AA27" s="286" t="s">
        <v>144</v>
      </c>
      <c r="AB27" s="286" t="s">
        <v>144</v>
      </c>
      <c r="AC27" s="286" t="s">
        <v>144</v>
      </c>
      <c r="AD27" s="286" t="s">
        <v>144</v>
      </c>
      <c r="AE27" s="286" t="s">
        <v>144</v>
      </c>
      <c r="AF27" s="286" t="s">
        <v>144</v>
      </c>
      <c r="AG27" s="286" t="s">
        <v>144</v>
      </c>
      <c r="AH27" s="286" t="s">
        <v>144</v>
      </c>
      <c r="AI27" s="286" t="s">
        <v>144</v>
      </c>
      <c r="AJ27" s="286" t="s">
        <v>144</v>
      </c>
      <c r="AK27" s="286" t="s">
        <v>144</v>
      </c>
      <c r="AL27" s="286" t="s">
        <v>144</v>
      </c>
      <c r="AM27" s="286" t="s">
        <v>144</v>
      </c>
      <c r="AN27" s="286" t="s">
        <v>144</v>
      </c>
      <c r="AO27" s="287" t="s">
        <v>144</v>
      </c>
      <c r="AP27" s="44"/>
      <c r="AQ27" s="44"/>
      <c r="AR27" s="44"/>
    </row>
    <row r="28" spans="2:75" ht="18" customHeight="1" x14ac:dyDescent="0.35">
      <c r="C28" s="288">
        <v>66926</v>
      </c>
      <c r="D28" s="288" t="s">
        <v>168</v>
      </c>
      <c r="E28" s="288" t="s">
        <v>158</v>
      </c>
      <c r="F28" s="289" t="s">
        <v>159</v>
      </c>
      <c r="G28" s="288" t="s">
        <v>169</v>
      </c>
      <c r="H28" s="383" t="s">
        <v>170</v>
      </c>
      <c r="I28" s="383"/>
      <c r="J28" s="383"/>
      <c r="K28" s="383"/>
      <c r="L28" s="383" t="s">
        <v>171</v>
      </c>
      <c r="M28" s="383"/>
      <c r="N28" s="383"/>
      <c r="O28" s="383"/>
      <c r="P28" s="45"/>
      <c r="R28" s="290" t="s">
        <v>144</v>
      </c>
      <c r="S28" s="291" t="s">
        <v>144</v>
      </c>
      <c r="T28" s="291" t="s">
        <v>144</v>
      </c>
      <c r="U28" s="291" t="s">
        <v>144</v>
      </c>
      <c r="V28" s="291" t="s">
        <v>144</v>
      </c>
      <c r="W28" s="291" t="s">
        <v>144</v>
      </c>
      <c r="X28" s="291" t="s">
        <v>144</v>
      </c>
      <c r="Y28" s="291" t="s">
        <v>144</v>
      </c>
      <c r="Z28" s="291" t="s">
        <v>144</v>
      </c>
      <c r="AA28" s="291" t="s">
        <v>144</v>
      </c>
      <c r="AB28" s="291" t="s">
        <v>144</v>
      </c>
      <c r="AC28" s="291" t="s">
        <v>144</v>
      </c>
      <c r="AD28" s="291" t="s">
        <v>144</v>
      </c>
      <c r="AE28" s="291" t="s">
        <v>144</v>
      </c>
      <c r="AF28" s="291" t="s">
        <v>144</v>
      </c>
      <c r="AG28" s="291" t="s">
        <v>144</v>
      </c>
      <c r="AH28" s="291" t="s">
        <v>144</v>
      </c>
      <c r="AI28" s="291" t="s">
        <v>144</v>
      </c>
      <c r="AJ28" s="291" t="s">
        <v>144</v>
      </c>
      <c r="AK28" s="291" t="s">
        <v>144</v>
      </c>
      <c r="AL28" s="291" t="s">
        <v>144</v>
      </c>
      <c r="AM28" s="291" t="s">
        <v>144</v>
      </c>
      <c r="AN28" s="291" t="s">
        <v>144</v>
      </c>
      <c r="AO28" s="292" t="s">
        <v>144</v>
      </c>
      <c r="AP28" s="44"/>
      <c r="AQ28" s="44"/>
      <c r="AR28" s="44"/>
    </row>
    <row r="29" spans="2:75" ht="18" customHeight="1" x14ac:dyDescent="0.35">
      <c r="C29" s="284">
        <v>69473</v>
      </c>
      <c r="D29" s="284" t="s">
        <v>172</v>
      </c>
      <c r="E29" s="284" t="s">
        <v>138</v>
      </c>
      <c r="F29" s="293" t="s">
        <v>153</v>
      </c>
      <c r="G29" s="284" t="s">
        <v>173</v>
      </c>
      <c r="H29" s="382" t="s">
        <v>174</v>
      </c>
      <c r="I29" s="382"/>
      <c r="J29" s="382"/>
      <c r="K29" s="382"/>
      <c r="L29" s="382" t="s">
        <v>175</v>
      </c>
      <c r="M29" s="382"/>
      <c r="N29" s="382"/>
      <c r="O29" s="382"/>
      <c r="P29" s="45"/>
      <c r="R29" s="285" t="s">
        <v>144</v>
      </c>
      <c r="S29" s="286" t="s">
        <v>144</v>
      </c>
      <c r="T29" s="286" t="s">
        <v>144</v>
      </c>
      <c r="U29" s="286" t="s">
        <v>144</v>
      </c>
      <c r="V29" s="286" t="s">
        <v>144</v>
      </c>
      <c r="W29" s="286" t="s">
        <v>144</v>
      </c>
      <c r="X29" s="286" t="s">
        <v>144</v>
      </c>
      <c r="Y29" s="286" t="s">
        <v>144</v>
      </c>
      <c r="Z29" s="286" t="s">
        <v>144</v>
      </c>
      <c r="AA29" s="286" t="s">
        <v>144</v>
      </c>
      <c r="AB29" s="286" t="s">
        <v>144</v>
      </c>
      <c r="AC29" s="286" t="s">
        <v>144</v>
      </c>
      <c r="AD29" s="286" t="s">
        <v>144</v>
      </c>
      <c r="AE29" s="286" t="s">
        <v>144</v>
      </c>
      <c r="AF29" s="286" t="s">
        <v>144</v>
      </c>
      <c r="AG29" s="286" t="s">
        <v>144</v>
      </c>
      <c r="AH29" s="286" t="s">
        <v>144</v>
      </c>
      <c r="AI29" s="286" t="s">
        <v>144</v>
      </c>
      <c r="AJ29" s="286" t="s">
        <v>144</v>
      </c>
      <c r="AK29" s="286" t="s">
        <v>144</v>
      </c>
      <c r="AL29" s="286" t="s">
        <v>144</v>
      </c>
      <c r="AM29" s="286" t="s">
        <v>144</v>
      </c>
      <c r="AN29" s="286" t="s">
        <v>144</v>
      </c>
      <c r="AO29" s="287" t="s">
        <v>144</v>
      </c>
      <c r="AP29" s="44"/>
      <c r="AQ29" s="44"/>
      <c r="AR29" s="44"/>
    </row>
    <row r="30" spans="2:75" ht="18" customHeight="1" x14ac:dyDescent="0.35">
      <c r="C30" s="288">
        <v>69475</v>
      </c>
      <c r="D30" s="288" t="s">
        <v>176</v>
      </c>
      <c r="E30" s="288" t="s">
        <v>138</v>
      </c>
      <c r="F30" s="289" t="s">
        <v>153</v>
      </c>
      <c r="G30" s="288" t="s">
        <v>177</v>
      </c>
      <c r="H30" s="383" t="s">
        <v>178</v>
      </c>
      <c r="I30" s="383"/>
      <c r="J30" s="383"/>
      <c r="K30" s="383"/>
      <c r="L30" s="383" t="s">
        <v>179</v>
      </c>
      <c r="M30" s="383"/>
      <c r="N30" s="383"/>
      <c r="O30" s="383"/>
      <c r="P30" s="45"/>
      <c r="R30" s="290" t="s">
        <v>144</v>
      </c>
      <c r="S30" s="291" t="s">
        <v>144</v>
      </c>
      <c r="T30" s="291" t="s">
        <v>144</v>
      </c>
      <c r="U30" s="291" t="s">
        <v>144</v>
      </c>
      <c r="V30" s="291" t="s">
        <v>144</v>
      </c>
      <c r="W30" s="291" t="s">
        <v>144</v>
      </c>
      <c r="X30" s="291" t="s">
        <v>144</v>
      </c>
      <c r="Y30" s="291" t="s">
        <v>144</v>
      </c>
      <c r="Z30" s="291" t="s">
        <v>144</v>
      </c>
      <c r="AA30" s="291" t="s">
        <v>144</v>
      </c>
      <c r="AB30" s="291" t="s">
        <v>144</v>
      </c>
      <c r="AC30" s="291" t="s">
        <v>144</v>
      </c>
      <c r="AD30" s="291" t="s">
        <v>144</v>
      </c>
      <c r="AE30" s="291" t="s">
        <v>144</v>
      </c>
      <c r="AF30" s="291" t="s">
        <v>144</v>
      </c>
      <c r="AG30" s="291" t="s">
        <v>144</v>
      </c>
      <c r="AH30" s="291" t="s">
        <v>144</v>
      </c>
      <c r="AI30" s="291" t="s">
        <v>144</v>
      </c>
      <c r="AJ30" s="291" t="s">
        <v>144</v>
      </c>
      <c r="AK30" s="291" t="s">
        <v>144</v>
      </c>
      <c r="AL30" s="291" t="s">
        <v>144</v>
      </c>
      <c r="AM30" s="291" t="s">
        <v>144</v>
      </c>
      <c r="AN30" s="291" t="s">
        <v>144</v>
      </c>
      <c r="AO30" s="292" t="s">
        <v>144</v>
      </c>
      <c r="AP30" s="44"/>
      <c r="AQ30" s="44"/>
      <c r="AR30" s="44"/>
    </row>
    <row r="31" spans="2:75" ht="18" customHeight="1" x14ac:dyDescent="0.2">
      <c r="C31" s="101"/>
      <c r="D31" s="101"/>
      <c r="E31" s="101"/>
      <c r="F31" s="115"/>
      <c r="G31" s="101"/>
      <c r="H31" s="382">
        <v>1428</v>
      </c>
      <c r="I31" s="382"/>
      <c r="J31" s="382"/>
      <c r="K31" s="382"/>
      <c r="L31" s="381"/>
      <c r="M31" s="381"/>
      <c r="N31" s="381"/>
      <c r="O31" s="381"/>
      <c r="P31" s="45"/>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30"/>
      <c r="AQ31" s="30"/>
      <c r="AR31" s="30"/>
    </row>
    <row r="32" spans="2:75" ht="18" customHeight="1" x14ac:dyDescent="0.35">
      <c r="C32" s="101"/>
      <c r="D32" s="101"/>
      <c r="E32" s="101"/>
      <c r="F32" s="115"/>
      <c r="G32" s="101"/>
      <c r="H32" s="380"/>
      <c r="I32" s="380"/>
      <c r="J32" s="380"/>
      <c r="K32" s="380"/>
      <c r="L32" s="381"/>
      <c r="M32" s="381"/>
      <c r="N32" s="381"/>
      <c r="O32" s="381"/>
      <c r="P32" s="45"/>
      <c r="R32" s="102"/>
      <c r="S32" s="102"/>
      <c r="T32" s="102"/>
      <c r="U32" s="102"/>
      <c r="V32" s="102"/>
      <c r="W32" s="102"/>
      <c r="X32" s="294" t="s">
        <v>180</v>
      </c>
      <c r="Y32" s="102"/>
      <c r="Z32" s="102"/>
      <c r="AA32" s="102"/>
      <c r="AB32" s="102"/>
      <c r="AC32" s="102"/>
      <c r="AD32" s="102"/>
      <c r="AE32" s="102"/>
      <c r="AF32" s="102"/>
      <c r="AG32" s="102"/>
      <c r="AH32" s="102"/>
      <c r="AI32" s="102"/>
      <c r="AJ32" s="102"/>
      <c r="AK32" s="102"/>
      <c r="AL32" s="102"/>
      <c r="AM32" s="102"/>
      <c r="AN32" s="102"/>
      <c r="AO32" s="102"/>
      <c r="AP32" s="44"/>
      <c r="AQ32" s="44"/>
      <c r="AR32" s="44"/>
    </row>
    <row r="33" spans="3:44" ht="18" customHeight="1" x14ac:dyDescent="0.35">
      <c r="C33" s="101"/>
      <c r="D33" s="101"/>
      <c r="E33" s="101"/>
      <c r="F33" s="115"/>
      <c r="G33" s="101"/>
      <c r="H33" s="380"/>
      <c r="I33" s="380"/>
      <c r="J33" s="380"/>
      <c r="K33" s="380"/>
      <c r="L33" s="381"/>
      <c r="M33" s="381"/>
      <c r="N33" s="381"/>
      <c r="O33" s="381"/>
      <c r="P33" s="45"/>
      <c r="R33" s="102"/>
      <c r="S33" s="102"/>
      <c r="T33" s="102"/>
      <c r="U33" s="102"/>
      <c r="V33" s="102"/>
      <c r="W33" s="102"/>
      <c r="X33" s="102"/>
      <c r="Y33" s="102"/>
      <c r="Z33" s="102"/>
      <c r="AA33" s="295" t="s">
        <v>143</v>
      </c>
      <c r="AB33" s="294" t="s">
        <v>181</v>
      </c>
      <c r="AC33" s="102"/>
      <c r="AD33" s="102"/>
      <c r="AE33" s="102"/>
      <c r="AF33" s="102"/>
      <c r="AG33" s="102"/>
      <c r="AH33" s="102"/>
      <c r="AI33" s="102"/>
      <c r="AJ33" s="102"/>
      <c r="AK33" s="102"/>
      <c r="AL33" s="102"/>
      <c r="AM33" s="102"/>
      <c r="AN33" s="102"/>
      <c r="AO33" s="102"/>
      <c r="AP33" s="44"/>
      <c r="AQ33" s="44"/>
      <c r="AR33" s="44"/>
    </row>
    <row r="34" spans="3:44" ht="18" customHeight="1" x14ac:dyDescent="0.35">
      <c r="C34" s="101"/>
      <c r="D34" s="101"/>
      <c r="E34" s="101"/>
      <c r="F34" s="115"/>
      <c r="G34" s="101"/>
      <c r="H34" s="380"/>
      <c r="I34" s="380"/>
      <c r="J34" s="380"/>
      <c r="K34" s="380"/>
      <c r="L34" s="381"/>
      <c r="M34" s="381"/>
      <c r="N34" s="381"/>
      <c r="O34" s="381"/>
      <c r="P34" s="45"/>
      <c r="R34" s="102"/>
      <c r="S34" s="102"/>
      <c r="T34" s="102"/>
      <c r="U34" s="102"/>
      <c r="V34" s="102"/>
      <c r="W34" s="102"/>
      <c r="X34" s="102"/>
      <c r="Y34" s="102"/>
      <c r="Z34" s="102"/>
      <c r="AA34" s="295" t="s">
        <v>144</v>
      </c>
      <c r="AB34" s="294" t="s">
        <v>182</v>
      </c>
      <c r="AC34" s="102"/>
      <c r="AD34" s="102"/>
      <c r="AE34" s="102"/>
      <c r="AF34" s="102"/>
      <c r="AG34" s="102"/>
      <c r="AH34" s="102"/>
      <c r="AI34" s="102"/>
      <c r="AJ34" s="102"/>
      <c r="AK34" s="102"/>
      <c r="AL34" s="102"/>
      <c r="AM34" s="102"/>
      <c r="AN34" s="102"/>
      <c r="AO34" s="102"/>
      <c r="AP34" s="30"/>
      <c r="AQ34" s="30"/>
      <c r="AR34" s="30"/>
    </row>
    <row r="35" spans="3:44" ht="18" customHeight="1" x14ac:dyDescent="0.35">
      <c r="C35" s="101"/>
      <c r="D35" s="101"/>
      <c r="E35" s="101"/>
      <c r="F35" s="115"/>
      <c r="G35" s="101"/>
      <c r="H35" s="380"/>
      <c r="I35" s="380"/>
      <c r="J35" s="380"/>
      <c r="K35" s="380"/>
      <c r="L35" s="381"/>
      <c r="M35" s="381"/>
      <c r="N35" s="381"/>
      <c r="O35" s="381"/>
      <c r="P35" s="45"/>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44"/>
      <c r="AQ35" s="44"/>
      <c r="AR35" s="44"/>
    </row>
    <row r="36" spans="3:44" ht="18" customHeight="1" x14ac:dyDescent="0.35">
      <c r="C36" s="101"/>
      <c r="D36" s="101"/>
      <c r="E36" s="101"/>
      <c r="F36" s="115"/>
      <c r="G36" s="101"/>
      <c r="H36" s="380"/>
      <c r="I36" s="380"/>
      <c r="J36" s="380"/>
      <c r="K36" s="380"/>
      <c r="L36" s="381"/>
      <c r="M36" s="381"/>
      <c r="N36" s="381"/>
      <c r="O36" s="381"/>
      <c r="P36" s="45"/>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44"/>
      <c r="AQ36" s="44"/>
      <c r="AR36" s="44"/>
    </row>
    <row r="37" spans="3:44" ht="18" customHeight="1" x14ac:dyDescent="0.35">
      <c r="C37" s="101"/>
      <c r="D37" s="101"/>
      <c r="E37" s="101"/>
      <c r="F37" s="115"/>
      <c r="G37" s="101"/>
      <c r="H37" s="380"/>
      <c r="I37" s="380"/>
      <c r="J37" s="380"/>
      <c r="K37" s="380"/>
      <c r="L37" s="381"/>
      <c r="M37" s="381"/>
      <c r="N37" s="381"/>
      <c r="O37" s="381"/>
      <c r="P37" s="45"/>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44"/>
      <c r="AQ37" s="44"/>
      <c r="AR37" s="44"/>
    </row>
    <row r="38" spans="3:44" ht="18" customHeight="1" x14ac:dyDescent="0.35">
      <c r="C38" s="101"/>
      <c r="D38" s="101"/>
      <c r="E38" s="101"/>
      <c r="F38" s="115"/>
      <c r="G38" s="101"/>
      <c r="H38" s="380"/>
      <c r="I38" s="380"/>
      <c r="J38" s="380"/>
      <c r="K38" s="380"/>
      <c r="L38" s="381"/>
      <c r="M38" s="381"/>
      <c r="N38" s="381"/>
      <c r="O38" s="381"/>
      <c r="P38" s="45"/>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44"/>
      <c r="AQ38" s="44"/>
      <c r="AR38" s="44"/>
    </row>
    <row r="39" spans="3:44" ht="18" customHeight="1" x14ac:dyDescent="0.35">
      <c r="C39" s="101"/>
      <c r="D39" s="101"/>
      <c r="E39" s="101"/>
      <c r="F39" s="115"/>
      <c r="G39" s="101"/>
      <c r="H39" s="380"/>
      <c r="I39" s="380"/>
      <c r="J39" s="380"/>
      <c r="K39" s="380"/>
      <c r="L39" s="381"/>
      <c r="M39" s="381"/>
      <c r="N39" s="381"/>
      <c r="O39" s="381"/>
      <c r="P39" s="45"/>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Q39" s="44"/>
      <c r="AR39" s="44"/>
    </row>
    <row r="40" spans="3:44" ht="18" customHeight="1" x14ac:dyDescent="0.35">
      <c r="C40" s="101"/>
      <c r="D40" s="101"/>
      <c r="E40" s="101"/>
      <c r="F40" s="115"/>
      <c r="G40" s="101"/>
      <c r="H40" s="380"/>
      <c r="I40" s="380"/>
      <c r="J40" s="380"/>
      <c r="K40" s="380"/>
      <c r="L40" s="381"/>
      <c r="M40" s="381"/>
      <c r="N40" s="381"/>
      <c r="O40" s="381"/>
      <c r="P40" s="45"/>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Q40" s="44"/>
      <c r="AR40" s="44"/>
    </row>
    <row r="41" spans="3:44" ht="18" customHeight="1" x14ac:dyDescent="0.35">
      <c r="C41" s="101"/>
      <c r="D41" s="101"/>
      <c r="E41" s="101"/>
      <c r="F41" s="115"/>
      <c r="G41" s="101"/>
      <c r="H41" s="380"/>
      <c r="I41" s="380"/>
      <c r="J41" s="380"/>
      <c r="K41" s="380"/>
      <c r="L41" s="381"/>
      <c r="M41" s="381"/>
      <c r="N41" s="381"/>
      <c r="O41" s="381"/>
      <c r="P41" s="45"/>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Q41" s="44"/>
      <c r="AR41" s="44"/>
    </row>
    <row r="42" spans="3:44" ht="18" customHeight="1" x14ac:dyDescent="0.35">
      <c r="C42" s="101"/>
      <c r="D42" s="101"/>
      <c r="E42" s="101"/>
      <c r="F42" s="115"/>
      <c r="G42" s="101"/>
      <c r="H42" s="380"/>
      <c r="I42" s="380"/>
      <c r="J42" s="380"/>
      <c r="K42" s="380"/>
      <c r="L42" s="381"/>
      <c r="M42" s="381"/>
      <c r="N42" s="381"/>
      <c r="O42" s="381"/>
      <c r="P42" s="45"/>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Q42" s="44"/>
      <c r="AR42" s="44"/>
    </row>
    <row r="43" spans="3:44" ht="18" customHeight="1" x14ac:dyDescent="0.35">
      <c r="C43" s="101"/>
      <c r="D43" s="101"/>
      <c r="E43" s="101"/>
      <c r="F43" s="115"/>
      <c r="G43" s="101"/>
      <c r="H43" s="380"/>
      <c r="I43" s="380"/>
      <c r="J43" s="380"/>
      <c r="K43" s="380"/>
      <c r="L43" s="381"/>
      <c r="M43" s="381"/>
      <c r="N43" s="381"/>
      <c r="O43" s="381"/>
      <c r="P43" s="45"/>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Q43" s="44"/>
      <c r="AR43" s="44"/>
    </row>
    <row r="44" spans="3:44" ht="18" customHeight="1" x14ac:dyDescent="0.35">
      <c r="C44" s="101"/>
      <c r="D44" s="101"/>
      <c r="E44" s="101"/>
      <c r="F44" s="115"/>
      <c r="G44" s="101"/>
      <c r="H44" s="380"/>
      <c r="I44" s="380"/>
      <c r="J44" s="380"/>
      <c r="K44" s="380"/>
      <c r="L44" s="381"/>
      <c r="M44" s="381"/>
      <c r="N44" s="381"/>
      <c r="O44" s="381"/>
      <c r="P44" s="45"/>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Q44" s="44"/>
      <c r="AR44" s="44"/>
    </row>
    <row r="45" spans="3:44" ht="18" customHeight="1" x14ac:dyDescent="0.35">
      <c r="C45" s="101"/>
      <c r="D45" s="101"/>
      <c r="E45" s="101"/>
      <c r="F45" s="115"/>
      <c r="G45" s="101"/>
      <c r="H45" s="380"/>
      <c r="I45" s="380"/>
      <c r="J45" s="380"/>
      <c r="K45" s="380"/>
      <c r="L45" s="381"/>
      <c r="M45" s="381"/>
      <c r="N45" s="381"/>
      <c r="O45" s="381"/>
      <c r="P45" s="45"/>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Q45" s="44"/>
      <c r="AR45" s="44"/>
    </row>
    <row r="46" spans="3:44" ht="18" customHeight="1" x14ac:dyDescent="0.35">
      <c r="C46" s="101"/>
      <c r="D46" s="101"/>
      <c r="E46" s="101"/>
      <c r="F46" s="115"/>
      <c r="G46" s="101"/>
      <c r="H46" s="380"/>
      <c r="I46" s="380"/>
      <c r="J46" s="380"/>
      <c r="K46" s="380"/>
      <c r="L46" s="381"/>
      <c r="M46" s="381"/>
      <c r="N46" s="381"/>
      <c r="O46" s="381"/>
      <c r="P46" s="45"/>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Q46" s="44"/>
      <c r="AR46" s="44"/>
    </row>
    <row r="47" spans="3:44" ht="0" hidden="1" customHeight="1" x14ac:dyDescent="0.35">
      <c r="C47" s="101"/>
      <c r="D47" s="101"/>
      <c r="E47" s="101"/>
      <c r="F47" s="115"/>
      <c r="G47" s="101"/>
      <c r="H47" s="380"/>
      <c r="I47" s="380"/>
      <c r="J47" s="380"/>
      <c r="K47" s="380"/>
      <c r="L47" s="381"/>
      <c r="M47" s="381"/>
      <c r="N47" s="381"/>
      <c r="O47" s="381"/>
      <c r="P47" s="45"/>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Q47" s="44"/>
      <c r="AR47" s="44"/>
    </row>
    <row r="48" spans="3:44" ht="0" hidden="1" customHeight="1" x14ac:dyDescent="0.35">
      <c r="C48" s="101"/>
      <c r="D48" s="101"/>
      <c r="E48" s="101"/>
      <c r="F48" s="115"/>
      <c r="G48" s="101"/>
      <c r="H48" s="380"/>
      <c r="I48" s="380"/>
      <c r="J48" s="380"/>
      <c r="K48" s="380"/>
      <c r="L48" s="381"/>
      <c r="M48" s="381"/>
      <c r="N48" s="381"/>
      <c r="O48" s="381"/>
      <c r="P48" s="45"/>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Q48" s="44"/>
      <c r="AR48" s="44"/>
    </row>
    <row r="49" spans="3:44" ht="0" hidden="1" customHeight="1" x14ac:dyDescent="0.35">
      <c r="C49" s="101"/>
      <c r="D49" s="101"/>
      <c r="E49" s="101"/>
      <c r="F49" s="115"/>
      <c r="G49" s="101"/>
      <c r="H49" s="380"/>
      <c r="I49" s="380"/>
      <c r="J49" s="380"/>
      <c r="K49" s="380"/>
      <c r="L49" s="381"/>
      <c r="M49" s="381"/>
      <c r="N49" s="381"/>
      <c r="O49" s="381"/>
      <c r="P49" s="45"/>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Q49" s="44"/>
      <c r="AR49" s="44"/>
    </row>
    <row r="50" spans="3:44" ht="0" hidden="1" customHeight="1" x14ac:dyDescent="0.35">
      <c r="C50" s="101"/>
      <c r="D50" s="101"/>
      <c r="E50" s="101"/>
      <c r="F50" s="115"/>
      <c r="G50" s="101"/>
      <c r="H50" s="380"/>
      <c r="I50" s="380"/>
      <c r="J50" s="380"/>
      <c r="K50" s="380"/>
      <c r="L50" s="381"/>
      <c r="M50" s="381"/>
      <c r="N50" s="381"/>
      <c r="O50" s="381"/>
      <c r="P50" s="45"/>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Q50" s="44"/>
      <c r="AR50" s="44"/>
    </row>
    <row r="51" spans="3:44" ht="0" hidden="1" customHeight="1" x14ac:dyDescent="0.35">
      <c r="C51" s="101"/>
      <c r="D51" s="101"/>
      <c r="E51" s="101"/>
      <c r="F51" s="115"/>
      <c r="G51" s="101"/>
      <c r="H51" s="380"/>
      <c r="I51" s="380"/>
      <c r="J51" s="380"/>
      <c r="K51" s="380"/>
      <c r="L51" s="381"/>
      <c r="M51" s="381"/>
      <c r="N51" s="381"/>
      <c r="O51" s="381"/>
      <c r="P51" s="45"/>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Q51" s="44"/>
      <c r="AR51" s="44"/>
    </row>
    <row r="52" spans="3:44" ht="0" hidden="1" customHeight="1" x14ac:dyDescent="0.35">
      <c r="C52" s="101"/>
      <c r="D52" s="101"/>
      <c r="E52" s="101"/>
      <c r="F52" s="115"/>
      <c r="G52" s="101"/>
      <c r="H52" s="380"/>
      <c r="I52" s="380"/>
      <c r="J52" s="380"/>
      <c r="K52" s="380"/>
      <c r="L52" s="381"/>
      <c r="M52" s="381"/>
      <c r="N52" s="381"/>
      <c r="O52" s="381"/>
      <c r="P52" s="45"/>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44"/>
      <c r="AQ52" s="44"/>
      <c r="AR52" s="44"/>
    </row>
    <row r="53" spans="3:44" ht="0" hidden="1" customHeight="1" x14ac:dyDescent="0.35">
      <c r="C53" s="101"/>
      <c r="D53" s="101"/>
      <c r="E53" s="101"/>
      <c r="F53" s="115"/>
      <c r="G53" s="101"/>
      <c r="H53" s="380"/>
      <c r="I53" s="380"/>
      <c r="J53" s="380"/>
      <c r="K53" s="380"/>
      <c r="L53" s="381"/>
      <c r="M53" s="381"/>
      <c r="N53" s="381"/>
      <c r="O53" s="381"/>
      <c r="P53" s="45"/>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44"/>
      <c r="AQ53" s="44"/>
      <c r="AR53" s="44"/>
    </row>
    <row r="54" spans="3:44" ht="0" hidden="1" customHeight="1" x14ac:dyDescent="0.2">
      <c r="C54" s="101"/>
      <c r="D54" s="101"/>
      <c r="E54" s="101"/>
      <c r="F54" s="115"/>
      <c r="G54" s="101"/>
      <c r="H54" s="380"/>
      <c r="I54" s="380"/>
      <c r="J54" s="380"/>
      <c r="K54" s="380"/>
      <c r="L54" s="381"/>
      <c r="M54" s="381"/>
      <c r="N54" s="381"/>
      <c r="O54" s="381"/>
      <c r="P54" s="45"/>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30"/>
      <c r="AQ54" s="30"/>
      <c r="AR54" s="30"/>
    </row>
    <row r="55" spans="3:44" ht="0" hidden="1" customHeight="1" x14ac:dyDescent="0.35">
      <c r="C55" s="101"/>
      <c r="D55" s="101"/>
      <c r="E55" s="101"/>
      <c r="F55" s="115"/>
      <c r="G55" s="101"/>
      <c r="H55" s="380"/>
      <c r="I55" s="380"/>
      <c r="J55" s="380"/>
      <c r="K55" s="380"/>
      <c r="L55" s="381"/>
      <c r="M55" s="381"/>
      <c r="N55" s="381"/>
      <c r="O55" s="381"/>
      <c r="P55" s="45"/>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44"/>
      <c r="AQ55" s="44"/>
      <c r="AR55" s="44"/>
    </row>
    <row r="56" spans="3:44" ht="0" hidden="1" customHeight="1" x14ac:dyDescent="0.35">
      <c r="C56" s="101"/>
      <c r="D56" s="101"/>
      <c r="E56" s="101"/>
      <c r="F56" s="115"/>
      <c r="G56" s="101"/>
      <c r="H56" s="380"/>
      <c r="I56" s="380"/>
      <c r="J56" s="380"/>
      <c r="K56" s="380"/>
      <c r="L56" s="381"/>
      <c r="M56" s="381"/>
      <c r="N56" s="381"/>
      <c r="O56" s="381"/>
      <c r="P56" s="45"/>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44"/>
      <c r="AQ56" s="44"/>
      <c r="AR56" s="44"/>
    </row>
    <row r="57" spans="3:44" ht="0" hidden="1" customHeight="1" x14ac:dyDescent="0.35">
      <c r="C57" s="101"/>
      <c r="D57" s="101"/>
      <c r="E57" s="101"/>
      <c r="F57" s="115"/>
      <c r="G57" s="101"/>
      <c r="H57" s="380"/>
      <c r="I57" s="380"/>
      <c r="J57" s="380"/>
      <c r="K57" s="380"/>
      <c r="L57" s="381"/>
      <c r="M57" s="381"/>
      <c r="N57" s="381"/>
      <c r="O57" s="381"/>
      <c r="P57" s="45"/>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44"/>
      <c r="AQ57" s="44"/>
      <c r="AR57" s="44"/>
    </row>
    <row r="58" spans="3:44" ht="0" hidden="1" customHeight="1" x14ac:dyDescent="0.35">
      <c r="C58" s="101"/>
      <c r="D58" s="101"/>
      <c r="E58" s="101"/>
      <c r="F58" s="115"/>
      <c r="G58" s="101"/>
      <c r="H58" s="380"/>
      <c r="I58" s="380"/>
      <c r="J58" s="380"/>
      <c r="K58" s="380"/>
      <c r="L58" s="381"/>
      <c r="M58" s="381"/>
      <c r="N58" s="381"/>
      <c r="O58" s="381"/>
      <c r="P58" s="45"/>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44"/>
      <c r="AQ58" s="44"/>
      <c r="AR58" s="44"/>
    </row>
    <row r="59" spans="3:44" ht="0" hidden="1" customHeight="1" x14ac:dyDescent="0.35">
      <c r="C59" s="101"/>
      <c r="D59" s="101"/>
      <c r="E59" s="101"/>
      <c r="F59" s="115"/>
      <c r="G59" s="101"/>
      <c r="H59" s="380"/>
      <c r="I59" s="380"/>
      <c r="J59" s="380"/>
      <c r="K59" s="380"/>
      <c r="L59" s="381"/>
      <c r="M59" s="381"/>
      <c r="N59" s="381"/>
      <c r="O59" s="381"/>
      <c r="P59" s="45"/>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Q59" s="44"/>
      <c r="AR59" s="44"/>
    </row>
    <row r="60" spans="3:44" ht="0" hidden="1" customHeight="1" x14ac:dyDescent="0.35">
      <c r="C60" s="101"/>
      <c r="D60" s="101"/>
      <c r="E60" s="101"/>
      <c r="F60" s="115"/>
      <c r="G60" s="101"/>
      <c r="H60" s="380"/>
      <c r="I60" s="380"/>
      <c r="J60" s="380"/>
      <c r="K60" s="380"/>
      <c r="L60" s="381"/>
      <c r="M60" s="381"/>
      <c r="N60" s="381"/>
      <c r="O60" s="381"/>
      <c r="P60" s="45"/>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Q60" s="44"/>
      <c r="AR60" s="44"/>
    </row>
    <row r="61" spans="3:44" ht="0" hidden="1" customHeight="1" x14ac:dyDescent="0.35">
      <c r="C61" s="101"/>
      <c r="D61" s="101"/>
      <c r="E61" s="101"/>
      <c r="F61" s="115"/>
      <c r="G61" s="101"/>
      <c r="H61" s="380"/>
      <c r="I61" s="380"/>
      <c r="J61" s="380"/>
      <c r="K61" s="380"/>
      <c r="L61" s="381"/>
      <c r="M61" s="381"/>
      <c r="N61" s="381"/>
      <c r="O61" s="381"/>
      <c r="P61" s="45"/>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Q61" s="44"/>
      <c r="AR61" s="44"/>
    </row>
    <row r="62" spans="3:44" ht="0" hidden="1" customHeight="1" x14ac:dyDescent="0.35">
      <c r="C62" s="101"/>
      <c r="D62" s="101"/>
      <c r="E62" s="101"/>
      <c r="F62" s="115"/>
      <c r="G62" s="101"/>
      <c r="H62" s="380"/>
      <c r="I62" s="380"/>
      <c r="J62" s="380"/>
      <c r="K62" s="380"/>
      <c r="L62" s="381"/>
      <c r="M62" s="381"/>
      <c r="N62" s="381"/>
      <c r="O62" s="381"/>
      <c r="P62" s="45"/>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Q62" s="44"/>
      <c r="AR62" s="44"/>
    </row>
    <row r="63" spans="3:44" ht="0" hidden="1" customHeight="1" x14ac:dyDescent="0.35">
      <c r="C63" s="101"/>
      <c r="D63" s="101"/>
      <c r="E63" s="101"/>
      <c r="F63" s="115"/>
      <c r="G63" s="101"/>
      <c r="H63" s="380"/>
      <c r="I63" s="380"/>
      <c r="J63" s="380"/>
      <c r="K63" s="380"/>
      <c r="L63" s="381"/>
      <c r="M63" s="381"/>
      <c r="N63" s="381"/>
      <c r="O63" s="381"/>
      <c r="P63" s="45"/>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Q63" s="44"/>
      <c r="AR63" s="44"/>
    </row>
    <row r="64" spans="3:44" ht="0" hidden="1" customHeight="1" x14ac:dyDescent="0.35">
      <c r="C64" s="101"/>
      <c r="D64" s="101"/>
      <c r="E64" s="101"/>
      <c r="F64" s="115"/>
      <c r="G64" s="101"/>
      <c r="H64" s="380"/>
      <c r="I64" s="380"/>
      <c r="J64" s="380"/>
      <c r="K64" s="380"/>
      <c r="L64" s="381"/>
      <c r="M64" s="381"/>
      <c r="N64" s="381"/>
      <c r="O64" s="381"/>
      <c r="P64" s="45"/>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Q64" s="44"/>
      <c r="AR64" s="44"/>
    </row>
    <row r="65" spans="3:44" ht="0" hidden="1" customHeight="1" x14ac:dyDescent="0.35">
      <c r="C65" s="101"/>
      <c r="D65" s="101"/>
      <c r="E65" s="101"/>
      <c r="F65" s="115"/>
      <c r="G65" s="101"/>
      <c r="H65" s="380"/>
      <c r="I65" s="380"/>
      <c r="J65" s="380"/>
      <c r="K65" s="380"/>
      <c r="L65" s="381"/>
      <c r="M65" s="381"/>
      <c r="N65" s="381"/>
      <c r="O65" s="381"/>
      <c r="P65" s="45"/>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Q65" s="44"/>
      <c r="AR65" s="44"/>
    </row>
    <row r="66" spans="3:44" ht="0" hidden="1" customHeight="1" x14ac:dyDescent="0.35">
      <c r="C66" s="101"/>
      <c r="D66" s="101"/>
      <c r="E66" s="101"/>
      <c r="F66" s="115"/>
      <c r="G66" s="101"/>
      <c r="H66" s="380"/>
      <c r="I66" s="380"/>
      <c r="J66" s="380"/>
      <c r="K66" s="380"/>
      <c r="L66" s="381"/>
      <c r="M66" s="381"/>
      <c r="N66" s="381"/>
      <c r="O66" s="381"/>
      <c r="P66" s="45"/>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Q66" s="44"/>
      <c r="AR66" s="44"/>
    </row>
    <row r="67" spans="3:44" ht="0" hidden="1" customHeight="1" x14ac:dyDescent="0.35">
      <c r="C67" s="101"/>
      <c r="D67" s="101"/>
      <c r="E67" s="101"/>
      <c r="F67" s="115"/>
      <c r="G67" s="101"/>
      <c r="H67" s="380"/>
      <c r="I67" s="380"/>
      <c r="J67" s="380"/>
      <c r="K67" s="380"/>
      <c r="L67" s="381"/>
      <c r="M67" s="381"/>
      <c r="N67" s="381"/>
      <c r="O67" s="381"/>
      <c r="P67" s="45"/>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Q67" s="44"/>
      <c r="AR67" s="44"/>
    </row>
    <row r="68" spans="3:44" ht="0" hidden="1" customHeight="1" x14ac:dyDescent="0.35">
      <c r="C68" s="101"/>
      <c r="D68" s="101"/>
      <c r="E68" s="101"/>
      <c r="F68" s="115"/>
      <c r="G68" s="101"/>
      <c r="H68" s="380"/>
      <c r="I68" s="380"/>
      <c r="J68" s="380"/>
      <c r="K68" s="380"/>
      <c r="L68" s="381"/>
      <c r="M68" s="381"/>
      <c r="N68" s="381"/>
      <c r="O68" s="381"/>
      <c r="P68" s="45"/>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Q68" s="44"/>
      <c r="AR68" s="44"/>
    </row>
    <row r="69" spans="3:44" ht="0" hidden="1" customHeight="1" x14ac:dyDescent="0.35">
      <c r="C69" s="101"/>
      <c r="D69" s="101"/>
      <c r="E69" s="101"/>
      <c r="F69" s="115"/>
      <c r="G69" s="101"/>
      <c r="H69" s="380"/>
      <c r="I69" s="380"/>
      <c r="J69" s="380"/>
      <c r="K69" s="380"/>
      <c r="L69" s="381"/>
      <c r="M69" s="381"/>
      <c r="N69" s="381"/>
      <c r="O69" s="381"/>
      <c r="P69" s="45"/>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Q69" s="44"/>
      <c r="AR69" s="44"/>
    </row>
    <row r="70" spans="3:44" ht="0" hidden="1" customHeight="1" x14ac:dyDescent="0.35">
      <c r="C70" s="101"/>
      <c r="D70" s="101"/>
      <c r="E70" s="101"/>
      <c r="F70" s="115"/>
      <c r="G70" s="101"/>
      <c r="H70" s="380"/>
      <c r="I70" s="380"/>
      <c r="J70" s="380"/>
      <c r="K70" s="380"/>
      <c r="L70" s="381"/>
      <c r="M70" s="381"/>
      <c r="N70" s="381"/>
      <c r="O70" s="381"/>
      <c r="P70" s="45"/>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Q70" s="44"/>
      <c r="AR70" s="44"/>
    </row>
    <row r="71" spans="3:44" ht="0" hidden="1" customHeight="1" x14ac:dyDescent="0.35">
      <c r="C71" s="101"/>
      <c r="D71" s="101"/>
      <c r="E71" s="101"/>
      <c r="F71" s="115"/>
      <c r="G71" s="101"/>
      <c r="H71" s="380"/>
      <c r="I71" s="380"/>
      <c r="J71" s="380"/>
      <c r="K71" s="380"/>
      <c r="L71" s="381"/>
      <c r="M71" s="381"/>
      <c r="N71" s="381"/>
      <c r="O71" s="381"/>
      <c r="P71" s="45"/>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Q71" s="44"/>
      <c r="AR71" s="44"/>
    </row>
    <row r="72" spans="3:44" ht="0" hidden="1" customHeight="1" x14ac:dyDescent="0.35">
      <c r="C72" s="101"/>
      <c r="D72" s="101"/>
      <c r="E72" s="101"/>
      <c r="F72" s="115"/>
      <c r="G72" s="101"/>
      <c r="H72" s="380"/>
      <c r="I72" s="380"/>
      <c r="J72" s="380"/>
      <c r="K72" s="380"/>
      <c r="L72" s="381"/>
      <c r="M72" s="381"/>
      <c r="N72" s="381"/>
      <c r="O72" s="381"/>
      <c r="P72" s="45"/>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Q72" s="44"/>
      <c r="AR72" s="44"/>
    </row>
    <row r="73" spans="3:44" ht="0" hidden="1" customHeight="1" x14ac:dyDescent="0.35">
      <c r="C73" s="101"/>
      <c r="D73" s="101"/>
      <c r="E73" s="101"/>
      <c r="F73" s="115"/>
      <c r="G73" s="101"/>
      <c r="H73" s="380"/>
      <c r="I73" s="380"/>
      <c r="J73" s="380"/>
      <c r="K73" s="380"/>
      <c r="L73" s="381"/>
      <c r="M73" s="381"/>
      <c r="N73" s="381"/>
      <c r="O73" s="381"/>
      <c r="P73" s="45"/>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Q73" s="44"/>
      <c r="AR73" s="44"/>
    </row>
    <row r="74" spans="3:44" ht="0" hidden="1" customHeight="1" x14ac:dyDescent="0.35">
      <c r="C74" s="101"/>
      <c r="D74" s="101"/>
      <c r="E74" s="101"/>
      <c r="F74" s="115"/>
      <c r="G74" s="101"/>
      <c r="H74" s="380"/>
      <c r="I74" s="380"/>
      <c r="J74" s="380"/>
      <c r="K74" s="380"/>
      <c r="L74" s="381"/>
      <c r="M74" s="381"/>
      <c r="N74" s="381"/>
      <c r="O74" s="381"/>
      <c r="P74" s="45"/>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Q74" s="44"/>
      <c r="AR74" s="44"/>
    </row>
    <row r="75" spans="3:44" ht="0" hidden="1" customHeight="1" x14ac:dyDescent="0.35">
      <c r="C75" s="101"/>
      <c r="D75" s="101"/>
      <c r="E75" s="101"/>
      <c r="F75" s="115"/>
      <c r="G75" s="101"/>
      <c r="H75" s="380"/>
      <c r="I75" s="380"/>
      <c r="J75" s="380"/>
      <c r="K75" s="380"/>
      <c r="L75" s="381"/>
      <c r="M75" s="381"/>
      <c r="N75" s="381"/>
      <c r="O75" s="381"/>
      <c r="P75" s="45"/>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Q75" s="44"/>
      <c r="AR75" s="44"/>
    </row>
    <row r="76" spans="3:44" ht="0" hidden="1" customHeight="1" x14ac:dyDescent="0.35">
      <c r="C76" s="101"/>
      <c r="D76" s="101"/>
      <c r="E76" s="101"/>
      <c r="F76" s="115"/>
      <c r="G76" s="101"/>
      <c r="H76" s="380"/>
      <c r="I76" s="380"/>
      <c r="J76" s="380"/>
      <c r="K76" s="380"/>
      <c r="L76" s="381"/>
      <c r="M76" s="381"/>
      <c r="N76" s="381"/>
      <c r="O76" s="381"/>
      <c r="P76" s="45"/>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Q76" s="44"/>
      <c r="AR76" s="44"/>
    </row>
    <row r="77" spans="3:44" ht="0" hidden="1" customHeight="1" x14ac:dyDescent="0.35">
      <c r="C77" s="101"/>
      <c r="D77" s="101"/>
      <c r="E77" s="101"/>
      <c r="F77" s="115"/>
      <c r="G77" s="101"/>
      <c r="H77" s="380"/>
      <c r="I77" s="380"/>
      <c r="J77" s="380"/>
      <c r="K77" s="380"/>
      <c r="L77" s="381"/>
      <c r="M77" s="381"/>
      <c r="N77" s="381"/>
      <c r="O77" s="381"/>
      <c r="P77" s="45"/>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Q77" s="44"/>
      <c r="AR77" s="44"/>
    </row>
    <row r="78" spans="3:44" ht="0" hidden="1" customHeight="1" x14ac:dyDescent="0.35">
      <c r="C78" s="101"/>
      <c r="D78" s="101"/>
      <c r="E78" s="101"/>
      <c r="F78" s="115"/>
      <c r="G78" s="101"/>
      <c r="H78" s="380"/>
      <c r="I78" s="380"/>
      <c r="J78" s="380"/>
      <c r="K78" s="380"/>
      <c r="L78" s="381"/>
      <c r="M78" s="381"/>
      <c r="N78" s="381"/>
      <c r="O78" s="381"/>
      <c r="P78" s="45"/>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Q78" s="44"/>
      <c r="AR78" s="44"/>
    </row>
    <row r="79" spans="3:44" ht="0" hidden="1" customHeight="1" x14ac:dyDescent="0.35">
      <c r="C79" s="101"/>
      <c r="D79" s="101"/>
      <c r="E79" s="101"/>
      <c r="F79" s="115"/>
      <c r="G79" s="101"/>
      <c r="H79" s="380"/>
      <c r="I79" s="380"/>
      <c r="J79" s="380"/>
      <c r="K79" s="380"/>
      <c r="L79" s="381"/>
      <c r="M79" s="381"/>
      <c r="N79" s="381"/>
      <c r="O79" s="381"/>
      <c r="P79" s="45"/>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Q79" s="44"/>
      <c r="AR79" s="44"/>
    </row>
    <row r="80" spans="3:44" ht="0" hidden="1" customHeight="1" x14ac:dyDescent="0.35">
      <c r="C80" s="101"/>
      <c r="D80" s="101"/>
      <c r="E80" s="101"/>
      <c r="F80" s="115"/>
      <c r="G80" s="101"/>
      <c r="H80" s="380"/>
      <c r="I80" s="380"/>
      <c r="J80" s="380"/>
      <c r="K80" s="380"/>
      <c r="L80" s="381"/>
      <c r="M80" s="381"/>
      <c r="N80" s="381"/>
      <c r="O80" s="381"/>
      <c r="P80" s="45"/>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Q80" s="44"/>
      <c r="AR80" s="44"/>
    </row>
    <row r="81" spans="3:44" ht="0" hidden="1" customHeight="1" x14ac:dyDescent="0.35">
      <c r="C81" s="101"/>
      <c r="D81" s="101"/>
      <c r="E81" s="101"/>
      <c r="F81" s="115"/>
      <c r="G81" s="101"/>
      <c r="H81" s="380"/>
      <c r="I81" s="380"/>
      <c r="J81" s="380"/>
      <c r="K81" s="380"/>
      <c r="L81" s="381"/>
      <c r="M81" s="381"/>
      <c r="N81" s="381"/>
      <c r="O81" s="381"/>
      <c r="P81" s="45"/>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Q81" s="44"/>
      <c r="AR81" s="44"/>
    </row>
    <row r="82" spans="3:44" ht="0" hidden="1" customHeight="1" x14ac:dyDescent="0.35">
      <c r="C82" s="101"/>
      <c r="D82" s="101"/>
      <c r="E82" s="101"/>
      <c r="F82" s="115"/>
      <c r="G82" s="101"/>
      <c r="H82" s="380"/>
      <c r="I82" s="380"/>
      <c r="J82" s="380"/>
      <c r="K82" s="380"/>
      <c r="L82" s="381"/>
      <c r="M82" s="381"/>
      <c r="N82" s="381"/>
      <c r="O82" s="381"/>
      <c r="P82" s="45"/>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Q82" s="44"/>
      <c r="AR82" s="44"/>
    </row>
    <row r="83" spans="3:44" ht="0" hidden="1" customHeight="1" x14ac:dyDescent="0.35">
      <c r="C83" s="101"/>
      <c r="D83" s="101"/>
      <c r="E83" s="101"/>
      <c r="F83" s="115"/>
      <c r="G83" s="101"/>
      <c r="H83" s="380"/>
      <c r="I83" s="380"/>
      <c r="J83" s="380"/>
      <c r="K83" s="380"/>
      <c r="L83" s="381"/>
      <c r="M83" s="381"/>
      <c r="N83" s="381"/>
      <c r="O83" s="381"/>
      <c r="P83" s="45"/>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Q83" s="44"/>
      <c r="AR83" s="44"/>
    </row>
    <row r="84" spans="3:44" ht="0" hidden="1" customHeight="1" x14ac:dyDescent="0.35">
      <c r="C84" s="101"/>
      <c r="D84" s="101"/>
      <c r="E84" s="101"/>
      <c r="F84" s="115"/>
      <c r="G84" s="101"/>
      <c r="H84" s="380"/>
      <c r="I84" s="380"/>
      <c r="J84" s="380"/>
      <c r="K84" s="380"/>
      <c r="L84" s="381"/>
      <c r="M84" s="381"/>
      <c r="N84" s="381"/>
      <c r="O84" s="381"/>
      <c r="P84" s="45"/>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Q84" s="44"/>
      <c r="AR84" s="44"/>
    </row>
    <row r="85" spans="3:44" ht="0" hidden="1" customHeight="1" x14ac:dyDescent="0.35">
      <c r="C85" s="101"/>
      <c r="D85" s="101"/>
      <c r="E85" s="101"/>
      <c r="F85" s="115"/>
      <c r="G85" s="101"/>
      <c r="H85" s="380"/>
      <c r="I85" s="380"/>
      <c r="J85" s="380"/>
      <c r="K85" s="380"/>
      <c r="L85" s="381"/>
      <c r="M85" s="381"/>
      <c r="N85" s="381"/>
      <c r="O85" s="381"/>
      <c r="P85" s="45"/>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Q85" s="44"/>
      <c r="AR85" s="44"/>
    </row>
    <row r="86" spans="3:44" ht="0" hidden="1" customHeight="1" x14ac:dyDescent="0.35">
      <c r="C86" s="101"/>
      <c r="D86" s="101"/>
      <c r="E86" s="101"/>
      <c r="F86" s="115"/>
      <c r="G86" s="101"/>
      <c r="H86" s="380"/>
      <c r="I86" s="380"/>
      <c r="J86" s="380"/>
      <c r="K86" s="380"/>
      <c r="L86" s="381"/>
      <c r="M86" s="381"/>
      <c r="N86" s="381"/>
      <c r="O86" s="381"/>
      <c r="P86" s="45"/>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Q86" s="44"/>
      <c r="AR86" s="44"/>
    </row>
    <row r="87" spans="3:44" ht="0" hidden="1" customHeight="1" x14ac:dyDescent="0.35">
      <c r="C87" s="101"/>
      <c r="D87" s="101"/>
      <c r="E87" s="101"/>
      <c r="F87" s="115"/>
      <c r="G87" s="101"/>
      <c r="H87" s="380"/>
      <c r="I87" s="380"/>
      <c r="J87" s="380"/>
      <c r="K87" s="380"/>
      <c r="L87" s="381"/>
      <c r="M87" s="381"/>
      <c r="N87" s="381"/>
      <c r="O87" s="381"/>
      <c r="P87" s="45"/>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Q87" s="44"/>
      <c r="AR87" s="44"/>
    </row>
    <row r="88" spans="3:44" ht="0" hidden="1" customHeight="1" x14ac:dyDescent="0.35">
      <c r="C88" s="101"/>
      <c r="D88" s="101"/>
      <c r="E88" s="101"/>
      <c r="F88" s="115"/>
      <c r="G88" s="101"/>
      <c r="H88" s="380"/>
      <c r="I88" s="380"/>
      <c r="J88" s="380"/>
      <c r="K88" s="380"/>
      <c r="L88" s="381"/>
      <c r="M88" s="381"/>
      <c r="N88" s="381"/>
      <c r="O88" s="381"/>
      <c r="P88" s="45"/>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Q88" s="44"/>
      <c r="AR88" s="44"/>
    </row>
    <row r="89" spans="3:44" ht="0" hidden="1" customHeight="1" x14ac:dyDescent="0.35">
      <c r="C89" s="101"/>
      <c r="D89" s="101"/>
      <c r="E89" s="101"/>
      <c r="F89" s="115"/>
      <c r="G89" s="101"/>
      <c r="H89" s="380"/>
      <c r="I89" s="380"/>
      <c r="J89" s="380"/>
      <c r="K89" s="380"/>
      <c r="L89" s="381"/>
      <c r="M89" s="381"/>
      <c r="N89" s="381"/>
      <c r="O89" s="381"/>
      <c r="P89" s="45"/>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Q89" s="44"/>
      <c r="AR89" s="44"/>
    </row>
    <row r="90" spans="3:44" ht="0" hidden="1" customHeight="1" x14ac:dyDescent="0.35">
      <c r="C90" s="101"/>
      <c r="D90" s="101"/>
      <c r="E90" s="101"/>
      <c r="F90" s="115"/>
      <c r="G90" s="101"/>
      <c r="H90" s="380"/>
      <c r="I90" s="380"/>
      <c r="J90" s="380"/>
      <c r="K90" s="380"/>
      <c r="L90" s="381"/>
      <c r="M90" s="381"/>
      <c r="N90" s="381"/>
      <c r="O90" s="381"/>
      <c r="P90" s="45"/>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Q90" s="44"/>
      <c r="AR90" s="44"/>
    </row>
    <row r="91" spans="3:44" ht="0" hidden="1" customHeight="1" x14ac:dyDescent="0.35">
      <c r="C91" s="101"/>
      <c r="D91" s="101"/>
      <c r="E91" s="101"/>
      <c r="F91" s="115"/>
      <c r="G91" s="101"/>
      <c r="H91" s="380"/>
      <c r="I91" s="380"/>
      <c r="J91" s="380"/>
      <c r="K91" s="380"/>
      <c r="L91" s="381"/>
      <c r="M91" s="381"/>
      <c r="N91" s="381"/>
      <c r="O91" s="381"/>
      <c r="P91" s="45"/>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Q91" s="44"/>
      <c r="AR91" s="44"/>
    </row>
    <row r="92" spans="3:44" ht="0" hidden="1" customHeight="1" x14ac:dyDescent="0.35">
      <c r="C92" s="101"/>
      <c r="D92" s="101"/>
      <c r="E92" s="101"/>
      <c r="F92" s="115"/>
      <c r="G92" s="101"/>
      <c r="H92" s="380"/>
      <c r="I92" s="380"/>
      <c r="J92" s="380"/>
      <c r="K92" s="380"/>
      <c r="L92" s="381"/>
      <c r="M92" s="381"/>
      <c r="N92" s="381"/>
      <c r="O92" s="381"/>
      <c r="P92" s="45"/>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Q92" s="44"/>
      <c r="AR92" s="44"/>
    </row>
    <row r="93" spans="3:44" ht="0" hidden="1" customHeight="1" x14ac:dyDescent="0.35">
      <c r="C93" s="101"/>
      <c r="D93" s="101"/>
      <c r="E93" s="101"/>
      <c r="F93" s="115"/>
      <c r="G93" s="101"/>
      <c r="H93" s="380"/>
      <c r="I93" s="380"/>
      <c r="J93" s="380"/>
      <c r="K93" s="380"/>
      <c r="L93" s="381"/>
      <c r="M93" s="381"/>
      <c r="N93" s="381"/>
      <c r="O93" s="381"/>
      <c r="P93" s="45"/>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Q93" s="44"/>
      <c r="AR93" s="44"/>
    </row>
    <row r="94" spans="3:44" ht="0" hidden="1" customHeight="1" x14ac:dyDescent="0.35">
      <c r="C94" s="101"/>
      <c r="D94" s="101"/>
      <c r="E94" s="101"/>
      <c r="F94" s="115"/>
      <c r="G94" s="101"/>
      <c r="H94" s="380"/>
      <c r="I94" s="380"/>
      <c r="J94" s="380"/>
      <c r="K94" s="380"/>
      <c r="L94" s="381"/>
      <c r="M94" s="381"/>
      <c r="N94" s="381"/>
      <c r="O94" s="381"/>
      <c r="P94" s="45"/>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Q94" s="44"/>
      <c r="AR94" s="44"/>
    </row>
    <row r="95" spans="3:44" ht="0" hidden="1" customHeight="1" x14ac:dyDescent="0.35">
      <c r="C95" s="101"/>
      <c r="D95" s="101"/>
      <c r="E95" s="101"/>
      <c r="F95" s="115"/>
      <c r="G95" s="101"/>
      <c r="H95" s="380"/>
      <c r="I95" s="380"/>
      <c r="J95" s="380"/>
      <c r="K95" s="380"/>
      <c r="L95" s="381"/>
      <c r="M95" s="381"/>
      <c r="N95" s="381"/>
      <c r="O95" s="381"/>
      <c r="P95" s="45"/>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Q95" s="44"/>
      <c r="AR95" s="44"/>
    </row>
    <row r="96" spans="3:44" ht="0" hidden="1" customHeight="1" x14ac:dyDescent="0.35">
      <c r="C96" s="101"/>
      <c r="D96" s="101"/>
      <c r="E96" s="101"/>
      <c r="F96" s="115"/>
      <c r="G96" s="101"/>
      <c r="H96" s="380"/>
      <c r="I96" s="380"/>
      <c r="J96" s="380"/>
      <c r="K96" s="380"/>
      <c r="L96" s="381"/>
      <c r="M96" s="381"/>
      <c r="N96" s="381"/>
      <c r="O96" s="381"/>
      <c r="P96" s="45"/>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Q96" s="44"/>
      <c r="AR96" s="44"/>
    </row>
    <row r="97" spans="2:75" ht="0" hidden="1" customHeight="1" x14ac:dyDescent="0.35">
      <c r="C97" s="101"/>
      <c r="D97" s="101"/>
      <c r="E97" s="101"/>
      <c r="F97" s="115"/>
      <c r="G97" s="101"/>
      <c r="H97" s="380"/>
      <c r="I97" s="380"/>
      <c r="J97" s="380"/>
      <c r="K97" s="380"/>
      <c r="L97" s="381"/>
      <c r="M97" s="381"/>
      <c r="N97" s="381"/>
      <c r="O97" s="381"/>
      <c r="P97" s="45"/>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Q97" s="44"/>
      <c r="AR97" s="44"/>
    </row>
    <row r="98" spans="2:75" ht="0" hidden="1" customHeight="1" x14ac:dyDescent="0.35">
      <c r="C98" s="101"/>
      <c r="D98" s="101"/>
      <c r="E98" s="101"/>
      <c r="F98" s="115"/>
      <c r="G98" s="101"/>
      <c r="H98" s="380"/>
      <c r="I98" s="380"/>
      <c r="J98" s="380"/>
      <c r="K98" s="380"/>
      <c r="L98" s="381"/>
      <c r="M98" s="381"/>
      <c r="N98" s="381"/>
      <c r="O98" s="381"/>
      <c r="P98" s="45"/>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Q98" s="44"/>
      <c r="AR98" s="44"/>
    </row>
    <row r="99" spans="2:75" ht="0" hidden="1" customHeight="1" x14ac:dyDescent="0.35">
      <c r="C99" s="101"/>
      <c r="D99" s="101"/>
      <c r="E99" s="101"/>
      <c r="F99" s="115"/>
      <c r="G99" s="101"/>
      <c r="H99" s="380"/>
      <c r="I99" s="380"/>
      <c r="J99" s="380"/>
      <c r="K99" s="380"/>
      <c r="L99" s="381"/>
      <c r="M99" s="381"/>
      <c r="N99" s="381"/>
      <c r="O99" s="381"/>
      <c r="P99" s="45"/>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Q99" s="44"/>
      <c r="AR99" s="44"/>
    </row>
    <row r="100" spans="2:75" ht="0" hidden="1" customHeight="1" x14ac:dyDescent="0.2">
      <c r="C100" s="101"/>
      <c r="D100" s="101"/>
      <c r="E100" s="101"/>
      <c r="F100" s="115"/>
      <c r="G100" s="101"/>
      <c r="H100" s="380"/>
      <c r="I100" s="380"/>
      <c r="J100" s="380"/>
      <c r="K100" s="380"/>
      <c r="L100" s="381"/>
      <c r="M100" s="381"/>
      <c r="N100" s="381"/>
      <c r="O100" s="381"/>
      <c r="P100" s="45"/>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Q100" s="30"/>
      <c r="AR100" s="30"/>
    </row>
    <row r="101" spans="2:75" ht="0" hidden="1" customHeight="1" x14ac:dyDescent="0.35">
      <c r="C101" s="101"/>
      <c r="D101" s="101"/>
      <c r="E101" s="101"/>
      <c r="F101" s="115"/>
      <c r="G101" s="101"/>
      <c r="H101" s="380"/>
      <c r="I101" s="380"/>
      <c r="J101" s="380"/>
      <c r="K101" s="380"/>
      <c r="L101" s="381"/>
      <c r="M101" s="381"/>
      <c r="N101" s="381"/>
      <c r="O101" s="381"/>
      <c r="P101" s="45"/>
      <c r="AQ101" s="44"/>
      <c r="AR101" s="44"/>
    </row>
    <row r="102" spans="2:75" ht="18" customHeight="1" x14ac:dyDescent="0.35">
      <c r="C102" s="101"/>
      <c r="D102" s="101"/>
      <c r="E102" s="101"/>
      <c r="F102" s="115"/>
      <c r="G102" s="101"/>
      <c r="H102" s="380"/>
      <c r="I102" s="380"/>
      <c r="J102" s="380"/>
      <c r="K102" s="380"/>
      <c r="L102" s="381"/>
      <c r="M102" s="381"/>
      <c r="N102" s="381"/>
      <c r="O102" s="381"/>
      <c r="P102" s="45"/>
      <c r="AQ102" s="44"/>
      <c r="AR102" s="44"/>
    </row>
    <row r="103" spans="2:75" ht="18" customHeight="1" x14ac:dyDescent="0.2">
      <c r="C103" s="101"/>
      <c r="D103" s="101"/>
      <c r="E103" s="101"/>
      <c r="F103" s="115"/>
      <c r="G103" s="101"/>
      <c r="H103" s="380"/>
      <c r="I103" s="380"/>
      <c r="J103" s="380"/>
      <c r="K103" s="380"/>
      <c r="L103" s="381"/>
      <c r="M103" s="381"/>
      <c r="N103" s="381"/>
      <c r="O103" s="381"/>
      <c r="P103" s="45"/>
    </row>
    <row r="104" spans="2:75" ht="9" customHeight="1" x14ac:dyDescent="0.35">
      <c r="E104" s="46"/>
      <c r="F104" s="116"/>
      <c r="Z104" s="49"/>
      <c r="AC104" s="3"/>
      <c r="AD104" s="3"/>
      <c r="AE104" s="3"/>
      <c r="AF104" s="35"/>
      <c r="AJ104" s="3"/>
    </row>
    <row r="105" spans="2:75" ht="39.950000000000003" customHeight="1" x14ac:dyDescent="0.25">
      <c r="B105"/>
      <c r="C105" s="400" t="s">
        <v>84</v>
      </c>
      <c r="D105" s="400"/>
      <c r="E105" s="400"/>
      <c r="F105" s="400"/>
      <c r="G105" s="400"/>
      <c r="H105" s="400"/>
      <c r="I105" s="400"/>
      <c r="J105" s="400"/>
      <c r="K105" s="400"/>
      <c r="L105" s="400"/>
      <c r="M105" s="400"/>
      <c r="N105" s="400"/>
      <c r="O105" s="400"/>
      <c r="P105" s="400"/>
      <c r="Q105" s="400"/>
      <c r="R105" s="400"/>
      <c r="S105" s="400"/>
      <c r="T105" s="400"/>
      <c r="U105" s="400"/>
      <c r="V105" s="400"/>
      <c r="W105" s="400"/>
      <c r="X105" s="400"/>
      <c r="Y105" s="400"/>
      <c r="Z105" s="400"/>
      <c r="AA105" s="400"/>
      <c r="AB105" s="400"/>
      <c r="AC105" s="400"/>
      <c r="AD105" s="400"/>
      <c r="AE105" s="400"/>
      <c r="AF105" s="400"/>
      <c r="AG105" s="400"/>
      <c r="AH105" s="400"/>
      <c r="AI105" s="400"/>
      <c r="AJ105" s="400"/>
      <c r="AK105" s="400"/>
      <c r="AL105" s="400"/>
      <c r="AM105" s="400"/>
      <c r="AN105" s="400"/>
      <c r="AO105" s="400"/>
      <c r="AP105" s="122"/>
    </row>
    <row r="106" spans="2:75" s="48" customFormat="1" ht="12" customHeight="1" x14ac:dyDescent="0.3">
      <c r="E106" s="29"/>
      <c r="F106" s="116"/>
      <c r="G106"/>
      <c r="H106"/>
      <c r="I106"/>
      <c r="J106"/>
      <c r="K106"/>
      <c r="L106"/>
      <c r="M106"/>
      <c r="N106"/>
      <c r="O106"/>
      <c r="P106"/>
      <c r="Q106"/>
      <c r="R106"/>
      <c r="S106"/>
      <c r="T106"/>
      <c r="U106"/>
      <c r="V106"/>
      <c r="W106"/>
      <c r="X106"/>
      <c r="Y106"/>
      <c r="Z106"/>
      <c r="AA106"/>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75" s="123" customFormat="1" ht="12.75" customHeight="1" x14ac:dyDescent="0.2"/>
    <row r="108" spans="2:75" s="123" customFormat="1" ht="12.75" customHeight="1" x14ac:dyDescent="0.2"/>
    <row r="109" spans="2:75" s="123" customFormat="1" ht="12.75" customHeight="1" x14ac:dyDescent="0.2"/>
    <row r="110" spans="2:75" s="123" customFormat="1" ht="12.75" customHeight="1" x14ac:dyDescent="0.2"/>
    <row r="111" spans="2:75" s="123" customFormat="1" ht="12.75" customHeight="1" x14ac:dyDescent="0.2"/>
    <row r="112" spans="2:75" s="123" customFormat="1" ht="12.75" customHeight="1" x14ac:dyDescent="0.2"/>
    <row r="113" s="123" customFormat="1" ht="12.75" customHeight="1" x14ac:dyDescent="0.2"/>
    <row r="114" s="123" customFormat="1" ht="12.75" customHeight="1" x14ac:dyDescent="0.2"/>
    <row r="115" s="123" customFormat="1" ht="12.75" customHeight="1" x14ac:dyDescent="0.2"/>
    <row r="116" s="123" customFormat="1" ht="12.75" customHeight="1" x14ac:dyDescent="0.2"/>
    <row r="117" s="123" customFormat="1" ht="12.75" customHeight="1" x14ac:dyDescent="0.2"/>
    <row r="118" s="123" customFormat="1" ht="12.75" customHeight="1" x14ac:dyDescent="0.2"/>
    <row r="119" s="123" customFormat="1" ht="12.75" customHeight="1" x14ac:dyDescent="0.2"/>
    <row r="120" s="123" customFormat="1" ht="12.75" customHeight="1" x14ac:dyDescent="0.2"/>
    <row r="121" s="123" customFormat="1" ht="12.75" customHeight="1" x14ac:dyDescent="0.2"/>
    <row r="122" s="123" customFormat="1" ht="12.75" customHeight="1" x14ac:dyDescent="0.2"/>
    <row r="123" s="123" customFormat="1" ht="12.75" customHeight="1" x14ac:dyDescent="0.2"/>
    <row r="124" s="123" customFormat="1" ht="12.75" customHeight="1" x14ac:dyDescent="0.2"/>
    <row r="125" s="123" customFormat="1" ht="12.75" customHeight="1" x14ac:dyDescent="0.2"/>
    <row r="126" s="123" customFormat="1" ht="12.75" customHeight="1" x14ac:dyDescent="0.2"/>
    <row r="127" s="123" customFormat="1" ht="12.75" customHeight="1" x14ac:dyDescent="0.2"/>
    <row r="128" s="123" customFormat="1" ht="12.75" customHeight="1" x14ac:dyDescent="0.2"/>
    <row r="129" s="123" customFormat="1" ht="12.75" customHeight="1" x14ac:dyDescent="0.2"/>
    <row r="130" s="123" customFormat="1" ht="12.75" customHeight="1" x14ac:dyDescent="0.2"/>
    <row r="131" s="123" customFormat="1" ht="12.75" customHeight="1" x14ac:dyDescent="0.2"/>
    <row r="132" s="123" customFormat="1" ht="12.75" customHeight="1" x14ac:dyDescent="0.2"/>
    <row r="133" s="123" customFormat="1" ht="12.75" customHeight="1" x14ac:dyDescent="0.2"/>
    <row r="134" s="123" customFormat="1" ht="12.75" customHeight="1" x14ac:dyDescent="0.2"/>
    <row r="135" s="123" customFormat="1" ht="12.75" customHeight="1" x14ac:dyDescent="0.2"/>
    <row r="136" s="123" customFormat="1" ht="12.75" customHeight="1" x14ac:dyDescent="0.2"/>
    <row r="137" s="123" customFormat="1" ht="12.75" customHeight="1" x14ac:dyDescent="0.2"/>
    <row r="138" s="123" customFormat="1" ht="12.75" customHeight="1" x14ac:dyDescent="0.2"/>
    <row r="139" s="123" customFormat="1" ht="12.75" customHeight="1" x14ac:dyDescent="0.2"/>
    <row r="140" s="123" customFormat="1" ht="12.75" customHeight="1" x14ac:dyDescent="0.2"/>
    <row r="141" s="123" customFormat="1" ht="12.75" customHeight="1" x14ac:dyDescent="0.2"/>
    <row r="142" s="123" customFormat="1" ht="12.75" customHeight="1" x14ac:dyDescent="0.2"/>
    <row r="143" s="123" customFormat="1" ht="12.75" customHeight="1" x14ac:dyDescent="0.2"/>
    <row r="144" s="123" customFormat="1" ht="12.75" customHeight="1" x14ac:dyDescent="0.2"/>
    <row r="145" s="123" customFormat="1" ht="12.75" customHeight="1" x14ac:dyDescent="0.2"/>
    <row r="146" s="123" customFormat="1" ht="12.75" customHeight="1" x14ac:dyDescent="0.2"/>
    <row r="147" s="123" customFormat="1" ht="12.75" customHeight="1" x14ac:dyDescent="0.2"/>
    <row r="148" s="123" customFormat="1" ht="12.75" customHeight="1" x14ac:dyDescent="0.2"/>
    <row r="149" s="123" customFormat="1" ht="12.75" customHeight="1" x14ac:dyDescent="0.2"/>
    <row r="150" s="123" customFormat="1" ht="12.75" customHeight="1" x14ac:dyDescent="0.2"/>
    <row r="151" s="123" customFormat="1" ht="12.75" customHeight="1" x14ac:dyDescent="0.2"/>
    <row r="152" s="123" customFormat="1" ht="12.75" customHeight="1" x14ac:dyDescent="0.2"/>
    <row r="153" s="123" customFormat="1" ht="12.75" customHeight="1" x14ac:dyDescent="0.2"/>
  </sheetData>
  <mergeCells count="273">
    <mergeCell ref="H95:K95"/>
    <mergeCell ref="L95:O95"/>
    <mergeCell ref="H101:K101"/>
    <mergeCell ref="L101:O101"/>
    <mergeCell ref="L102:O102"/>
    <mergeCell ref="H102:K102"/>
    <mergeCell ref="H99:K99"/>
    <mergeCell ref="C105:AO105"/>
    <mergeCell ref="H98:K98"/>
    <mergeCell ref="L98:O98"/>
    <mergeCell ref="H96:K96"/>
    <mergeCell ref="L96:O96"/>
    <mergeCell ref="H97:K97"/>
    <mergeCell ref="L97:O97"/>
    <mergeCell ref="H103:K103"/>
    <mergeCell ref="H100:K100"/>
    <mergeCell ref="L100:O100"/>
    <mergeCell ref="L103:O103"/>
    <mergeCell ref="L99:O99"/>
    <mergeCell ref="H90:K90"/>
    <mergeCell ref="L90:O90"/>
    <mergeCell ref="H87:K87"/>
    <mergeCell ref="L87:O87"/>
    <mergeCell ref="H88:K88"/>
    <mergeCell ref="L88:O88"/>
    <mergeCell ref="H93:K93"/>
    <mergeCell ref="L93:O93"/>
    <mergeCell ref="H94:K94"/>
    <mergeCell ref="L94:O94"/>
    <mergeCell ref="H91:K91"/>
    <mergeCell ref="L91:O91"/>
    <mergeCell ref="H92:K92"/>
    <mergeCell ref="L92:O92"/>
    <mergeCell ref="H85:K85"/>
    <mergeCell ref="L85:O85"/>
    <mergeCell ref="H86:K86"/>
    <mergeCell ref="L86:O86"/>
    <mergeCell ref="H83:K83"/>
    <mergeCell ref="L83:O83"/>
    <mergeCell ref="H84:K84"/>
    <mergeCell ref="L84:O84"/>
    <mergeCell ref="H89:K89"/>
    <mergeCell ref="L89:O89"/>
    <mergeCell ref="H81:K81"/>
    <mergeCell ref="L81:O81"/>
    <mergeCell ref="H82:K82"/>
    <mergeCell ref="L82:O82"/>
    <mergeCell ref="L78:O78"/>
    <mergeCell ref="H79:K79"/>
    <mergeCell ref="L79:O79"/>
    <mergeCell ref="H80:K80"/>
    <mergeCell ref="L80:O80"/>
    <mergeCell ref="H78:K78"/>
    <mergeCell ref="H50:K50"/>
    <mergeCell ref="L50:O50"/>
    <mergeCell ref="H68:K68"/>
    <mergeCell ref="L68:O68"/>
    <mergeCell ref="H72:K72"/>
    <mergeCell ref="L72:O72"/>
    <mergeCell ref="H51:K51"/>
    <mergeCell ref="L51:O51"/>
    <mergeCell ref="H69:K69"/>
    <mergeCell ref="L69:O69"/>
    <mergeCell ref="H67:K67"/>
    <mergeCell ref="L67:O67"/>
    <mergeCell ref="L56:O56"/>
    <mergeCell ref="L57:O57"/>
    <mergeCell ref="L58:O58"/>
    <mergeCell ref="H59:K59"/>
    <mergeCell ref="H63:K63"/>
    <mergeCell ref="L65:O65"/>
    <mergeCell ref="L59:O59"/>
    <mergeCell ref="L60:O60"/>
    <mergeCell ref="H60:K60"/>
    <mergeCell ref="H48:K48"/>
    <mergeCell ref="L48:O48"/>
    <mergeCell ref="H45:K45"/>
    <mergeCell ref="L45:O45"/>
    <mergeCell ref="H46:K46"/>
    <mergeCell ref="L46:O46"/>
    <mergeCell ref="H47:K47"/>
    <mergeCell ref="L47:O47"/>
    <mergeCell ref="H49:K49"/>
    <mergeCell ref="L49:O49"/>
    <mergeCell ref="L30:O30"/>
    <mergeCell ref="H33:K33"/>
    <mergeCell ref="L33:O33"/>
    <mergeCell ref="H32:K32"/>
    <mergeCell ref="L32:O32"/>
    <mergeCell ref="H44:K44"/>
    <mergeCell ref="L44:O44"/>
    <mergeCell ref="H40:K40"/>
    <mergeCell ref="L40:O40"/>
    <mergeCell ref="H41:K41"/>
    <mergeCell ref="L41:O41"/>
    <mergeCell ref="H42:K42"/>
    <mergeCell ref="L42:O42"/>
    <mergeCell ref="H43:K43"/>
    <mergeCell ref="L43:O43"/>
    <mergeCell ref="L38:O38"/>
    <mergeCell ref="H39:K39"/>
    <mergeCell ref="L39:O39"/>
    <mergeCell ref="H30:K30"/>
    <mergeCell ref="H31:K31"/>
    <mergeCell ref="L26:O26"/>
    <mergeCell ref="AF11:AG11"/>
    <mergeCell ref="Z10:AA10"/>
    <mergeCell ref="L11:M11"/>
    <mergeCell ref="N13:O13"/>
    <mergeCell ref="H10:I10"/>
    <mergeCell ref="L13:M13"/>
    <mergeCell ref="H23:K23"/>
    <mergeCell ref="L23:O23"/>
    <mergeCell ref="T11:U11"/>
    <mergeCell ref="T10:U10"/>
    <mergeCell ref="N11:O11"/>
    <mergeCell ref="N10:O10"/>
    <mergeCell ref="P10:Q10"/>
    <mergeCell ref="Z12:AA12"/>
    <mergeCell ref="H12:I12"/>
    <mergeCell ref="H13:I13"/>
    <mergeCell ref="AB10:AC10"/>
    <mergeCell ref="AB11:AC11"/>
    <mergeCell ref="Z11:AA11"/>
    <mergeCell ref="R21:AB21"/>
    <mergeCell ref="AC21:AN21"/>
    <mergeCell ref="AJ8:AK8"/>
    <mergeCell ref="AL8:AM8"/>
    <mergeCell ref="AD8:AE8"/>
    <mergeCell ref="AH8:AI8"/>
    <mergeCell ref="AH9:AI9"/>
    <mergeCell ref="AJ9:AK9"/>
    <mergeCell ref="AL9:AM9"/>
    <mergeCell ref="AH10:AI10"/>
    <mergeCell ref="AL12:AM12"/>
    <mergeCell ref="AL11:AM11"/>
    <mergeCell ref="AF8:AG8"/>
    <mergeCell ref="AL10:AM10"/>
    <mergeCell ref="AD10:AE10"/>
    <mergeCell ref="AD12:AE12"/>
    <mergeCell ref="AJ10:AK10"/>
    <mergeCell ref="AH11:AI11"/>
    <mergeCell ref="AJ11:AK11"/>
    <mergeCell ref="H6:U6"/>
    <mergeCell ref="T8:U8"/>
    <mergeCell ref="R8:S8"/>
    <mergeCell ref="P8:Q8"/>
    <mergeCell ref="N8:O8"/>
    <mergeCell ref="AH12:AI12"/>
    <mergeCell ref="AF12:AG12"/>
    <mergeCell ref="H11:I11"/>
    <mergeCell ref="H9:I9"/>
    <mergeCell ref="P7:Q7"/>
    <mergeCell ref="N7:O7"/>
    <mergeCell ref="P9:Q9"/>
    <mergeCell ref="P11:Q11"/>
    <mergeCell ref="AD9:AE9"/>
    <mergeCell ref="Z8:AA8"/>
    <mergeCell ref="AB8:AC8"/>
    <mergeCell ref="Z6:AM6"/>
    <mergeCell ref="Z7:AA7"/>
    <mergeCell ref="AB7:AC7"/>
    <mergeCell ref="AD7:AE7"/>
    <mergeCell ref="AF7:AG7"/>
    <mergeCell ref="AH7:AI7"/>
    <mergeCell ref="AJ7:AK7"/>
    <mergeCell ref="AL7:AM7"/>
    <mergeCell ref="T7:U7"/>
    <mergeCell ref="J7:K7"/>
    <mergeCell ref="H7:I7"/>
    <mergeCell ref="R9:S9"/>
    <mergeCell ref="T9:U9"/>
    <mergeCell ref="L9:M9"/>
    <mergeCell ref="L7:M7"/>
    <mergeCell ref="J9:K9"/>
    <mergeCell ref="N9:O9"/>
    <mergeCell ref="L8:M8"/>
    <mergeCell ref="J8:K8"/>
    <mergeCell ref="R7:S7"/>
    <mergeCell ref="H8:I8"/>
    <mergeCell ref="AB9:AC9"/>
    <mergeCell ref="Z9:AA9"/>
    <mergeCell ref="AF9:AG9"/>
    <mergeCell ref="AD11:AE11"/>
    <mergeCell ref="J12:K12"/>
    <mergeCell ref="AF10:AG10"/>
    <mergeCell ref="R13:S13"/>
    <mergeCell ref="AB12:AC12"/>
    <mergeCell ref="T13:U13"/>
    <mergeCell ref="T12:U12"/>
    <mergeCell ref="AD13:AE13"/>
    <mergeCell ref="AB13:AC13"/>
    <mergeCell ref="J13:K13"/>
    <mergeCell ref="L12:M12"/>
    <mergeCell ref="P12:Q12"/>
    <mergeCell ref="J11:K11"/>
    <mergeCell ref="R11:S11"/>
    <mergeCell ref="R10:S10"/>
    <mergeCell ref="L10:M10"/>
    <mergeCell ref="J10:K10"/>
    <mergeCell ref="P13:Q13"/>
    <mergeCell ref="AJ12:AK12"/>
    <mergeCell ref="AH13:AI13"/>
    <mergeCell ref="AJ13:AK13"/>
    <mergeCell ref="Z13:AA13"/>
    <mergeCell ref="AF13:AG13"/>
    <mergeCell ref="H56:K56"/>
    <mergeCell ref="H57:K57"/>
    <mergeCell ref="H58:K58"/>
    <mergeCell ref="H29:K29"/>
    <mergeCell ref="L29:O29"/>
    <mergeCell ref="H27:K27"/>
    <mergeCell ref="L27:O27"/>
    <mergeCell ref="H28:K28"/>
    <mergeCell ref="L31:O31"/>
    <mergeCell ref="H37:K37"/>
    <mergeCell ref="L37:O37"/>
    <mergeCell ref="H34:K34"/>
    <mergeCell ref="L34:O34"/>
    <mergeCell ref="H35:K35"/>
    <mergeCell ref="L35:O35"/>
    <mergeCell ref="H36:K36"/>
    <mergeCell ref="L36:O36"/>
    <mergeCell ref="H38:K38"/>
    <mergeCell ref="H26:K26"/>
    <mergeCell ref="H77:K77"/>
    <mergeCell ref="L77:O77"/>
    <mergeCell ref="L61:O61"/>
    <mergeCell ref="H62:K62"/>
    <mergeCell ref="L62:O62"/>
    <mergeCell ref="H61:K61"/>
    <mergeCell ref="H71:K71"/>
    <mergeCell ref="L71:O71"/>
    <mergeCell ref="H73:K73"/>
    <mergeCell ref="H76:K76"/>
    <mergeCell ref="H65:K65"/>
    <mergeCell ref="H74:K74"/>
    <mergeCell ref="L74:O74"/>
    <mergeCell ref="H75:K75"/>
    <mergeCell ref="L76:O76"/>
    <mergeCell ref="L73:O73"/>
    <mergeCell ref="H70:K70"/>
    <mergeCell ref="L66:O66"/>
    <mergeCell ref="H66:K66"/>
    <mergeCell ref="L63:O63"/>
    <mergeCell ref="L75:O75"/>
    <mergeCell ref="L64:O64"/>
    <mergeCell ref="L70:O70"/>
    <mergeCell ref="H64:K64"/>
    <mergeCell ref="C2:AP2"/>
    <mergeCell ref="H55:K55"/>
    <mergeCell ref="L55:O55"/>
    <mergeCell ref="H52:K52"/>
    <mergeCell ref="C4:AP4"/>
    <mergeCell ref="C3:AP3"/>
    <mergeCell ref="L25:O25"/>
    <mergeCell ref="H25:K25"/>
    <mergeCell ref="L28:O28"/>
    <mergeCell ref="H53:K53"/>
    <mergeCell ref="H54:K54"/>
    <mergeCell ref="H24:K24"/>
    <mergeCell ref="L52:O52"/>
    <mergeCell ref="L53:O53"/>
    <mergeCell ref="L54:O54"/>
    <mergeCell ref="X15:AD15"/>
    <mergeCell ref="P15:V15"/>
    <mergeCell ref="H22:K22"/>
    <mergeCell ref="L24:O24"/>
    <mergeCell ref="L22:O22"/>
    <mergeCell ref="N12:O12"/>
    <mergeCell ref="AF15:AL15"/>
    <mergeCell ref="R12:S12"/>
    <mergeCell ref="AL13:AM13"/>
  </mergeCells>
  <phoneticPr fontId="0" type="noConversion"/>
  <printOptions horizontalCentered="1" verticalCentered="1"/>
  <pageMargins left="0.25" right="0.25" top="0.25" bottom="0.25" header="0" footer="0"/>
  <pageSetup scale="31" orientation="landscape" r:id="rId1"/>
  <headerFooter alignWithMargins="0"/>
  <rowBreaks count="1" manualBreakCount="1">
    <brk id="107" max="16383" man="1"/>
  </rowBreaks>
  <colBreaks count="1" manualBreakCount="1">
    <brk id="4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EI109"/>
  <sheetViews>
    <sheetView showGridLines="0" zoomScale="70" workbookViewId="0"/>
  </sheetViews>
  <sheetFormatPr defaultRowHeight="12.75" x14ac:dyDescent="0.2"/>
  <cols>
    <col min="1" max="1" width="1.5703125" customWidth="1"/>
    <col min="2" max="2" width="15.7109375" customWidth="1"/>
    <col min="3" max="3" width="18.7109375" customWidth="1"/>
    <col min="4" max="21" width="11.7109375" customWidth="1"/>
    <col min="22" max="22" width="2.7109375" customWidth="1"/>
    <col min="23" max="37" width="9.140625" style="153" customWidth="1"/>
  </cols>
  <sheetData>
    <row r="1" spans="2:139" s="1" customFormat="1" ht="23.25" x14ac:dyDescent="0.2">
      <c r="B1" s="269" t="s">
        <v>89</v>
      </c>
      <c r="C1" s="71"/>
      <c r="P1" s="118"/>
      <c r="Q1" s="118"/>
      <c r="R1" s="118"/>
      <c r="S1" s="118"/>
      <c r="T1" s="118"/>
      <c r="U1" s="118"/>
      <c r="W1" s="153"/>
      <c r="X1" s="153"/>
      <c r="Y1" s="153"/>
      <c r="Z1" s="153"/>
      <c r="AA1" s="153"/>
      <c r="AB1" s="153"/>
      <c r="AC1" s="153"/>
      <c r="AD1" s="153"/>
      <c r="AE1" s="153"/>
      <c r="AF1" s="153"/>
      <c r="AG1" s="153"/>
      <c r="AH1" s="153"/>
      <c r="AI1" s="153"/>
      <c r="AJ1" s="153"/>
      <c r="AK1" s="153"/>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row>
    <row r="2" spans="2:139" s="1" customFormat="1" ht="15" customHeight="1" x14ac:dyDescent="0.2">
      <c r="B2" s="8" t="s">
        <v>101</v>
      </c>
      <c r="C2" s="71"/>
      <c r="W2" s="153"/>
      <c r="X2" s="153"/>
      <c r="Y2" s="153"/>
      <c r="Z2" s="153"/>
      <c r="AA2" s="153"/>
      <c r="AB2" s="153"/>
      <c r="AC2" s="153"/>
      <c r="AD2" s="153"/>
      <c r="AE2" s="153"/>
      <c r="AF2" s="153"/>
      <c r="AG2" s="153"/>
      <c r="AH2" s="153"/>
      <c r="AI2" s="153"/>
      <c r="AJ2" s="153"/>
      <c r="AK2" s="153"/>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row>
    <row r="3" spans="2:139" s="1" customFormat="1" ht="17.100000000000001" customHeight="1" x14ac:dyDescent="0.2">
      <c r="B3" s="8" t="s">
        <v>102</v>
      </c>
      <c r="C3" s="71"/>
      <c r="O3" s="406"/>
      <c r="P3" s="406"/>
      <c r="Q3" s="406"/>
      <c r="R3" s="406"/>
      <c r="S3" s="406"/>
      <c r="T3" s="406"/>
      <c r="U3" s="406"/>
      <c r="W3" s="153"/>
      <c r="X3" s="153"/>
      <c r="Y3" s="153"/>
      <c r="Z3" s="153"/>
      <c r="AA3" s="153"/>
      <c r="AB3" s="153"/>
      <c r="AC3" s="153"/>
      <c r="AD3" s="153"/>
      <c r="AE3" s="153"/>
      <c r="AF3" s="153"/>
      <c r="AG3" s="153"/>
      <c r="AH3" s="153"/>
      <c r="AI3" s="153"/>
      <c r="AJ3" s="153"/>
      <c r="AK3" s="15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row>
    <row r="4" spans="2:139" s="1" customFormat="1" ht="15.75" customHeight="1" x14ac:dyDescent="0.2">
      <c r="B4" s="8" t="s">
        <v>103</v>
      </c>
      <c r="C4" s="62"/>
      <c r="D4" s="62"/>
      <c r="E4" s="62"/>
      <c r="G4" s="72"/>
      <c r="H4" s="72"/>
      <c r="I4" s="72"/>
      <c r="J4" s="72"/>
      <c r="K4" s="72"/>
      <c r="L4" s="72"/>
      <c r="M4" s="72"/>
      <c r="N4" s="72"/>
      <c r="O4" s="72"/>
      <c r="P4" s="72"/>
      <c r="Q4" s="72"/>
      <c r="R4" s="72"/>
      <c r="S4" s="72"/>
      <c r="T4" s="72"/>
      <c r="U4" s="72"/>
      <c r="V4" s="72"/>
      <c r="W4" s="153"/>
      <c r="X4" s="153"/>
      <c r="Y4" s="153"/>
      <c r="Z4" s="153"/>
      <c r="AA4" s="153"/>
      <c r="AB4" s="153"/>
      <c r="AC4" s="153"/>
      <c r="AD4" s="153"/>
      <c r="AE4" s="153"/>
      <c r="AF4" s="153"/>
      <c r="AG4" s="153"/>
      <c r="AH4" s="153"/>
      <c r="AI4" s="153"/>
      <c r="AJ4" s="153"/>
      <c r="AK4" s="153"/>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row>
    <row r="5" spans="2:139" s="1" customFormat="1" ht="20.100000000000001" customHeight="1" x14ac:dyDescent="0.2">
      <c r="B5" s="8"/>
      <c r="C5" s="62"/>
      <c r="D5" s="62"/>
      <c r="E5" s="62"/>
      <c r="G5" s="72"/>
      <c r="H5" s="72"/>
      <c r="I5" s="72"/>
      <c r="J5" s="72"/>
      <c r="K5" s="72"/>
      <c r="L5" s="72"/>
      <c r="M5" s="72"/>
      <c r="N5" s="72"/>
      <c r="O5" s="72"/>
      <c r="P5" s="72"/>
      <c r="Q5" s="72"/>
      <c r="R5" s="72"/>
      <c r="S5" s="72"/>
      <c r="T5" s="72"/>
      <c r="U5" s="72"/>
      <c r="V5" s="72"/>
      <c r="W5" s="153"/>
      <c r="X5" s="153"/>
      <c r="Y5" s="153"/>
      <c r="Z5" s="153"/>
      <c r="AA5" s="153"/>
      <c r="AB5" s="153"/>
      <c r="AC5" s="153"/>
      <c r="AD5" s="153"/>
      <c r="AE5" s="153"/>
      <c r="AF5" s="153"/>
      <c r="AG5" s="153"/>
      <c r="AH5" s="153"/>
      <c r="AI5" s="153"/>
      <c r="AJ5" s="153"/>
      <c r="AK5" s="153"/>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row>
    <row r="6" spans="2:139" s="1" customFormat="1" ht="20.100000000000001" customHeight="1" x14ac:dyDescent="0.2">
      <c r="B6" s="8"/>
      <c r="C6" s="62"/>
      <c r="D6" s="62"/>
      <c r="E6" s="62"/>
      <c r="G6" s="72"/>
      <c r="H6" s="72"/>
      <c r="I6" s="72"/>
      <c r="J6" s="72"/>
      <c r="K6" s="72"/>
      <c r="L6" s="72"/>
      <c r="M6" s="72"/>
      <c r="N6" s="72"/>
      <c r="O6" s="72"/>
      <c r="P6" s="72"/>
      <c r="Q6" s="72"/>
      <c r="R6" s="72"/>
      <c r="S6" s="72"/>
      <c r="T6" s="72"/>
      <c r="U6" s="72"/>
      <c r="V6" s="72"/>
      <c r="W6" s="153"/>
      <c r="X6" s="153"/>
      <c r="Y6" s="153"/>
      <c r="Z6" s="153"/>
      <c r="AA6" s="153"/>
      <c r="AB6" s="153"/>
      <c r="AC6" s="153"/>
      <c r="AD6" s="153"/>
      <c r="AE6" s="153"/>
      <c r="AF6" s="153"/>
      <c r="AG6" s="153"/>
      <c r="AH6" s="153"/>
      <c r="AI6" s="153"/>
      <c r="AJ6" s="153"/>
      <c r="AK6" s="153"/>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row>
    <row r="7" spans="2:139" s="1" customFormat="1" ht="20.100000000000001" customHeight="1" x14ac:dyDescent="0.2">
      <c r="B7" s="8"/>
      <c r="C7" s="62"/>
      <c r="D7" s="62"/>
      <c r="E7" s="62"/>
      <c r="G7" s="72"/>
      <c r="H7" s="72"/>
      <c r="I7" s="72"/>
      <c r="J7" s="72"/>
      <c r="K7" s="72"/>
      <c r="L7" s="72"/>
      <c r="M7" s="72"/>
      <c r="N7" s="72"/>
      <c r="O7" s="72"/>
      <c r="P7" s="72"/>
      <c r="Q7" s="72"/>
      <c r="R7" s="72"/>
      <c r="S7" s="72"/>
      <c r="T7" s="72"/>
      <c r="U7" s="72"/>
      <c r="V7" s="72"/>
      <c r="W7" s="153"/>
      <c r="X7" s="153"/>
      <c r="Y7" s="153"/>
      <c r="Z7" s="153"/>
      <c r="AA7" s="153"/>
      <c r="AB7" s="153"/>
      <c r="AC7" s="153"/>
      <c r="AD7" s="153"/>
      <c r="AE7" s="153"/>
      <c r="AF7" s="153"/>
      <c r="AG7" s="153"/>
      <c r="AH7" s="153"/>
      <c r="AI7" s="153"/>
      <c r="AJ7" s="153"/>
      <c r="AK7" s="153"/>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row>
    <row r="8" spans="2:139" s="1" customFormat="1" ht="20.100000000000001" customHeight="1" x14ac:dyDescent="0.2">
      <c r="B8" s="8"/>
      <c r="C8" s="62"/>
      <c r="D8" s="62"/>
      <c r="E8" s="62"/>
      <c r="G8" s="72"/>
      <c r="H8" s="72"/>
      <c r="I8" s="72"/>
      <c r="J8" s="72"/>
      <c r="K8" s="72"/>
      <c r="L8" s="72"/>
      <c r="M8" s="72"/>
      <c r="N8" s="72"/>
      <c r="O8" s="72"/>
      <c r="P8" s="72"/>
      <c r="Q8" s="72"/>
      <c r="R8" s="72"/>
      <c r="S8" s="72"/>
      <c r="T8" s="72"/>
      <c r="U8" s="72"/>
      <c r="V8" s="72"/>
      <c r="W8" s="153"/>
      <c r="X8" s="153"/>
      <c r="Y8" s="153"/>
      <c r="Z8" s="153"/>
      <c r="AA8" s="153"/>
      <c r="AB8" s="153"/>
      <c r="AC8" s="153"/>
      <c r="AD8" s="153"/>
      <c r="AE8" s="153"/>
      <c r="AF8" s="153"/>
      <c r="AG8" s="153"/>
      <c r="AH8" s="153"/>
      <c r="AI8" s="153"/>
      <c r="AJ8" s="153"/>
      <c r="AK8" s="153"/>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row>
    <row r="9" spans="2:139" s="1" customFormat="1" ht="20.100000000000001" customHeight="1" x14ac:dyDescent="0.2">
      <c r="B9" s="8"/>
      <c r="C9" s="62"/>
      <c r="D9" s="62"/>
      <c r="E9" s="62"/>
      <c r="G9" s="72"/>
      <c r="H9" s="72"/>
      <c r="I9" s="72"/>
      <c r="J9" s="72"/>
      <c r="K9" s="72"/>
      <c r="L9" s="72"/>
      <c r="M9" s="72"/>
      <c r="N9" s="72"/>
      <c r="O9" s="72"/>
      <c r="P9" s="72"/>
      <c r="Q9" s="72"/>
      <c r="R9" s="72"/>
      <c r="S9" s="72"/>
      <c r="T9" s="72"/>
      <c r="U9" s="72"/>
      <c r="V9" s="72"/>
      <c r="W9" s="153"/>
      <c r="X9" s="153"/>
      <c r="Y9" s="153"/>
      <c r="Z9" s="153"/>
      <c r="AA9" s="153"/>
      <c r="AB9" s="153"/>
      <c r="AC9" s="153"/>
      <c r="AD9" s="153"/>
      <c r="AE9" s="153"/>
      <c r="AF9" s="153"/>
      <c r="AG9" s="153"/>
      <c r="AH9" s="153"/>
      <c r="AI9" s="153"/>
      <c r="AJ9" s="153"/>
      <c r="AK9" s="153"/>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row>
    <row r="10" spans="2:139" s="1" customFormat="1" ht="20.100000000000001" customHeight="1" x14ac:dyDescent="0.2">
      <c r="B10" s="8"/>
      <c r="C10" s="62"/>
      <c r="D10" s="62"/>
      <c r="E10" s="62"/>
      <c r="G10" s="72"/>
      <c r="H10" s="72"/>
      <c r="I10" s="72"/>
      <c r="J10" s="72"/>
      <c r="K10" s="72"/>
      <c r="L10" s="72"/>
      <c r="M10" s="72"/>
      <c r="N10" s="72"/>
      <c r="O10" s="72"/>
      <c r="P10" s="72"/>
      <c r="Q10" s="72"/>
      <c r="R10" s="72"/>
      <c r="S10" s="72"/>
      <c r="T10" s="72"/>
      <c r="U10" s="72"/>
      <c r="V10" s="72"/>
      <c r="W10" s="153"/>
      <c r="X10" s="153"/>
      <c r="Y10" s="153"/>
      <c r="Z10" s="153"/>
      <c r="AA10" s="153"/>
      <c r="AB10" s="153"/>
      <c r="AC10" s="153"/>
      <c r="AD10" s="153"/>
      <c r="AE10" s="153"/>
      <c r="AF10" s="153"/>
      <c r="AG10" s="153"/>
      <c r="AH10" s="153"/>
      <c r="AI10" s="153"/>
      <c r="AJ10" s="153"/>
      <c r="AK10" s="153"/>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row>
    <row r="11" spans="2:139" s="1" customFormat="1" ht="20.100000000000001" customHeight="1" x14ac:dyDescent="0.2">
      <c r="B11" s="8"/>
      <c r="C11" s="62"/>
      <c r="D11" s="62"/>
      <c r="E11" s="62"/>
      <c r="G11" s="72"/>
      <c r="H11" s="72"/>
      <c r="I11" s="72"/>
      <c r="J11" s="72"/>
      <c r="K11" s="72"/>
      <c r="L11" s="72"/>
      <c r="M11" s="72"/>
      <c r="N11" s="72"/>
      <c r="O11" s="72"/>
      <c r="P11" s="72"/>
      <c r="Q11" s="72"/>
      <c r="R11" s="72"/>
      <c r="S11" s="72"/>
      <c r="T11" s="72"/>
      <c r="U11" s="72"/>
      <c r="V11" s="72"/>
      <c r="W11" s="153"/>
      <c r="X11" s="153"/>
      <c r="Y11" s="153"/>
      <c r="Z11" s="153"/>
      <c r="AA11" s="153"/>
      <c r="AB11" s="153"/>
      <c r="AC11" s="153"/>
      <c r="AD11" s="153"/>
      <c r="AE11" s="153"/>
      <c r="AF11" s="153"/>
      <c r="AG11" s="153"/>
      <c r="AH11" s="153"/>
      <c r="AI11" s="153"/>
      <c r="AJ11" s="153"/>
      <c r="AK11" s="153"/>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row>
    <row r="12" spans="2:139" s="1" customFormat="1" ht="20.100000000000001" customHeight="1" x14ac:dyDescent="0.2">
      <c r="B12" s="8"/>
      <c r="C12" s="62"/>
      <c r="D12" s="62"/>
      <c r="E12" s="62"/>
      <c r="G12" s="72"/>
      <c r="H12" s="72"/>
      <c r="I12" s="72"/>
      <c r="J12" s="72"/>
      <c r="K12" s="72"/>
      <c r="L12" s="72"/>
      <c r="M12" s="72"/>
      <c r="N12" s="72"/>
      <c r="O12" s="72"/>
      <c r="P12" s="72"/>
      <c r="Q12" s="72"/>
      <c r="R12" s="72"/>
      <c r="S12" s="72"/>
      <c r="T12" s="72"/>
      <c r="U12" s="72"/>
      <c r="V12" s="72"/>
      <c r="W12" s="153"/>
      <c r="X12" s="153"/>
      <c r="Y12" s="153"/>
      <c r="Z12" s="153"/>
      <c r="AA12" s="153"/>
      <c r="AB12" s="153"/>
      <c r="AC12" s="153"/>
      <c r="AD12" s="153"/>
      <c r="AE12" s="153"/>
      <c r="AF12" s="153"/>
      <c r="AG12" s="153"/>
      <c r="AH12" s="153"/>
      <c r="AI12" s="153"/>
      <c r="AJ12" s="153"/>
      <c r="AK12" s="153"/>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row>
    <row r="13" spans="2:139" s="1" customFormat="1" ht="20.100000000000001" customHeight="1" x14ac:dyDescent="0.2">
      <c r="B13" s="8"/>
      <c r="C13" s="62"/>
      <c r="D13" s="62"/>
      <c r="E13" s="62"/>
      <c r="G13" s="72"/>
      <c r="H13" s="72"/>
      <c r="I13" s="72"/>
      <c r="J13" s="72"/>
      <c r="K13" s="72"/>
      <c r="L13" s="72"/>
      <c r="M13" s="72"/>
      <c r="N13" s="72"/>
      <c r="O13" s="72"/>
      <c r="P13" s="72"/>
      <c r="Q13" s="72"/>
      <c r="R13" s="72"/>
      <c r="S13" s="72"/>
      <c r="T13" s="72"/>
      <c r="U13" s="72"/>
      <c r="V13" s="72"/>
      <c r="W13" s="153"/>
      <c r="X13" s="281" t="s">
        <v>35</v>
      </c>
      <c r="Y13" s="281" t="s">
        <v>38</v>
      </c>
      <c r="Z13" s="281" t="s">
        <v>39</v>
      </c>
      <c r="AA13" s="281" t="s">
        <v>40</v>
      </c>
      <c r="AB13" s="281" t="s">
        <v>41</v>
      </c>
      <c r="AC13" s="281" t="s">
        <v>42</v>
      </c>
      <c r="AD13" s="281" t="s">
        <v>43</v>
      </c>
      <c r="AE13" s="281" t="s">
        <v>32</v>
      </c>
      <c r="AF13" s="281" t="s">
        <v>44</v>
      </c>
      <c r="AG13" s="153"/>
      <c r="AH13" s="153"/>
      <c r="AI13" s="153"/>
      <c r="AJ13" s="153"/>
      <c r="AK13" s="15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row>
    <row r="14" spans="2:139" s="1" customFormat="1" ht="20.100000000000001" customHeight="1" x14ac:dyDescent="0.2">
      <c r="B14" s="8"/>
      <c r="C14" s="62"/>
      <c r="D14" s="62"/>
      <c r="E14" s="62"/>
      <c r="G14" s="72"/>
      <c r="H14" s="72"/>
      <c r="I14" s="72"/>
      <c r="J14" s="72"/>
      <c r="K14" s="72"/>
      <c r="L14" s="72"/>
      <c r="M14" s="72"/>
      <c r="N14" s="72"/>
      <c r="O14" s="72"/>
      <c r="P14" s="72"/>
      <c r="Q14" s="72"/>
      <c r="R14" s="72"/>
      <c r="S14" s="72"/>
      <c r="T14" s="72"/>
      <c r="U14" s="72"/>
      <c r="V14" s="72"/>
      <c r="W14" s="153"/>
      <c r="X14" s="281">
        <f>D18</f>
        <v>26.488095238095237</v>
      </c>
      <c r="Y14" s="281">
        <f>D24</f>
        <v>26.785714285714285</v>
      </c>
      <c r="Z14" s="281">
        <f>D30</f>
        <v>30.476190476190474</v>
      </c>
      <c r="AA14" s="281">
        <f>D36</f>
        <v>33.80952380952381</v>
      </c>
      <c r="AB14" s="281">
        <f>D42</f>
        <v>29.017857142857142</v>
      </c>
      <c r="AC14" s="281">
        <f>D48</f>
        <v>30.952380952380953</v>
      </c>
      <c r="AD14" s="281">
        <f>D54</f>
        <v>37.797619047619051</v>
      </c>
      <c r="AE14" s="281">
        <f>D60</f>
        <v>29.45134575569358</v>
      </c>
      <c r="AF14" s="281">
        <f>D66</f>
        <v>34.375</v>
      </c>
      <c r="AG14" s="153"/>
      <c r="AH14" s="153"/>
      <c r="AI14" s="153"/>
      <c r="AJ14" s="153"/>
      <c r="AK14" s="153"/>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row>
    <row r="15" spans="2:139" s="1" customFormat="1" ht="15.95" customHeight="1" x14ac:dyDescent="0.2">
      <c r="D15" s="409" t="s">
        <v>15</v>
      </c>
      <c r="E15" s="409"/>
      <c r="F15" s="409"/>
      <c r="G15" s="409"/>
      <c r="H15" s="409"/>
      <c r="I15" s="410"/>
      <c r="J15" s="409" t="s">
        <v>62</v>
      </c>
      <c r="K15" s="409"/>
      <c r="L15" s="409"/>
      <c r="M15" s="409"/>
      <c r="N15" s="409"/>
      <c r="O15" s="410"/>
      <c r="P15" s="409" t="s">
        <v>10</v>
      </c>
      <c r="Q15" s="409"/>
      <c r="R15" s="409"/>
      <c r="S15" s="409"/>
      <c r="T15" s="409"/>
      <c r="U15" s="410"/>
      <c r="W15" s="153"/>
      <c r="X15" s="281">
        <f>F18</f>
        <v>66.468253968253961</v>
      </c>
      <c r="Y15" s="281">
        <f>F24</f>
        <v>61.158730158730158</v>
      </c>
      <c r="Z15" s="281">
        <f>F30</f>
        <v>69.476190476190482</v>
      </c>
      <c r="AA15" s="281">
        <f>F36</f>
        <v>67.841269841269835</v>
      </c>
      <c r="AB15" s="281">
        <f>F42</f>
        <v>66.984126984126988</v>
      </c>
      <c r="AC15" s="281">
        <f>F48</f>
        <v>67.281746031746039</v>
      </c>
      <c r="AD15" s="281">
        <f>F54</f>
        <v>67.678571428571431</v>
      </c>
      <c r="AE15" s="281">
        <f>F60</f>
        <v>66.356107660455493</v>
      </c>
      <c r="AF15" s="281">
        <f>F66</f>
        <v>67.480158730158735</v>
      </c>
      <c r="AG15" s="153"/>
      <c r="AH15" s="153"/>
      <c r="AI15" s="153"/>
      <c r="AJ15" s="153"/>
      <c r="AK15" s="153"/>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row>
    <row r="16" spans="2:139" s="1" customFormat="1" ht="15.95" customHeight="1" x14ac:dyDescent="0.2">
      <c r="D16" s="404" t="s">
        <v>13</v>
      </c>
      <c r="E16" s="405"/>
      <c r="F16" s="404" t="s">
        <v>27</v>
      </c>
      <c r="G16" s="405"/>
      <c r="H16" s="404" t="s">
        <v>63</v>
      </c>
      <c r="I16" s="405"/>
      <c r="J16" s="404" t="s">
        <v>13</v>
      </c>
      <c r="K16" s="405"/>
      <c r="L16" s="404" t="s">
        <v>27</v>
      </c>
      <c r="M16" s="405"/>
      <c r="N16" s="404" t="s">
        <v>64</v>
      </c>
      <c r="O16" s="405"/>
      <c r="P16" s="404" t="s">
        <v>13</v>
      </c>
      <c r="Q16" s="405"/>
      <c r="R16" s="404" t="s">
        <v>27</v>
      </c>
      <c r="S16" s="405"/>
      <c r="T16" s="404" t="s">
        <v>65</v>
      </c>
      <c r="U16" s="405"/>
      <c r="W16" s="153"/>
      <c r="X16" s="281">
        <f>J18</f>
        <v>130.40462834506232</v>
      </c>
      <c r="Y16" s="281">
        <f>J24</f>
        <v>130.49791183664661</v>
      </c>
      <c r="Z16" s="281">
        <f>J30</f>
        <v>139.07045536533531</v>
      </c>
      <c r="AA16" s="281">
        <f>J36</f>
        <v>132.7888688067064</v>
      </c>
      <c r="AB16" s="281">
        <f>J42</f>
        <v>132.03603307485892</v>
      </c>
      <c r="AC16" s="281">
        <f>J48</f>
        <v>137.67321835304818</v>
      </c>
      <c r="AD16" s="281">
        <f>J54</f>
        <v>133.40564885697424</v>
      </c>
      <c r="AE16" s="281">
        <f>J60</f>
        <v>133.24706131185812</v>
      </c>
      <c r="AF16" s="281">
        <f>J66</f>
        <v>135.32697884654866</v>
      </c>
      <c r="AG16" s="153"/>
      <c r="AH16" s="153"/>
      <c r="AI16" s="153"/>
      <c r="AJ16" s="153"/>
      <c r="AK16" s="153"/>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row>
    <row r="17" spans="2:139" s="1" customFormat="1" ht="15.95" customHeight="1" x14ac:dyDescent="0.2">
      <c r="B17" s="253" t="s">
        <v>31</v>
      </c>
      <c r="C17" s="253" t="s">
        <v>33</v>
      </c>
      <c r="D17" s="155"/>
      <c r="E17" s="155" t="s">
        <v>17</v>
      </c>
      <c r="F17" s="156"/>
      <c r="G17" s="155" t="s">
        <v>17</v>
      </c>
      <c r="H17" s="156"/>
      <c r="I17" s="155" t="s">
        <v>17</v>
      </c>
      <c r="J17" s="156"/>
      <c r="K17" s="155" t="s">
        <v>17</v>
      </c>
      <c r="L17" s="156"/>
      <c r="M17" s="155" t="s">
        <v>17</v>
      </c>
      <c r="N17" s="156"/>
      <c r="O17" s="155" t="s">
        <v>17</v>
      </c>
      <c r="P17" s="156"/>
      <c r="Q17" s="155" t="s">
        <v>17</v>
      </c>
      <c r="R17" s="156"/>
      <c r="S17" s="155" t="s">
        <v>17</v>
      </c>
      <c r="T17" s="156"/>
      <c r="U17" s="155" t="s">
        <v>17</v>
      </c>
      <c r="W17" s="153"/>
      <c r="X17" s="281">
        <f>L18</f>
        <v>132.04898011965989</v>
      </c>
      <c r="Y17" s="281">
        <f>L24</f>
        <v>132.89127071429178</v>
      </c>
      <c r="Z17" s="281">
        <f>L30</f>
        <v>132.51576854006595</v>
      </c>
      <c r="AA17" s="281">
        <f>L36</f>
        <v>134.15642246116391</v>
      </c>
      <c r="AB17" s="281">
        <f>L42</f>
        <v>136.39931916234514</v>
      </c>
      <c r="AC17" s="281">
        <f>L48</f>
        <v>141.49477129354011</v>
      </c>
      <c r="AD17" s="281">
        <f>L54</f>
        <v>136.11979803272303</v>
      </c>
      <c r="AE17" s="281">
        <f>L60</f>
        <v>133.5561268566816</v>
      </c>
      <c r="AF17" s="281">
        <f>L66</f>
        <v>138.79938261482104</v>
      </c>
      <c r="AG17" s="153"/>
      <c r="AH17" s="153"/>
      <c r="AI17" s="153"/>
      <c r="AJ17" s="153"/>
      <c r="AK17" s="153"/>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row>
    <row r="18" spans="2:139" s="1" customFormat="1" ht="15.95" customHeight="1" x14ac:dyDescent="0.2">
      <c r="B18" s="157" t="s">
        <v>35</v>
      </c>
      <c r="C18" s="160" t="s">
        <v>34</v>
      </c>
      <c r="D18" s="164">
        <v>26.488095238095237</v>
      </c>
      <c r="E18" s="165">
        <v>-15.399239543661901</v>
      </c>
      <c r="F18" s="165">
        <v>66.468253968253961</v>
      </c>
      <c r="G18" s="165">
        <v>24.590895566810424</v>
      </c>
      <c r="H18" s="165">
        <v>39.850746268629116</v>
      </c>
      <c r="I18" s="166">
        <v>-32.097156801617075</v>
      </c>
      <c r="J18" s="174">
        <v>130.40462834506232</v>
      </c>
      <c r="K18" s="165">
        <v>16.148172889813385</v>
      </c>
      <c r="L18" s="175">
        <v>132.04898011965989</v>
      </c>
      <c r="M18" s="165">
        <v>8.5305422508187991</v>
      </c>
      <c r="N18" s="165">
        <v>98.754741026286538</v>
      </c>
      <c r="O18" s="166">
        <v>7.0188819488088852</v>
      </c>
      <c r="P18" s="174">
        <v>34.541702150924252</v>
      </c>
      <c r="Q18" s="165">
        <v>-1.7377624790085102</v>
      </c>
      <c r="R18" s="175">
        <v>87.770651468424731</v>
      </c>
      <c r="S18" s="165">
        <v>35.219174553752694</v>
      </c>
      <c r="T18" s="165">
        <v>39.354501274677531</v>
      </c>
      <c r="U18" s="166">
        <v>-27.331136397501556</v>
      </c>
      <c r="W18" s="153"/>
      <c r="X18" s="281"/>
      <c r="Y18" s="281"/>
      <c r="Z18" s="281"/>
      <c r="AA18" s="281"/>
      <c r="AB18" s="281"/>
      <c r="AC18" s="281"/>
      <c r="AD18" s="281"/>
      <c r="AE18" s="281"/>
      <c r="AF18" s="281"/>
      <c r="AG18" s="153"/>
      <c r="AH18" s="153"/>
      <c r="AI18" s="153"/>
      <c r="AJ18" s="153"/>
      <c r="AK18" s="153"/>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row>
    <row r="19" spans="2:139" s="1" customFormat="1" ht="15.95" customHeight="1" x14ac:dyDescent="0.2">
      <c r="B19" s="158"/>
      <c r="C19" s="161" t="s">
        <v>48</v>
      </c>
      <c r="D19" s="167">
        <v>26.488095238095237</v>
      </c>
      <c r="E19" s="73">
        <v>-15.399239543661901</v>
      </c>
      <c r="F19" s="73">
        <v>66.468253968253961</v>
      </c>
      <c r="G19" s="73">
        <v>24.590895566810424</v>
      </c>
      <c r="H19" s="73">
        <v>39.850746268629116</v>
      </c>
      <c r="I19" s="168">
        <v>-32.097156801617075</v>
      </c>
      <c r="J19" s="176">
        <v>130.40462834506232</v>
      </c>
      <c r="K19" s="73">
        <v>16.148172889813385</v>
      </c>
      <c r="L19" s="74">
        <v>132.04898011965989</v>
      </c>
      <c r="M19" s="73">
        <v>8.5305422508187991</v>
      </c>
      <c r="N19" s="73">
        <v>98.754741026286538</v>
      </c>
      <c r="O19" s="168">
        <v>7.0188819488088852</v>
      </c>
      <c r="P19" s="176">
        <v>34.541702150924252</v>
      </c>
      <c r="Q19" s="73">
        <v>-1.7377624790085102</v>
      </c>
      <c r="R19" s="74">
        <v>87.770651468424731</v>
      </c>
      <c r="S19" s="73">
        <v>35.219174553752694</v>
      </c>
      <c r="T19" s="73">
        <v>39.354501274677531</v>
      </c>
      <c r="U19" s="168">
        <v>-27.331136397501556</v>
      </c>
      <c r="W19" s="153"/>
      <c r="X19" s="153"/>
      <c r="Y19" s="153"/>
      <c r="Z19" s="153"/>
      <c r="AA19" s="153"/>
      <c r="AB19" s="153"/>
      <c r="AC19" s="153"/>
      <c r="AD19" s="153"/>
      <c r="AE19" s="153"/>
      <c r="AF19" s="153"/>
      <c r="AG19" s="153"/>
      <c r="AH19" s="153"/>
      <c r="AI19" s="153"/>
      <c r="AJ19" s="153"/>
      <c r="AK19" s="153"/>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row>
    <row r="20" spans="2:139" s="1" customFormat="1" ht="15.95" customHeight="1" x14ac:dyDescent="0.2">
      <c r="B20" s="158"/>
      <c r="C20" s="162" t="s">
        <v>36</v>
      </c>
      <c r="D20" s="169">
        <v>47.206959706959708</v>
      </c>
      <c r="E20" s="87">
        <v>50.072780203994277</v>
      </c>
      <c r="F20" s="87">
        <v>66.214896214896214</v>
      </c>
      <c r="G20" s="87">
        <v>12.80291211654942</v>
      </c>
      <c r="H20" s="87">
        <v>71.29356444771858</v>
      </c>
      <c r="I20" s="170">
        <v>33.039810221069359</v>
      </c>
      <c r="J20" s="177">
        <v>134.51385063616152</v>
      </c>
      <c r="K20" s="87">
        <v>8.1734711478381037</v>
      </c>
      <c r="L20" s="88">
        <v>140.98050361277004</v>
      </c>
      <c r="M20" s="87">
        <v>7.8839441281672507</v>
      </c>
      <c r="N20" s="87">
        <v>95.413087050391724</v>
      </c>
      <c r="O20" s="170">
        <v>0.26836896072630823</v>
      </c>
      <c r="P20" s="177">
        <v>63.499899270092733</v>
      </c>
      <c r="Q20" s="87">
        <v>62.338935594620253</v>
      </c>
      <c r="R20" s="88">
        <v>93.350094150433691</v>
      </c>
      <c r="S20" s="87">
        <v>21.69623068274549</v>
      </c>
      <c r="T20" s="87">
        <v>68.023390707871755</v>
      </c>
      <c r="U20" s="170">
        <v>33.396847777212621</v>
      </c>
      <c r="W20" s="153"/>
      <c r="X20" s="153"/>
      <c r="Y20" s="153"/>
      <c r="Z20" s="153"/>
      <c r="AA20" s="153"/>
      <c r="AB20" s="153"/>
      <c r="AC20" s="153"/>
      <c r="AD20" s="153"/>
      <c r="AE20" s="153"/>
      <c r="AF20" s="153"/>
      <c r="AG20" s="153"/>
      <c r="AH20" s="153"/>
      <c r="AI20" s="153"/>
      <c r="AJ20" s="153"/>
      <c r="AK20" s="153"/>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row>
    <row r="21" spans="2:139" s="1" customFormat="1" ht="15.95" customHeight="1" x14ac:dyDescent="0.2">
      <c r="B21" s="159"/>
      <c r="C21" s="163" t="s">
        <v>37</v>
      </c>
      <c r="D21" s="171">
        <v>63.724816849816847</v>
      </c>
      <c r="E21" s="172">
        <v>21.844209995136588</v>
      </c>
      <c r="F21" s="172">
        <v>77.536630036630044</v>
      </c>
      <c r="G21" s="172">
        <v>7.9951531642580251</v>
      </c>
      <c r="H21" s="172">
        <v>82.186724932121123</v>
      </c>
      <c r="I21" s="173">
        <v>12.823776276267179</v>
      </c>
      <c r="J21" s="178">
        <v>187.55927568582851</v>
      </c>
      <c r="K21" s="172">
        <v>3.1812864677900881</v>
      </c>
      <c r="L21" s="179">
        <v>174.64934535824509</v>
      </c>
      <c r="M21" s="172">
        <v>8.0396963360314224</v>
      </c>
      <c r="N21" s="172">
        <v>107.39191452515935</v>
      </c>
      <c r="O21" s="173">
        <v>-4.4968747904474595</v>
      </c>
      <c r="P21" s="178">
        <v>119.52180491563728</v>
      </c>
      <c r="Q21" s="172">
        <v>25.720423359617943</v>
      </c>
      <c r="R21" s="179">
        <v>135.4172167718188</v>
      </c>
      <c r="S21" s="172">
        <v>16.677635536312987</v>
      </c>
      <c r="T21" s="172">
        <v>88.261897390086617</v>
      </c>
      <c r="U21" s="173">
        <v>7.7502323231828285</v>
      </c>
      <c r="W21" s="153"/>
      <c r="X21" s="153"/>
      <c r="Y21" s="153"/>
      <c r="Z21" s="153"/>
      <c r="AA21" s="153"/>
      <c r="AB21" s="153"/>
      <c r="AC21" s="153"/>
      <c r="AD21" s="153"/>
      <c r="AE21" s="153"/>
      <c r="AF21" s="153"/>
      <c r="AG21" s="153"/>
      <c r="AH21" s="153"/>
      <c r="AI21" s="153"/>
      <c r="AJ21" s="153"/>
      <c r="AK21" s="153"/>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row>
    <row r="22" spans="2:139" s="1" customFormat="1" ht="5.0999999999999996" customHeight="1" x14ac:dyDescent="0.2">
      <c r="B22" s="20"/>
      <c r="C22" s="20"/>
      <c r="D22" s="87"/>
      <c r="E22" s="87"/>
      <c r="F22" s="87"/>
      <c r="G22" s="87"/>
      <c r="H22" s="87"/>
      <c r="I22" s="87"/>
      <c r="J22" s="88"/>
      <c r="K22" s="87"/>
      <c r="L22" s="88"/>
      <c r="M22" s="87"/>
      <c r="N22" s="87"/>
      <c r="O22" s="87"/>
      <c r="P22" s="88"/>
      <c r="Q22" s="87"/>
      <c r="R22" s="88"/>
      <c r="S22" s="87"/>
      <c r="T22" s="87"/>
      <c r="U22" s="87"/>
      <c r="W22" s="153"/>
      <c r="X22" s="153"/>
      <c r="Y22" s="153"/>
      <c r="Z22" s="153"/>
      <c r="AA22" s="153"/>
      <c r="AB22" s="153"/>
      <c r="AC22" s="153"/>
      <c r="AD22" s="153"/>
      <c r="AE22" s="153"/>
      <c r="AF22" s="153"/>
      <c r="AG22" s="153"/>
      <c r="AH22" s="153"/>
      <c r="AI22" s="153"/>
      <c r="AJ22" s="153"/>
      <c r="AK22" s="153"/>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row>
    <row r="23" spans="2:139" s="1" customFormat="1" ht="5.0999999999999996" customHeight="1" x14ac:dyDescent="0.2">
      <c r="B23" s="20"/>
      <c r="C23" s="20"/>
      <c r="D23" s="87"/>
      <c r="E23" s="87"/>
      <c r="F23" s="87"/>
      <c r="G23" s="87"/>
      <c r="H23" s="87"/>
      <c r="I23" s="87"/>
      <c r="J23" s="88"/>
      <c r="K23" s="87"/>
      <c r="L23" s="88"/>
      <c r="M23" s="87"/>
      <c r="N23" s="87"/>
      <c r="O23" s="87"/>
      <c r="P23" s="88"/>
      <c r="Q23" s="87"/>
      <c r="R23" s="88"/>
      <c r="S23" s="87"/>
      <c r="T23" s="87"/>
      <c r="U23" s="87"/>
      <c r="W23" s="153"/>
      <c r="X23" s="153"/>
      <c r="Y23" s="153"/>
      <c r="Z23" s="153"/>
      <c r="AA23" s="153"/>
      <c r="AB23" s="153"/>
      <c r="AC23" s="153"/>
      <c r="AD23" s="153"/>
      <c r="AE23" s="153"/>
      <c r="AF23" s="153"/>
      <c r="AG23" s="153"/>
      <c r="AH23" s="153"/>
      <c r="AI23" s="153"/>
      <c r="AJ23" s="153"/>
      <c r="AK23" s="15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row>
    <row r="24" spans="2:139" s="1" customFormat="1" ht="15.95" customHeight="1" x14ac:dyDescent="0.2">
      <c r="B24" s="180" t="s">
        <v>38</v>
      </c>
      <c r="C24" s="160" t="s">
        <v>34</v>
      </c>
      <c r="D24" s="164">
        <v>26.785714285714285</v>
      </c>
      <c r="E24" s="165">
        <v>-3.4334763948663634</v>
      </c>
      <c r="F24" s="165">
        <v>61.158730158730158</v>
      </c>
      <c r="G24" s="165">
        <v>14.027818881369706</v>
      </c>
      <c r="H24" s="165">
        <v>43.797041266567149</v>
      </c>
      <c r="I24" s="166">
        <v>-15.313188875669006</v>
      </c>
      <c r="J24" s="174">
        <v>130.49791183664661</v>
      </c>
      <c r="K24" s="165">
        <v>3.4846152499367702</v>
      </c>
      <c r="L24" s="175">
        <v>132.89127071429178</v>
      </c>
      <c r="M24" s="165">
        <v>0.80869005190809229</v>
      </c>
      <c r="N24" s="165">
        <v>98.199009713136974</v>
      </c>
      <c r="O24" s="166">
        <v>2.6544588533139408</v>
      </c>
      <c r="P24" s="174">
        <v>34.954797813387479</v>
      </c>
      <c r="Q24" s="165">
        <v>-6.8504587077044377E-2</v>
      </c>
      <c r="R24" s="175">
        <v>81.274613660661302</v>
      </c>
      <c r="S24" s="165">
        <v>14.949950509018587</v>
      </c>
      <c r="T24" s="165">
        <v>43.008260807383856</v>
      </c>
      <c r="U24" s="166">
        <v>-13.065212320272989</v>
      </c>
      <c r="W24" s="153"/>
      <c r="X24" s="153"/>
      <c r="Y24" s="153"/>
      <c r="Z24" s="153"/>
      <c r="AA24" s="153"/>
      <c r="AB24" s="153"/>
      <c r="AC24" s="153"/>
      <c r="AD24" s="153"/>
      <c r="AE24" s="153"/>
      <c r="AF24" s="153"/>
      <c r="AG24" s="153"/>
      <c r="AH24" s="153"/>
      <c r="AI24" s="153"/>
      <c r="AJ24" s="153"/>
      <c r="AK24" s="153"/>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row>
    <row r="25" spans="2:139" s="1" customFormat="1" ht="15.95" customHeight="1" x14ac:dyDescent="0.2">
      <c r="B25" s="181"/>
      <c r="C25" s="161" t="s">
        <v>48</v>
      </c>
      <c r="D25" s="167">
        <v>26.785714285714285</v>
      </c>
      <c r="E25" s="73">
        <v>-3.4334763948663634</v>
      </c>
      <c r="F25" s="73">
        <v>61.158730158730158</v>
      </c>
      <c r="G25" s="73">
        <v>14.027818881369706</v>
      </c>
      <c r="H25" s="73">
        <v>43.797041266567149</v>
      </c>
      <c r="I25" s="168">
        <v>-15.313188875669006</v>
      </c>
      <c r="J25" s="176">
        <v>130.49791183664661</v>
      </c>
      <c r="K25" s="73">
        <v>3.4846152499367702</v>
      </c>
      <c r="L25" s="74">
        <v>132.89127071429178</v>
      </c>
      <c r="M25" s="73">
        <v>0.80869005190809229</v>
      </c>
      <c r="N25" s="73">
        <v>98.199009713136974</v>
      </c>
      <c r="O25" s="168">
        <v>2.6544588533139408</v>
      </c>
      <c r="P25" s="176">
        <v>34.954797813387479</v>
      </c>
      <c r="Q25" s="73">
        <v>-6.8504587077044377E-2</v>
      </c>
      <c r="R25" s="74">
        <v>81.274613660661302</v>
      </c>
      <c r="S25" s="73">
        <v>14.949950509018587</v>
      </c>
      <c r="T25" s="73">
        <v>43.008260807383856</v>
      </c>
      <c r="U25" s="168">
        <v>-13.065212320272989</v>
      </c>
      <c r="W25" s="153"/>
      <c r="X25" s="153"/>
      <c r="Y25" s="153"/>
      <c r="Z25" s="153"/>
      <c r="AA25" s="153"/>
      <c r="AB25" s="153"/>
      <c r="AC25" s="153"/>
      <c r="AD25" s="153"/>
      <c r="AE25" s="153"/>
      <c r="AF25" s="153"/>
      <c r="AG25" s="153"/>
      <c r="AH25" s="153"/>
      <c r="AI25" s="153"/>
      <c r="AJ25" s="153"/>
      <c r="AK25" s="153"/>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row>
    <row r="26" spans="2:139" s="1" customFormat="1" ht="15.95" customHeight="1" x14ac:dyDescent="0.2">
      <c r="B26" s="181"/>
      <c r="C26" s="162" t="s">
        <v>36</v>
      </c>
      <c r="D26" s="169">
        <v>45.238095238095241</v>
      </c>
      <c r="E26" s="87">
        <v>61.437908496605409</v>
      </c>
      <c r="F26" s="87">
        <v>65.531135531135533</v>
      </c>
      <c r="G26" s="87">
        <v>9.0853658535860351</v>
      </c>
      <c r="H26" s="87">
        <v>69.032979318092202</v>
      </c>
      <c r="I26" s="170">
        <v>47.992269387851948</v>
      </c>
      <c r="J26" s="177">
        <v>144.06056292689135</v>
      </c>
      <c r="K26" s="87">
        <v>7.2287136637830773</v>
      </c>
      <c r="L26" s="88">
        <v>144.2415696237417</v>
      </c>
      <c r="M26" s="87">
        <v>4.2557686939022874</v>
      </c>
      <c r="N26" s="87">
        <v>99.8745114204727</v>
      </c>
      <c r="O26" s="170">
        <v>2.8515879813412894</v>
      </c>
      <c r="P26" s="177">
        <v>65.17025465740322</v>
      </c>
      <c r="Q26" s="87">
        <v>73.10779264682408</v>
      </c>
      <c r="R26" s="88">
        <v>94.523138482371394</v>
      </c>
      <c r="S26" s="87">
        <v>13.727786703356982</v>
      </c>
      <c r="T26" s="87">
        <v>68.946350812862377</v>
      </c>
      <c r="U26" s="170">
        <v>52.212399154685841</v>
      </c>
      <c r="W26" s="153"/>
      <c r="X26" s="153"/>
      <c r="Y26" s="153"/>
      <c r="Z26" s="153"/>
      <c r="AA26" s="153"/>
      <c r="AB26" s="153"/>
      <c r="AC26" s="153"/>
      <c r="AD26" s="153"/>
      <c r="AE26" s="153"/>
      <c r="AF26" s="153"/>
      <c r="AG26" s="153"/>
      <c r="AH26" s="153"/>
      <c r="AI26" s="153"/>
      <c r="AJ26" s="153"/>
      <c r="AK26" s="153"/>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row>
    <row r="27" spans="2:139" s="1" customFormat="1" ht="15.95" customHeight="1" x14ac:dyDescent="0.2">
      <c r="B27" s="182"/>
      <c r="C27" s="163" t="s">
        <v>37</v>
      </c>
      <c r="D27" s="171">
        <v>63.095238095238095</v>
      </c>
      <c r="E27" s="172">
        <v>31.640986781240866</v>
      </c>
      <c r="F27" s="172">
        <v>78.330280830280827</v>
      </c>
      <c r="G27" s="172">
        <v>8.6225871995065493</v>
      </c>
      <c r="H27" s="172">
        <v>80.550251354175373</v>
      </c>
      <c r="I27" s="173">
        <v>21.191172273797591</v>
      </c>
      <c r="J27" s="178">
        <v>198.98050330139776</v>
      </c>
      <c r="K27" s="172">
        <v>7.0839092454564767</v>
      </c>
      <c r="L27" s="179">
        <v>182.09983518513906</v>
      </c>
      <c r="M27" s="172">
        <v>7.7874657506244214</v>
      </c>
      <c r="N27" s="172">
        <v>109.27000735565684</v>
      </c>
      <c r="O27" s="173">
        <v>-0.65272571380703959</v>
      </c>
      <c r="P27" s="178">
        <v>125.54722232112002</v>
      </c>
      <c r="Q27" s="172">
        <v>40.966314814531557</v>
      </c>
      <c r="R27" s="179">
        <v>142.63931229199795</v>
      </c>
      <c r="S27" s="172">
        <v>17.081533975123982</v>
      </c>
      <c r="T27" s="172">
        <v>88.017265579708919</v>
      </c>
      <c r="U27" s="173">
        <v>20.400126329412608</v>
      </c>
      <c r="W27" s="153"/>
      <c r="X27" s="153"/>
      <c r="Y27" s="153"/>
      <c r="Z27" s="153"/>
      <c r="AA27" s="153"/>
      <c r="AB27" s="153"/>
      <c r="AC27" s="153"/>
      <c r="AD27" s="153"/>
      <c r="AE27" s="153"/>
      <c r="AF27" s="153"/>
      <c r="AG27" s="153"/>
      <c r="AH27" s="153"/>
      <c r="AI27" s="153"/>
      <c r="AJ27" s="153"/>
      <c r="AK27" s="153"/>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row>
    <row r="28" spans="2:139" s="1" customFormat="1" ht="5.0999999999999996" customHeight="1" x14ac:dyDescent="0.2">
      <c r="B28"/>
      <c r="C28" s="20"/>
      <c r="D28" s="87"/>
      <c r="E28" s="87"/>
      <c r="F28" s="87"/>
      <c r="G28" s="87"/>
      <c r="H28" s="87"/>
      <c r="I28" s="87"/>
      <c r="J28" s="88"/>
      <c r="K28" s="87"/>
      <c r="L28" s="88"/>
      <c r="M28" s="87"/>
      <c r="N28" s="87"/>
      <c r="O28" s="87"/>
      <c r="P28" s="88"/>
      <c r="Q28" s="87"/>
      <c r="R28" s="88"/>
      <c r="S28" s="87"/>
      <c r="T28" s="87"/>
      <c r="U28" s="87"/>
      <c r="W28" s="153"/>
      <c r="X28" s="153"/>
      <c r="Y28" s="153"/>
      <c r="Z28" s="153"/>
      <c r="AA28" s="153"/>
      <c r="AB28" s="153"/>
      <c r="AC28" s="153"/>
      <c r="AD28" s="153"/>
      <c r="AE28" s="153"/>
      <c r="AF28" s="153"/>
      <c r="AG28" s="153"/>
      <c r="AH28" s="153"/>
      <c r="AI28" s="153"/>
      <c r="AJ28" s="153"/>
      <c r="AK28" s="153"/>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row>
    <row r="29" spans="2:139" s="1" customFormat="1" ht="5.0999999999999996" customHeight="1" x14ac:dyDescent="0.2">
      <c r="B29"/>
      <c r="C29" s="20"/>
      <c r="D29" s="87"/>
      <c r="E29" s="87"/>
      <c r="F29" s="87"/>
      <c r="G29" s="87"/>
      <c r="H29" s="87"/>
      <c r="I29" s="87"/>
      <c r="J29" s="88"/>
      <c r="K29" s="87"/>
      <c r="L29" s="88"/>
      <c r="M29" s="87"/>
      <c r="N29" s="87"/>
      <c r="O29" s="87"/>
      <c r="P29" s="88"/>
      <c r="Q29" s="87"/>
      <c r="R29" s="88"/>
      <c r="S29" s="87"/>
      <c r="T29" s="87"/>
      <c r="U29" s="87"/>
      <c r="W29" s="153"/>
      <c r="X29" s="153"/>
      <c r="Y29" s="153"/>
      <c r="Z29" s="153"/>
      <c r="AA29" s="153"/>
      <c r="AB29" s="153"/>
      <c r="AC29" s="153"/>
      <c r="AD29" s="153"/>
      <c r="AE29" s="153"/>
      <c r="AF29" s="153"/>
      <c r="AG29" s="153"/>
      <c r="AH29" s="153"/>
      <c r="AI29" s="153"/>
      <c r="AJ29" s="153"/>
      <c r="AK29" s="153"/>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row>
    <row r="30" spans="2:139" s="1" customFormat="1" ht="15.95" customHeight="1" x14ac:dyDescent="0.2">
      <c r="B30" s="180" t="s">
        <v>39</v>
      </c>
      <c r="C30" s="160" t="s">
        <v>34</v>
      </c>
      <c r="D30" s="164">
        <v>30.476190476190474</v>
      </c>
      <c r="E30" s="165">
        <v>6.6666666667733336</v>
      </c>
      <c r="F30" s="165">
        <v>69.476190476190482</v>
      </c>
      <c r="G30" s="165">
        <v>22.880404267227632</v>
      </c>
      <c r="H30" s="165">
        <v>43.865661411919966</v>
      </c>
      <c r="I30" s="165">
        <v>-13.194730028117736</v>
      </c>
      <c r="J30" s="174">
        <v>139.07045536533531</v>
      </c>
      <c r="K30" s="165">
        <v>16.319542334595653</v>
      </c>
      <c r="L30" s="175">
        <v>132.51576854006595</v>
      </c>
      <c r="M30" s="165">
        <v>5.5218330639525295</v>
      </c>
      <c r="N30" s="165">
        <v>104.94634479914882</v>
      </c>
      <c r="O30" s="166">
        <v>10.232677880116285</v>
      </c>
      <c r="P30" s="174">
        <v>42.383376873245048</v>
      </c>
      <c r="Q30" s="165">
        <v>24.074178490079699</v>
      </c>
      <c r="R30" s="175">
        <v>92.066907761883911</v>
      </c>
      <c r="S30" s="165">
        <v>29.665655059254743</v>
      </c>
      <c r="T30" s="165">
        <v>46.035408273790793</v>
      </c>
      <c r="U30" s="166">
        <v>-4.312226369099954</v>
      </c>
      <c r="W30" s="153"/>
      <c r="X30" s="153"/>
      <c r="Y30" s="153"/>
      <c r="Z30" s="153"/>
      <c r="AA30" s="153"/>
      <c r="AB30" s="153"/>
      <c r="AC30" s="153"/>
      <c r="AD30" s="153"/>
      <c r="AE30" s="153"/>
      <c r="AF30" s="153"/>
      <c r="AG30" s="153"/>
      <c r="AH30" s="153"/>
      <c r="AI30" s="153"/>
      <c r="AJ30" s="153"/>
      <c r="AK30" s="153"/>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row>
    <row r="31" spans="2:139" s="1" customFormat="1" ht="15.95" customHeight="1" x14ac:dyDescent="0.2">
      <c r="B31" s="181"/>
      <c r="C31" s="161" t="s">
        <v>48</v>
      </c>
      <c r="D31" s="167">
        <v>30.476190476190474</v>
      </c>
      <c r="E31" s="73">
        <v>6.6666666667733336</v>
      </c>
      <c r="F31" s="73">
        <v>69.476190476190482</v>
      </c>
      <c r="G31" s="73">
        <v>22.880404267227632</v>
      </c>
      <c r="H31" s="73">
        <v>43.865661411919966</v>
      </c>
      <c r="I31" s="73">
        <v>-13.194730028117736</v>
      </c>
      <c r="J31" s="176">
        <v>139.07045536533531</v>
      </c>
      <c r="K31" s="73">
        <v>16.319542334595653</v>
      </c>
      <c r="L31" s="74">
        <v>132.51576854006595</v>
      </c>
      <c r="M31" s="73">
        <v>5.5218330639525295</v>
      </c>
      <c r="N31" s="73">
        <v>104.94634479914882</v>
      </c>
      <c r="O31" s="168">
        <v>10.232677880116285</v>
      </c>
      <c r="P31" s="176">
        <v>42.383376873245048</v>
      </c>
      <c r="Q31" s="73">
        <v>24.074178490079699</v>
      </c>
      <c r="R31" s="74">
        <v>92.066907761883911</v>
      </c>
      <c r="S31" s="73">
        <v>29.665655059254743</v>
      </c>
      <c r="T31" s="73">
        <v>46.035408273790793</v>
      </c>
      <c r="U31" s="168">
        <v>-4.312226369099954</v>
      </c>
      <c r="W31" s="153"/>
      <c r="X31" s="153"/>
      <c r="Y31" s="153"/>
      <c r="Z31" s="153"/>
      <c r="AA31" s="153"/>
      <c r="AB31" s="153"/>
      <c r="AC31" s="153"/>
      <c r="AD31" s="153"/>
      <c r="AE31" s="153"/>
      <c r="AF31" s="153"/>
      <c r="AG31" s="153"/>
      <c r="AH31" s="153"/>
      <c r="AI31" s="153"/>
      <c r="AJ31" s="153"/>
      <c r="AK31" s="153"/>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row>
    <row r="32" spans="2:139" s="1" customFormat="1" ht="15.95" customHeight="1" x14ac:dyDescent="0.2">
      <c r="B32" s="181"/>
      <c r="C32" s="162" t="s">
        <v>36</v>
      </c>
      <c r="D32" s="169">
        <v>47.069597069597073</v>
      </c>
      <c r="E32" s="87">
        <v>47.413704804052273</v>
      </c>
      <c r="F32" s="87">
        <v>70.653235653235654</v>
      </c>
      <c r="G32" s="87">
        <v>7.4416445623482961</v>
      </c>
      <c r="H32" s="87">
        <v>66.62058239007942</v>
      </c>
      <c r="I32" s="87">
        <v>37.20350745215493</v>
      </c>
      <c r="J32" s="177">
        <v>144.79848917498512</v>
      </c>
      <c r="K32" s="87">
        <v>9.1030215361473967</v>
      </c>
      <c r="L32" s="88">
        <v>150.18026811047164</v>
      </c>
      <c r="M32" s="87">
        <v>6.4901021566630774</v>
      </c>
      <c r="N32" s="87">
        <v>96.416454036721348</v>
      </c>
      <c r="O32" s="170">
        <v>2.453673464947963</v>
      </c>
      <c r="P32" s="177">
        <v>68.156065417529632</v>
      </c>
      <c r="Q32" s="87">
        <v>60.832806099186584</v>
      </c>
      <c r="R32" s="88">
        <v>106.10721873275264</v>
      </c>
      <c r="S32" s="87">
        <v>14.414717053293172</v>
      </c>
      <c r="T32" s="87">
        <v>64.233203199078048</v>
      </c>
      <c r="U32" s="170">
        <v>40.570033507381673</v>
      </c>
      <c r="W32" s="153"/>
      <c r="X32" s="153"/>
      <c r="Y32" s="153"/>
      <c r="Z32" s="153"/>
      <c r="AA32" s="153"/>
      <c r="AB32" s="153"/>
      <c r="AC32" s="153"/>
      <c r="AD32" s="153"/>
      <c r="AE32" s="153"/>
      <c r="AF32" s="153"/>
      <c r="AG32" s="153"/>
      <c r="AH32" s="153"/>
      <c r="AI32" s="153"/>
      <c r="AJ32" s="153"/>
      <c r="AK32" s="153"/>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row>
    <row r="33" spans="1:139" s="1" customFormat="1" ht="15.95" customHeight="1" x14ac:dyDescent="0.2">
      <c r="B33" s="182"/>
      <c r="C33" s="163" t="s">
        <v>37</v>
      </c>
      <c r="D33" s="171">
        <v>68.555402930402934</v>
      </c>
      <c r="E33" s="172">
        <v>32.305520608776824</v>
      </c>
      <c r="F33" s="172">
        <v>82.263431013431017</v>
      </c>
      <c r="G33" s="172">
        <v>8.0280794265643127</v>
      </c>
      <c r="H33" s="172">
        <v>83.336425536683308</v>
      </c>
      <c r="I33" s="172">
        <v>22.473269274952219</v>
      </c>
      <c r="J33" s="178">
        <v>202.87452150367648</v>
      </c>
      <c r="K33" s="172">
        <v>7.1352931659128158</v>
      </c>
      <c r="L33" s="179">
        <v>195.32135882719533</v>
      </c>
      <c r="M33" s="172">
        <v>13.136533159360638</v>
      </c>
      <c r="N33" s="172">
        <v>103.86704389209105</v>
      </c>
      <c r="O33" s="173">
        <v>-5.3044227410921536</v>
      </c>
      <c r="P33" s="178">
        <v>139.08144565997233</v>
      </c>
      <c r="Q33" s="172">
        <v>41.745907378750033</v>
      </c>
      <c r="R33" s="179">
        <v>160.67805127330587</v>
      </c>
      <c r="S33" s="172">
        <v>22.219223901752812</v>
      </c>
      <c r="T33" s="172">
        <v>86.559081690259219</v>
      </c>
      <c r="U33" s="173">
        <v>15.976769327796429</v>
      </c>
      <c r="W33" s="153"/>
      <c r="X33" s="153"/>
      <c r="Y33" s="153"/>
      <c r="Z33" s="153"/>
      <c r="AA33" s="153"/>
      <c r="AB33" s="153"/>
      <c r="AC33" s="153"/>
      <c r="AD33" s="153"/>
      <c r="AE33" s="153"/>
      <c r="AF33" s="153"/>
      <c r="AG33" s="153"/>
      <c r="AH33" s="153"/>
      <c r="AI33" s="153"/>
      <c r="AJ33" s="153"/>
      <c r="AK33" s="15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row>
    <row r="34" spans="1:139" s="1" customFormat="1" ht="5.0999999999999996" customHeight="1" x14ac:dyDescent="0.2">
      <c r="B34"/>
      <c r="C34" s="20"/>
      <c r="D34" s="87"/>
      <c r="E34" s="87"/>
      <c r="F34" s="87"/>
      <c r="G34" s="87"/>
      <c r="H34" s="87"/>
      <c r="I34" s="87"/>
      <c r="J34" s="88"/>
      <c r="K34" s="87"/>
      <c r="L34" s="88"/>
      <c r="M34" s="87"/>
      <c r="N34" s="87"/>
      <c r="O34" s="87"/>
      <c r="P34" s="88"/>
      <c r="Q34" s="87"/>
      <c r="R34" s="88"/>
      <c r="S34" s="87"/>
      <c r="T34" s="87"/>
      <c r="U34" s="87"/>
      <c r="W34" s="153"/>
      <c r="X34" s="153"/>
      <c r="Y34" s="153"/>
      <c r="Z34" s="153"/>
      <c r="AA34" s="153"/>
      <c r="AB34" s="153"/>
      <c r="AC34" s="153"/>
      <c r="AD34" s="153"/>
      <c r="AE34" s="153"/>
      <c r="AF34" s="153"/>
      <c r="AG34" s="153"/>
      <c r="AH34" s="153"/>
      <c r="AI34" s="153"/>
      <c r="AJ34" s="153"/>
      <c r="AK34" s="153"/>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row>
    <row r="35" spans="1:139" s="1" customFormat="1" ht="5.0999999999999996" customHeight="1" x14ac:dyDescent="0.2">
      <c r="B35"/>
      <c r="C35" s="20"/>
      <c r="D35" s="87"/>
      <c r="E35" s="87"/>
      <c r="F35" s="87"/>
      <c r="G35" s="87"/>
      <c r="H35" s="87"/>
      <c r="I35" s="87"/>
      <c r="J35" s="88"/>
      <c r="K35" s="87"/>
      <c r="L35" s="88"/>
      <c r="M35" s="87"/>
      <c r="N35" s="87"/>
      <c r="O35" s="87"/>
      <c r="P35" s="88"/>
      <c r="Q35" s="87"/>
      <c r="R35" s="88"/>
      <c r="S35" s="87"/>
      <c r="T35" s="87"/>
      <c r="U35" s="87"/>
      <c r="W35" s="153"/>
      <c r="X35" s="153"/>
      <c r="Y35" s="153"/>
      <c r="Z35" s="153"/>
      <c r="AA35" s="153"/>
      <c r="AB35" s="153"/>
      <c r="AC35" s="153"/>
      <c r="AD35" s="153"/>
      <c r="AE35" s="153"/>
      <c r="AF35" s="153"/>
      <c r="AG35" s="153"/>
      <c r="AH35" s="153"/>
      <c r="AI35" s="153"/>
      <c r="AJ35" s="153"/>
      <c r="AK35" s="153"/>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row>
    <row r="36" spans="1:139" s="1" customFormat="1" ht="15.95" customHeight="1" x14ac:dyDescent="0.2">
      <c r="B36" s="180" t="s">
        <v>40</v>
      </c>
      <c r="C36" s="160" t="s">
        <v>34</v>
      </c>
      <c r="D36" s="164">
        <v>33.80952380952381</v>
      </c>
      <c r="E36" s="165">
        <v>30.574712643462036</v>
      </c>
      <c r="F36" s="165">
        <v>67.841269841269835</v>
      </c>
      <c r="G36" s="165">
        <v>11.848217206341266</v>
      </c>
      <c r="H36" s="165">
        <v>49.836218998574012</v>
      </c>
      <c r="I36" s="165">
        <v>16.742775079586465</v>
      </c>
      <c r="J36" s="174">
        <v>132.7888688067064</v>
      </c>
      <c r="K36" s="165">
        <v>20.145279487439325</v>
      </c>
      <c r="L36" s="175">
        <v>134.15642246116391</v>
      </c>
      <c r="M36" s="165">
        <v>5.1561761221352702</v>
      </c>
      <c r="N36" s="165">
        <v>98.980627517188651</v>
      </c>
      <c r="O36" s="166">
        <v>14.254135057015068</v>
      </c>
      <c r="P36" s="174">
        <v>44.895284215600732</v>
      </c>
      <c r="Q36" s="165">
        <v>56.879353445501486</v>
      </c>
      <c r="R36" s="175">
        <v>91.013420571272164</v>
      </c>
      <c r="S36" s="165">
        <v>17.615308275099949</v>
      </c>
      <c r="T36" s="165">
        <v>49.328202295649049</v>
      </c>
      <c r="U36" s="166">
        <v>33.383447908609007</v>
      </c>
      <c r="W36" s="153"/>
      <c r="X36" s="153"/>
      <c r="Y36" s="153"/>
      <c r="Z36" s="153"/>
      <c r="AA36" s="153"/>
      <c r="AB36" s="153"/>
      <c r="AC36" s="153"/>
      <c r="AD36" s="153"/>
      <c r="AE36" s="153"/>
      <c r="AF36" s="153"/>
      <c r="AG36" s="153"/>
      <c r="AH36" s="153"/>
      <c r="AI36" s="153"/>
      <c r="AJ36" s="153"/>
      <c r="AK36" s="153"/>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row>
    <row r="37" spans="1:139" s="1" customFormat="1" ht="15.95" customHeight="1" x14ac:dyDescent="0.2">
      <c r="B37" s="181"/>
      <c r="C37" s="161" t="s">
        <v>48</v>
      </c>
      <c r="D37" s="167">
        <v>33.80952380952381</v>
      </c>
      <c r="E37" s="73">
        <v>30.574712643462036</v>
      </c>
      <c r="F37" s="73">
        <v>67.841269841269835</v>
      </c>
      <c r="G37" s="73">
        <v>11.848217206341266</v>
      </c>
      <c r="H37" s="73">
        <v>49.836218998574012</v>
      </c>
      <c r="I37" s="73">
        <v>16.742775079586465</v>
      </c>
      <c r="J37" s="176">
        <v>132.7888688067064</v>
      </c>
      <c r="K37" s="73">
        <v>20.145279487439325</v>
      </c>
      <c r="L37" s="74">
        <v>134.15642246116391</v>
      </c>
      <c r="M37" s="73">
        <v>5.1561761221352702</v>
      </c>
      <c r="N37" s="73">
        <v>98.980627517188651</v>
      </c>
      <c r="O37" s="168">
        <v>14.254135057015068</v>
      </c>
      <c r="P37" s="176">
        <v>44.895284215600732</v>
      </c>
      <c r="Q37" s="73">
        <v>56.879353445501486</v>
      </c>
      <c r="R37" s="74">
        <v>91.013420571272164</v>
      </c>
      <c r="S37" s="73">
        <v>17.615308275099949</v>
      </c>
      <c r="T37" s="73">
        <v>49.328202295649049</v>
      </c>
      <c r="U37" s="168">
        <v>33.383447908609007</v>
      </c>
      <c r="W37" s="153"/>
      <c r="X37" s="153"/>
      <c r="Y37" s="153"/>
      <c r="Z37" s="153"/>
      <c r="AA37" s="153"/>
      <c r="AB37" s="153"/>
      <c r="AC37" s="153"/>
      <c r="AD37" s="153"/>
      <c r="AE37" s="153"/>
      <c r="AF37" s="153"/>
      <c r="AG37" s="153"/>
      <c r="AH37" s="153"/>
      <c r="AI37" s="153"/>
      <c r="AJ37" s="153"/>
      <c r="AK37" s="153"/>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row>
    <row r="38" spans="1:139" s="1" customFormat="1" ht="15.95" customHeight="1" x14ac:dyDescent="0.2">
      <c r="B38" s="181"/>
      <c r="C38" s="162" t="s">
        <v>36</v>
      </c>
      <c r="D38" s="169">
        <v>52.678571428571431</v>
      </c>
      <c r="E38" s="87">
        <v>49.415584415627883</v>
      </c>
      <c r="F38" s="87">
        <v>74.087301587301582</v>
      </c>
      <c r="G38" s="87">
        <v>7.6796805679087532</v>
      </c>
      <c r="H38" s="87">
        <v>71.103374397430557</v>
      </c>
      <c r="I38" s="87">
        <v>38.759312460290538</v>
      </c>
      <c r="J38" s="177">
        <v>154.21697995470072</v>
      </c>
      <c r="K38" s="87">
        <v>14.279131492149432</v>
      </c>
      <c r="L38" s="88">
        <v>155.1131341008043</v>
      </c>
      <c r="M38" s="87">
        <v>8.4814966317680547</v>
      </c>
      <c r="N38" s="87">
        <v>99.422257727371488</v>
      </c>
      <c r="O38" s="170">
        <v>5.3443536827369007</v>
      </c>
      <c r="P38" s="177">
        <v>81.239301940422706</v>
      </c>
      <c r="Q38" s="87">
        <v>70.750832184150468</v>
      </c>
      <c r="R38" s="88">
        <v>114.91913546277841</v>
      </c>
      <c r="S38" s="87">
        <v>16.81252904834464</v>
      </c>
      <c r="T38" s="87">
        <v>70.692580146254528</v>
      </c>
      <c r="U38" s="170">
        <v>46.175100886190755</v>
      </c>
      <c r="W38" s="153"/>
      <c r="X38" s="153"/>
      <c r="Y38" s="153"/>
      <c r="Z38" s="153"/>
      <c r="AA38" s="153"/>
      <c r="AB38" s="153"/>
      <c r="AC38" s="153"/>
      <c r="AD38" s="153"/>
      <c r="AE38" s="153"/>
      <c r="AF38" s="153"/>
      <c r="AG38" s="153"/>
      <c r="AH38" s="153"/>
      <c r="AI38" s="153"/>
      <c r="AJ38" s="153"/>
      <c r="AK38" s="153"/>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row>
    <row r="39" spans="1:139" s="1" customFormat="1" ht="15.95" customHeight="1" x14ac:dyDescent="0.2">
      <c r="B39" s="182"/>
      <c r="C39" s="163" t="s">
        <v>37</v>
      </c>
      <c r="D39" s="171">
        <v>68.542228212039532</v>
      </c>
      <c r="E39" s="172">
        <v>20.522318707464699</v>
      </c>
      <c r="F39" s="172">
        <v>84.100029949086547</v>
      </c>
      <c r="G39" s="172">
        <v>6.5582557340534793</v>
      </c>
      <c r="H39" s="172">
        <v>81.500836864770989</v>
      </c>
      <c r="I39" s="172">
        <v>13.104627958857883</v>
      </c>
      <c r="J39" s="178">
        <v>203.94685176337035</v>
      </c>
      <c r="K39" s="172">
        <v>6.2741446197957593</v>
      </c>
      <c r="L39" s="179">
        <v>195.68018149833674</v>
      </c>
      <c r="M39" s="172">
        <v>10.769535445518486</v>
      </c>
      <c r="N39" s="172">
        <v>104.22458227592259</v>
      </c>
      <c r="O39" s="173">
        <v>-4.0583277772468316</v>
      </c>
      <c r="P39" s="178">
        <v>139.78971656691928</v>
      </c>
      <c r="Q39" s="172">
        <v>28.084063282281399</v>
      </c>
      <c r="R39" s="179">
        <v>164.56709124452811</v>
      </c>
      <c r="S39" s="172">
        <v>18.03408485549128</v>
      </c>
      <c r="T39" s="172">
        <v>84.943906773700832</v>
      </c>
      <c r="U39" s="173">
        <v>8.5144714251165414</v>
      </c>
      <c r="W39" s="153"/>
      <c r="X39" s="153"/>
      <c r="Y39" s="153"/>
      <c r="Z39" s="153"/>
      <c r="AA39" s="153"/>
      <c r="AB39" s="153"/>
      <c r="AC39" s="153"/>
      <c r="AD39" s="153"/>
      <c r="AE39" s="153"/>
      <c r="AF39" s="153"/>
      <c r="AG39" s="153"/>
      <c r="AH39" s="153"/>
      <c r="AI39" s="153"/>
      <c r="AJ39" s="153"/>
      <c r="AK39" s="153"/>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row>
    <row r="40" spans="1:139" s="1" customFormat="1" ht="5.0999999999999996" customHeight="1" x14ac:dyDescent="0.2">
      <c r="B40"/>
      <c r="C40" s="20"/>
      <c r="D40" s="87"/>
      <c r="E40" s="87"/>
      <c r="F40" s="87"/>
      <c r="G40" s="87"/>
      <c r="H40" s="87"/>
      <c r="I40" s="87"/>
      <c r="J40" s="88"/>
      <c r="K40" s="87"/>
      <c r="L40" s="88"/>
      <c r="M40" s="87"/>
      <c r="N40" s="87"/>
      <c r="O40" s="87"/>
      <c r="P40" s="88"/>
      <c r="Q40" s="87"/>
      <c r="R40" s="88"/>
      <c r="S40" s="87"/>
      <c r="T40" s="87"/>
      <c r="U40" s="87"/>
      <c r="W40" s="153"/>
      <c r="X40" s="153"/>
      <c r="Y40" s="153"/>
      <c r="Z40" s="153"/>
      <c r="AA40" s="153"/>
      <c r="AB40" s="153"/>
      <c r="AC40" s="153"/>
      <c r="AD40" s="153"/>
      <c r="AE40" s="153"/>
      <c r="AF40" s="153"/>
      <c r="AG40" s="153"/>
      <c r="AH40" s="153"/>
      <c r="AI40" s="153"/>
      <c r="AJ40" s="153"/>
      <c r="AK40" s="153"/>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row>
    <row r="41" spans="1:139" s="1" customFormat="1" ht="5.0999999999999996" customHeight="1" x14ac:dyDescent="0.2">
      <c r="B41"/>
      <c r="C41" s="20"/>
      <c r="D41" s="87"/>
      <c r="E41" s="87"/>
      <c r="F41" s="87"/>
      <c r="G41" s="87"/>
      <c r="H41" s="87"/>
      <c r="I41" s="87"/>
      <c r="J41" s="88"/>
      <c r="K41" s="87"/>
      <c r="L41" s="88"/>
      <c r="M41" s="87"/>
      <c r="N41" s="87"/>
      <c r="O41" s="87"/>
      <c r="P41" s="88"/>
      <c r="Q41" s="87"/>
      <c r="R41" s="88"/>
      <c r="S41" s="87"/>
      <c r="T41" s="87"/>
      <c r="U41" s="87"/>
      <c r="W41" s="153"/>
      <c r="X41" s="153"/>
      <c r="Y41" s="153"/>
      <c r="Z41" s="153"/>
      <c r="AA41" s="153"/>
      <c r="AB41" s="153"/>
      <c r="AC41" s="153"/>
      <c r="AD41" s="153"/>
      <c r="AE41" s="153"/>
      <c r="AF41" s="153"/>
      <c r="AG41" s="153"/>
      <c r="AH41" s="153"/>
      <c r="AI41" s="153"/>
      <c r="AJ41" s="153"/>
      <c r="AK41" s="153"/>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row>
    <row r="42" spans="1:139" s="1" customFormat="1" ht="15.95" customHeight="1" x14ac:dyDescent="0.2">
      <c r="B42" s="180" t="s">
        <v>41</v>
      </c>
      <c r="C42" s="160" t="s">
        <v>34</v>
      </c>
      <c r="D42" s="164">
        <v>29.017857142857142</v>
      </c>
      <c r="E42" s="165">
        <v>16.071428571428573</v>
      </c>
      <c r="F42" s="165">
        <v>66.984126984126988</v>
      </c>
      <c r="G42" s="165">
        <v>2.9582189692356051</v>
      </c>
      <c r="H42" s="165">
        <v>43.320497630349202</v>
      </c>
      <c r="I42" s="165">
        <v>12.736437880878512</v>
      </c>
      <c r="J42" s="174">
        <v>132.03603307485892</v>
      </c>
      <c r="K42" s="165">
        <v>19.257709978573601</v>
      </c>
      <c r="L42" s="175">
        <v>136.39931916234514</v>
      </c>
      <c r="M42" s="165">
        <v>8.3304716638607488</v>
      </c>
      <c r="N42" s="165">
        <v>96.801093939296535</v>
      </c>
      <c r="O42" s="166">
        <v>10.086947972172466</v>
      </c>
      <c r="P42" s="174">
        <v>38.314027454758168</v>
      </c>
      <c r="Q42" s="165">
        <v>38.424127653826531</v>
      </c>
      <c r="R42" s="175">
        <v>91.365893153189916</v>
      </c>
      <c r="S42" s="165">
        <v>11.535124225940868</v>
      </c>
      <c r="T42" s="165">
        <v>41.934715606089668</v>
      </c>
      <c r="U42" s="166">
        <v>24.108103715542555</v>
      </c>
      <c r="W42" s="153"/>
      <c r="X42" s="153"/>
      <c r="Y42" s="153"/>
      <c r="Z42" s="153"/>
      <c r="AA42" s="153"/>
      <c r="AB42" s="153"/>
      <c r="AC42" s="153"/>
      <c r="AD42" s="153"/>
      <c r="AE42" s="153"/>
      <c r="AF42" s="153"/>
      <c r="AG42" s="153"/>
      <c r="AH42" s="153"/>
      <c r="AI42" s="153"/>
      <c r="AJ42" s="153"/>
      <c r="AK42" s="153"/>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row>
    <row r="43" spans="1:139" s="1" customFormat="1" ht="15.95" customHeight="1" x14ac:dyDescent="0.2">
      <c r="B43" s="181"/>
      <c r="C43" s="161" t="s">
        <v>48</v>
      </c>
      <c r="D43" s="167">
        <v>29.017857142857142</v>
      </c>
      <c r="E43" s="73">
        <v>16.071428571428573</v>
      </c>
      <c r="F43" s="73">
        <v>66.984126984126988</v>
      </c>
      <c r="G43" s="73">
        <v>2.9582189692356051</v>
      </c>
      <c r="H43" s="73">
        <v>43.320497630349202</v>
      </c>
      <c r="I43" s="73">
        <v>12.736437880878512</v>
      </c>
      <c r="J43" s="176">
        <v>132.03603307485892</v>
      </c>
      <c r="K43" s="73">
        <v>19.257709978573601</v>
      </c>
      <c r="L43" s="74">
        <v>136.39931916234514</v>
      </c>
      <c r="M43" s="73">
        <v>8.3304716638607488</v>
      </c>
      <c r="N43" s="73">
        <v>96.801093939296535</v>
      </c>
      <c r="O43" s="168">
        <v>10.086947972172466</v>
      </c>
      <c r="P43" s="176">
        <v>38.314027454758168</v>
      </c>
      <c r="Q43" s="73">
        <v>38.424127653826531</v>
      </c>
      <c r="R43" s="74">
        <v>91.365893153189916</v>
      </c>
      <c r="S43" s="73">
        <v>11.535124225940868</v>
      </c>
      <c r="T43" s="73">
        <v>41.934715606089668</v>
      </c>
      <c r="U43" s="168">
        <v>24.108103715542555</v>
      </c>
      <c r="W43" s="153"/>
      <c r="X43" s="153"/>
      <c r="Y43" s="153"/>
      <c r="Z43" s="153"/>
      <c r="AA43" s="153"/>
      <c r="AB43" s="153"/>
      <c r="AC43" s="153"/>
      <c r="AD43" s="153"/>
      <c r="AE43" s="153"/>
      <c r="AF43" s="153"/>
      <c r="AG43" s="153"/>
      <c r="AH43" s="153"/>
      <c r="AI43" s="153"/>
      <c r="AJ43" s="153"/>
      <c r="AK43" s="15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row>
    <row r="44" spans="1:139" s="1" customFormat="1" ht="15.95" customHeight="1" x14ac:dyDescent="0.2">
      <c r="B44" s="181"/>
      <c r="C44" s="162" t="s">
        <v>36</v>
      </c>
      <c r="D44" s="169">
        <v>53.296703296703299</v>
      </c>
      <c r="E44" s="87">
        <v>44.237918215806417</v>
      </c>
      <c r="F44" s="87">
        <v>73.174603174603178</v>
      </c>
      <c r="G44" s="87">
        <v>2.5583982202538427</v>
      </c>
      <c r="H44" s="87">
        <v>72.834974136495731</v>
      </c>
      <c r="I44" s="87">
        <v>40.639792273243351</v>
      </c>
      <c r="J44" s="177">
        <v>152.49984320244118</v>
      </c>
      <c r="K44" s="87">
        <v>13.889375324577404</v>
      </c>
      <c r="L44" s="88">
        <v>153.91916725201693</v>
      </c>
      <c r="M44" s="87">
        <v>9.7650620537427528</v>
      </c>
      <c r="N44" s="87">
        <v>99.077876995504354</v>
      </c>
      <c r="O44" s="170">
        <v>3.7574007554281934</v>
      </c>
      <c r="P44" s="177">
        <v>81.277388959542833</v>
      </c>
      <c r="Q44" s="87">
        <v>64.271664036795997</v>
      </c>
      <c r="R44" s="88">
        <v>112.62973984631715</v>
      </c>
      <c r="S44" s="87">
        <v>12.573289447758356</v>
      </c>
      <c r="T44" s="87">
        <v>72.163346084664568</v>
      </c>
      <c r="U44" s="170">
        <v>45.924192890647085</v>
      </c>
      <c r="W44" s="153"/>
      <c r="X44" s="153"/>
      <c r="Y44" s="153"/>
      <c r="Z44" s="153"/>
      <c r="AA44" s="153"/>
      <c r="AB44" s="153"/>
      <c r="AC44" s="153"/>
      <c r="AD44" s="153"/>
      <c r="AE44" s="153"/>
      <c r="AF44" s="153"/>
      <c r="AG44" s="153"/>
      <c r="AH44" s="153"/>
      <c r="AI44" s="153"/>
      <c r="AJ44" s="153"/>
      <c r="AK44" s="153"/>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row>
    <row r="45" spans="1:139" s="1" customFormat="1" ht="15.95" customHeight="1" x14ac:dyDescent="0.2">
      <c r="B45" s="182"/>
      <c r="C45" s="163" t="s">
        <v>37</v>
      </c>
      <c r="D45" s="171">
        <v>67.032967032967036</v>
      </c>
      <c r="E45" s="172">
        <v>9.8705224287752245</v>
      </c>
      <c r="F45" s="172">
        <v>83.772893772893767</v>
      </c>
      <c r="G45" s="172">
        <v>0.93416697310081453</v>
      </c>
      <c r="H45" s="172">
        <v>80.017490161778042</v>
      </c>
      <c r="I45" s="172">
        <v>8.8536476038107921</v>
      </c>
      <c r="J45" s="178">
        <v>207.94169612799837</v>
      </c>
      <c r="K45" s="172">
        <v>9.7431069223025037</v>
      </c>
      <c r="L45" s="179">
        <v>191.46171124218719</v>
      </c>
      <c r="M45" s="172">
        <v>8.9694188080009507</v>
      </c>
      <c r="N45" s="172">
        <v>108.60745721892724</v>
      </c>
      <c r="O45" s="173">
        <v>0.71000480935725774</v>
      </c>
      <c r="P45" s="178">
        <v>139.38948861327364</v>
      </c>
      <c r="Q45" s="172">
        <v>20.575324905072474</v>
      </c>
      <c r="R45" s="179">
        <v>160.3930159746821</v>
      </c>
      <c r="S45" s="172">
        <v>9.9873751292981332</v>
      </c>
      <c r="T45" s="172">
        <v>86.904961395114981</v>
      </c>
      <c r="U45" s="173">
        <v>9.6265137370613783</v>
      </c>
      <c r="W45" s="153"/>
      <c r="X45" s="153"/>
      <c r="Y45" s="153"/>
      <c r="Z45" s="153"/>
      <c r="AA45" s="153"/>
      <c r="AB45" s="153"/>
      <c r="AC45" s="153"/>
      <c r="AD45" s="153"/>
      <c r="AE45" s="153"/>
      <c r="AF45" s="153"/>
      <c r="AG45" s="153"/>
      <c r="AH45" s="153"/>
      <c r="AI45" s="153"/>
      <c r="AJ45" s="153"/>
      <c r="AK45" s="153"/>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row>
    <row r="46" spans="1:139" s="1" customFormat="1" ht="5.0999999999999996" customHeight="1" x14ac:dyDescent="0.2">
      <c r="A46"/>
      <c r="B46"/>
      <c r="C46" s="20"/>
      <c r="D46" s="87"/>
      <c r="E46" s="87"/>
      <c r="F46" s="87"/>
      <c r="G46" s="87"/>
      <c r="H46" s="87"/>
      <c r="I46" s="87"/>
      <c r="J46" s="88"/>
      <c r="K46" s="87"/>
      <c r="L46" s="88"/>
      <c r="M46" s="87"/>
      <c r="N46" s="87"/>
      <c r="O46" s="87"/>
      <c r="P46" s="88"/>
      <c r="Q46" s="87"/>
      <c r="R46" s="88"/>
      <c r="S46" s="87"/>
      <c r="T46" s="87"/>
      <c r="U46" s="87"/>
      <c r="W46" s="153"/>
      <c r="X46" s="153"/>
      <c r="Y46" s="153"/>
      <c r="Z46" s="153"/>
      <c r="AA46" s="153"/>
      <c r="AB46" s="153"/>
      <c r="AC46" s="153"/>
      <c r="AD46" s="153"/>
      <c r="AE46" s="153"/>
      <c r="AF46" s="153"/>
      <c r="AG46" s="153"/>
      <c r="AH46" s="153"/>
      <c r="AI46" s="153"/>
      <c r="AJ46" s="153"/>
      <c r="AK46" s="153"/>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row>
    <row r="47" spans="1:139" s="1" customFormat="1" ht="5.0999999999999996" customHeight="1" x14ac:dyDescent="0.2">
      <c r="A47"/>
      <c r="B47"/>
      <c r="C47" s="20"/>
      <c r="D47" s="87"/>
      <c r="E47" s="87"/>
      <c r="F47" s="87"/>
      <c r="G47" s="87"/>
      <c r="H47" s="87"/>
      <c r="I47" s="87"/>
      <c r="J47" s="88"/>
      <c r="K47" s="87"/>
      <c r="L47" s="88"/>
      <c r="M47" s="87"/>
      <c r="N47" s="87"/>
      <c r="O47" s="87"/>
      <c r="P47" s="88"/>
      <c r="Q47" s="87"/>
      <c r="R47" s="88"/>
      <c r="S47" s="87"/>
      <c r="T47" s="87"/>
      <c r="U47" s="87"/>
      <c r="W47" s="153"/>
      <c r="X47" s="153"/>
      <c r="Y47" s="153"/>
      <c r="Z47" s="153"/>
      <c r="AA47" s="153"/>
      <c r="AB47" s="153"/>
      <c r="AC47" s="153"/>
      <c r="AD47" s="153"/>
      <c r="AE47" s="153"/>
      <c r="AF47" s="153"/>
      <c r="AG47" s="153"/>
      <c r="AH47" s="153"/>
      <c r="AI47" s="153"/>
      <c r="AJ47" s="153"/>
      <c r="AK47" s="153"/>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row>
    <row r="48" spans="1:139" s="1" customFormat="1" ht="15.95" customHeight="1" x14ac:dyDescent="0.2">
      <c r="B48" s="180" t="s">
        <v>42</v>
      </c>
      <c r="C48" s="160" t="s">
        <v>34</v>
      </c>
      <c r="D48" s="164">
        <v>30.952380952380953</v>
      </c>
      <c r="E48" s="165">
        <v>-7.142857142764286</v>
      </c>
      <c r="F48" s="165">
        <v>67.281746031746039</v>
      </c>
      <c r="G48" s="165">
        <v>13.906617399990658</v>
      </c>
      <c r="H48" s="165">
        <v>46.00412857567288</v>
      </c>
      <c r="I48" s="165">
        <v>-18.479588827493931</v>
      </c>
      <c r="J48" s="174">
        <v>137.67321835304818</v>
      </c>
      <c r="K48" s="165">
        <v>22.08002365049451</v>
      </c>
      <c r="L48" s="175">
        <v>141.49477129354011</v>
      </c>
      <c r="M48" s="165">
        <v>5.5716444291753167</v>
      </c>
      <c r="N48" s="165">
        <v>97.29915607091597</v>
      </c>
      <c r="O48" s="166">
        <v>15.637133730962345</v>
      </c>
      <c r="P48" s="174">
        <v>42.613139014038723</v>
      </c>
      <c r="Q48" s="165">
        <v>13.360021961173473</v>
      </c>
      <c r="R48" s="175">
        <v>95.200152669919547</v>
      </c>
      <c r="S48" s="165">
        <v>20.253089102868874</v>
      </c>
      <c r="T48" s="165">
        <v>44.761628861874684</v>
      </c>
      <c r="U48" s="166">
        <v>-5.7321331144620862</v>
      </c>
      <c r="W48" s="153"/>
      <c r="X48" s="153"/>
      <c r="Y48" s="153"/>
      <c r="Z48" s="153"/>
      <c r="AA48" s="153"/>
      <c r="AB48" s="153"/>
      <c r="AC48" s="153"/>
      <c r="AD48" s="153"/>
      <c r="AE48" s="153"/>
      <c r="AF48" s="153"/>
      <c r="AG48" s="153"/>
      <c r="AH48" s="153"/>
      <c r="AI48" s="153"/>
      <c r="AJ48" s="153"/>
      <c r="AK48" s="153"/>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row>
    <row r="49" spans="2:139" s="1" customFormat="1" ht="15.95" customHeight="1" x14ac:dyDescent="0.2">
      <c r="B49" s="181"/>
      <c r="C49" s="161" t="s">
        <v>48</v>
      </c>
      <c r="D49" s="167">
        <v>30.952380952380953</v>
      </c>
      <c r="E49" s="73">
        <v>-7.142857142764286</v>
      </c>
      <c r="F49" s="73">
        <v>67.281746031746039</v>
      </c>
      <c r="G49" s="73">
        <v>13.906617399990658</v>
      </c>
      <c r="H49" s="73">
        <v>46.00412857567288</v>
      </c>
      <c r="I49" s="73">
        <v>-18.479588827493931</v>
      </c>
      <c r="J49" s="176">
        <v>137.67321835304818</v>
      </c>
      <c r="K49" s="73">
        <v>22.08002365049451</v>
      </c>
      <c r="L49" s="74">
        <v>141.49477129354011</v>
      </c>
      <c r="M49" s="73">
        <v>5.5716444291753167</v>
      </c>
      <c r="N49" s="73">
        <v>97.29915607091597</v>
      </c>
      <c r="O49" s="168">
        <v>15.637133730962345</v>
      </c>
      <c r="P49" s="176">
        <v>42.613139014038723</v>
      </c>
      <c r="Q49" s="73">
        <v>13.360021961173473</v>
      </c>
      <c r="R49" s="74">
        <v>95.200152669919547</v>
      </c>
      <c r="S49" s="73">
        <v>20.253089102868874</v>
      </c>
      <c r="T49" s="73">
        <v>44.761628861874684</v>
      </c>
      <c r="U49" s="168">
        <v>-5.7321331144620862</v>
      </c>
      <c r="W49" s="153"/>
      <c r="X49" s="153"/>
      <c r="Y49" s="153"/>
      <c r="Z49" s="153"/>
      <c r="AA49" s="153"/>
      <c r="AB49" s="153"/>
      <c r="AC49" s="153"/>
      <c r="AD49" s="153"/>
      <c r="AE49" s="153"/>
      <c r="AF49" s="153"/>
      <c r="AG49" s="153"/>
      <c r="AH49" s="153"/>
      <c r="AI49" s="153"/>
      <c r="AJ49" s="153"/>
      <c r="AK49" s="153"/>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row>
    <row r="50" spans="2:139" s="1" customFormat="1" ht="15.95" customHeight="1" x14ac:dyDescent="0.2">
      <c r="B50" s="181"/>
      <c r="C50" s="162" t="s">
        <v>36</v>
      </c>
      <c r="D50" s="169">
        <v>58.379120879120876</v>
      </c>
      <c r="E50" s="87">
        <v>27.245508982093835</v>
      </c>
      <c r="F50" s="87">
        <v>71.611721611721606</v>
      </c>
      <c r="G50" s="87">
        <v>3.7318712416124447</v>
      </c>
      <c r="H50" s="87">
        <v>81.52173913045938</v>
      </c>
      <c r="I50" s="87">
        <v>22.667708062202017</v>
      </c>
      <c r="J50" s="177">
        <v>155.09000001963062</v>
      </c>
      <c r="K50" s="87">
        <v>13.134417757159847</v>
      </c>
      <c r="L50" s="88">
        <v>161.28407001473028</v>
      </c>
      <c r="M50" s="87">
        <v>13.368719444035611</v>
      </c>
      <c r="N50" s="87">
        <v>96.159527723658755</v>
      </c>
      <c r="O50" s="170">
        <v>-0.20667225317209739</v>
      </c>
      <c r="P50" s="177">
        <v>90.540178582888771</v>
      </c>
      <c r="Q50" s="87">
        <v>43.958465709016217</v>
      </c>
      <c r="R50" s="88">
        <v>115.49829922300282</v>
      </c>
      <c r="S50" s="87">
        <v>17.599494081921012</v>
      </c>
      <c r="T50" s="87">
        <v>78.390919339926398</v>
      </c>
      <c r="U50" s="170">
        <v>22.414187945983368</v>
      </c>
      <c r="W50" s="153"/>
      <c r="X50" s="153"/>
      <c r="Y50" s="153"/>
      <c r="Z50" s="153"/>
      <c r="AA50" s="153"/>
      <c r="AB50" s="153"/>
      <c r="AC50" s="153"/>
      <c r="AD50" s="153"/>
      <c r="AE50" s="153"/>
      <c r="AF50" s="153"/>
      <c r="AG50" s="153"/>
      <c r="AH50" s="153"/>
      <c r="AI50" s="153"/>
      <c r="AJ50" s="153"/>
      <c r="AK50" s="153"/>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row>
    <row r="51" spans="2:139" s="1" customFormat="1" ht="15.95" customHeight="1" x14ac:dyDescent="0.2">
      <c r="B51" s="182"/>
      <c r="C51" s="163" t="s">
        <v>37</v>
      </c>
      <c r="D51" s="171">
        <v>74.08424908424908</v>
      </c>
      <c r="E51" s="172">
        <v>8.0677228952650299</v>
      </c>
      <c r="F51" s="172">
        <v>83.84615384615384</v>
      </c>
      <c r="G51" s="172">
        <v>0.7039155301040414</v>
      </c>
      <c r="H51" s="172">
        <v>88.357361293092467</v>
      </c>
      <c r="I51" s="172">
        <v>7.3123347055826748</v>
      </c>
      <c r="J51" s="178">
        <v>208.99710754349451</v>
      </c>
      <c r="K51" s="172">
        <v>-0.10302015987427629</v>
      </c>
      <c r="L51" s="179">
        <v>197.30144816276413</v>
      </c>
      <c r="M51" s="172">
        <v>7.8323289252577819</v>
      </c>
      <c r="N51" s="172">
        <v>105.92781223331114</v>
      </c>
      <c r="O51" s="173">
        <v>-7.35897032391515</v>
      </c>
      <c r="P51" s="178">
        <v>154.83393773139841</v>
      </c>
      <c r="Q51" s="172">
        <v>7.9563913543875895</v>
      </c>
      <c r="R51" s="179">
        <v>165.4296757672407</v>
      </c>
      <c r="S51" s="172">
        <v>8.5913774351038406</v>
      </c>
      <c r="T51" s="172">
        <v>93.595019764946898</v>
      </c>
      <c r="U51" s="173">
        <v>-0.58474815927620793</v>
      </c>
      <c r="W51" s="153"/>
      <c r="X51" s="153"/>
      <c r="Y51" s="153"/>
      <c r="Z51" s="153"/>
      <c r="AA51" s="153"/>
      <c r="AB51" s="153"/>
      <c r="AC51" s="153"/>
      <c r="AD51" s="153"/>
      <c r="AE51" s="153"/>
      <c r="AF51" s="153"/>
      <c r="AG51" s="153"/>
      <c r="AH51" s="153"/>
      <c r="AI51" s="153"/>
      <c r="AJ51" s="153"/>
      <c r="AK51" s="153"/>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row>
    <row r="52" spans="2:139" s="1" customFormat="1" ht="5.0999999999999996" customHeight="1" x14ac:dyDescent="0.2">
      <c r="B52"/>
      <c r="C52" s="20"/>
      <c r="D52" s="87"/>
      <c r="E52" s="87"/>
      <c r="F52" s="87"/>
      <c r="G52" s="87"/>
      <c r="H52" s="87"/>
      <c r="I52" s="87"/>
      <c r="J52" s="88"/>
      <c r="K52" s="87"/>
      <c r="L52" s="88"/>
      <c r="M52" s="87"/>
      <c r="N52" s="87"/>
      <c r="O52" s="87"/>
      <c r="P52" s="88"/>
      <c r="Q52" s="87"/>
      <c r="R52" s="88"/>
      <c r="S52" s="87"/>
      <c r="T52" s="87"/>
      <c r="U52" s="87"/>
      <c r="W52" s="153"/>
      <c r="X52" s="153"/>
      <c r="Y52" s="153"/>
      <c r="Z52" s="153"/>
      <c r="AA52" s="153"/>
      <c r="AB52" s="153"/>
      <c r="AC52" s="153"/>
      <c r="AD52" s="153"/>
      <c r="AE52" s="153"/>
      <c r="AF52" s="153"/>
      <c r="AG52" s="153"/>
      <c r="AH52" s="153"/>
      <c r="AI52" s="153"/>
      <c r="AJ52" s="153"/>
      <c r="AK52" s="153"/>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row>
    <row r="53" spans="2:139" s="1" customFormat="1" ht="5.0999999999999996" customHeight="1" x14ac:dyDescent="0.2">
      <c r="B53"/>
      <c r="C53" s="20"/>
      <c r="D53" s="87"/>
      <c r="E53" s="87"/>
      <c r="F53" s="87"/>
      <c r="G53" s="87"/>
      <c r="H53" s="87"/>
      <c r="I53" s="87"/>
      <c r="J53" s="88"/>
      <c r="K53" s="87"/>
      <c r="L53" s="88"/>
      <c r="M53" s="87"/>
      <c r="N53" s="87"/>
      <c r="O53" s="87"/>
      <c r="P53" s="88"/>
      <c r="Q53" s="87"/>
      <c r="R53" s="88"/>
      <c r="S53" s="87"/>
      <c r="T53" s="87"/>
      <c r="U53" s="87"/>
      <c r="W53" s="153"/>
      <c r="X53" s="153"/>
      <c r="Y53" s="153"/>
      <c r="Z53" s="153"/>
      <c r="AA53" s="153"/>
      <c r="AB53" s="153"/>
      <c r="AC53" s="153"/>
      <c r="AD53" s="153"/>
      <c r="AE53" s="153"/>
      <c r="AF53" s="153"/>
      <c r="AG53" s="153"/>
      <c r="AH53" s="153"/>
      <c r="AI53" s="153"/>
      <c r="AJ53" s="153"/>
      <c r="AK53" s="1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row>
    <row r="54" spans="2:139" s="1" customFormat="1" ht="15.95" customHeight="1" x14ac:dyDescent="0.2">
      <c r="B54" s="180" t="s">
        <v>43</v>
      </c>
      <c r="C54" s="160" t="s">
        <v>34</v>
      </c>
      <c r="D54" s="164">
        <v>37.797619047619051</v>
      </c>
      <c r="E54" s="165">
        <v>-13.898305084727083</v>
      </c>
      <c r="F54" s="165">
        <v>67.678571428571431</v>
      </c>
      <c r="G54" s="165">
        <v>18.437499999911171</v>
      </c>
      <c r="H54" s="165">
        <v>55.848724714136495</v>
      </c>
      <c r="I54" s="165">
        <v>-27.301999016111782</v>
      </c>
      <c r="J54" s="174">
        <v>133.40564885697424</v>
      </c>
      <c r="K54" s="165">
        <v>12.679535013592719</v>
      </c>
      <c r="L54" s="175">
        <v>136.11979803272303</v>
      </c>
      <c r="M54" s="165">
        <v>13.87310747817121</v>
      </c>
      <c r="N54" s="165">
        <v>98.006058475730512</v>
      </c>
      <c r="O54" s="166">
        <v>-1.0481600888457849</v>
      </c>
      <c r="P54" s="174">
        <v>50.424158942963473</v>
      </c>
      <c r="Q54" s="165">
        <v>-2.9810105306212633</v>
      </c>
      <c r="R54" s="175">
        <v>92.123934740003605</v>
      </c>
      <c r="S54" s="165">
        <v>34.868461669543649</v>
      </c>
      <c r="T54" s="165">
        <v>54.735133801302368</v>
      </c>
      <c r="U54" s="166">
        <v>-28.063990447944388</v>
      </c>
      <c r="W54" s="153"/>
      <c r="X54" s="153"/>
      <c r="Y54" s="153"/>
      <c r="Z54" s="153"/>
      <c r="AA54" s="153"/>
      <c r="AB54" s="153"/>
      <c r="AC54" s="153"/>
      <c r="AD54" s="153"/>
      <c r="AE54" s="153"/>
      <c r="AF54" s="153"/>
      <c r="AG54" s="153"/>
      <c r="AH54" s="153"/>
      <c r="AI54" s="153"/>
      <c r="AJ54" s="153"/>
      <c r="AK54" s="153"/>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row>
    <row r="55" spans="2:139" s="1" customFormat="1" ht="15.95" customHeight="1" x14ac:dyDescent="0.2">
      <c r="B55" s="181"/>
      <c r="C55" s="161" t="s">
        <v>48</v>
      </c>
      <c r="D55" s="167">
        <v>37.797619047619051</v>
      </c>
      <c r="E55" s="73">
        <v>-13.898305084727083</v>
      </c>
      <c r="F55" s="73">
        <v>67.678571428571431</v>
      </c>
      <c r="G55" s="73">
        <v>18.437499999911171</v>
      </c>
      <c r="H55" s="73">
        <v>55.848724714136495</v>
      </c>
      <c r="I55" s="73">
        <v>-27.301999016111782</v>
      </c>
      <c r="J55" s="176">
        <v>133.40564885697424</v>
      </c>
      <c r="K55" s="73">
        <v>12.679535013592719</v>
      </c>
      <c r="L55" s="74">
        <v>136.11979803272303</v>
      </c>
      <c r="M55" s="73">
        <v>13.87310747817121</v>
      </c>
      <c r="N55" s="73">
        <v>98.006058475730512</v>
      </c>
      <c r="O55" s="168">
        <v>-1.0481600888457849</v>
      </c>
      <c r="P55" s="176">
        <v>50.424158942963473</v>
      </c>
      <c r="Q55" s="73">
        <v>-2.9810105306212633</v>
      </c>
      <c r="R55" s="74">
        <v>92.123934740003605</v>
      </c>
      <c r="S55" s="73">
        <v>34.868461669543649</v>
      </c>
      <c r="T55" s="73">
        <v>54.735133801302368</v>
      </c>
      <c r="U55" s="168">
        <v>-28.063990447944388</v>
      </c>
      <c r="W55" s="153"/>
      <c r="X55" s="153"/>
      <c r="Y55" s="153"/>
      <c r="Z55" s="153"/>
      <c r="AA55" s="153"/>
      <c r="AB55" s="153"/>
      <c r="AC55" s="153"/>
      <c r="AD55" s="153"/>
      <c r="AE55" s="153"/>
      <c r="AF55" s="153"/>
      <c r="AG55" s="153"/>
      <c r="AH55" s="153"/>
      <c r="AI55" s="153"/>
      <c r="AJ55" s="153"/>
      <c r="AK55" s="153"/>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row>
    <row r="56" spans="2:139" s="1" customFormat="1" ht="15.95" customHeight="1" x14ac:dyDescent="0.2">
      <c r="B56" s="181"/>
      <c r="C56" s="162" t="s">
        <v>36</v>
      </c>
      <c r="D56" s="169">
        <v>62.866300366300365</v>
      </c>
      <c r="E56" s="87">
        <v>12.911184210436433</v>
      </c>
      <c r="F56" s="87">
        <v>71.837606837606842</v>
      </c>
      <c r="G56" s="87">
        <v>5.3352430400501545</v>
      </c>
      <c r="H56" s="87">
        <v>87.511685221390167</v>
      </c>
      <c r="I56" s="87">
        <v>7.1922188166826686</v>
      </c>
      <c r="J56" s="177">
        <v>149.25836218056762</v>
      </c>
      <c r="K56" s="87">
        <v>6.7177605882546345</v>
      </c>
      <c r="L56" s="88">
        <v>148.7569276037471</v>
      </c>
      <c r="M56" s="87">
        <v>7.651122389955221</v>
      </c>
      <c r="N56" s="87">
        <v>100.33708317652504</v>
      </c>
      <c r="O56" s="170">
        <v>-0.867024682060342</v>
      </c>
      <c r="P56" s="177">
        <v>93.833210290256105</v>
      </c>
      <c r="Q56" s="87">
        <v>20.496287243130539</v>
      </c>
      <c r="R56" s="88">
        <v>106.86341679568328</v>
      </c>
      <c r="S56" s="87">
        <v>13.394571404796391</v>
      </c>
      <c r="T56" s="87">
        <v>87.806672389715118</v>
      </c>
      <c r="U56" s="170">
        <v>6.2628358221569771</v>
      </c>
      <c r="W56" s="153"/>
      <c r="X56" s="153"/>
      <c r="Y56" s="153"/>
      <c r="Z56" s="153"/>
      <c r="AA56" s="153"/>
      <c r="AB56" s="153"/>
      <c r="AC56" s="153"/>
      <c r="AD56" s="153"/>
      <c r="AE56" s="153"/>
      <c r="AF56" s="153"/>
      <c r="AG56" s="153"/>
      <c r="AH56" s="153"/>
      <c r="AI56" s="153"/>
      <c r="AJ56" s="153"/>
      <c r="AK56" s="153"/>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row>
    <row r="57" spans="2:139" s="1" customFormat="1" ht="15.95" customHeight="1" x14ac:dyDescent="0.2">
      <c r="B57" s="182"/>
      <c r="C57" s="163" t="s">
        <v>37</v>
      </c>
      <c r="D57" s="171">
        <v>80.116758241758248</v>
      </c>
      <c r="E57" s="172">
        <v>5.200293624157049</v>
      </c>
      <c r="F57" s="172">
        <v>84.917582417582423</v>
      </c>
      <c r="G57" s="172">
        <v>1.5885188431730457</v>
      </c>
      <c r="H57" s="172">
        <v>94.34648980910373</v>
      </c>
      <c r="I57" s="172">
        <v>3.5552981990949979</v>
      </c>
      <c r="J57" s="178">
        <v>209.02687382701325</v>
      </c>
      <c r="K57" s="172">
        <v>1.3334414294301964</v>
      </c>
      <c r="L57" s="179">
        <v>192.52144164188786</v>
      </c>
      <c r="M57" s="172">
        <v>5.9771521388020101</v>
      </c>
      <c r="N57" s="172">
        <v>108.57329554793914</v>
      </c>
      <c r="O57" s="173">
        <v>-4.3818036394118689</v>
      </c>
      <c r="P57" s="178">
        <v>167.46555516429325</v>
      </c>
      <c r="Q57" s="172">
        <v>6.6030779231838022</v>
      </c>
      <c r="R57" s="179">
        <v>163.48455387776795</v>
      </c>
      <c r="S57" s="172">
        <v>7.6606191699474477</v>
      </c>
      <c r="T57" s="172">
        <v>102.43509321955206</v>
      </c>
      <c r="U57" s="173">
        <v>-0.98229162612859788</v>
      </c>
      <c r="W57" s="153"/>
      <c r="X57" s="153"/>
      <c r="Y57" s="153"/>
      <c r="Z57" s="153"/>
      <c r="AA57" s="153"/>
      <c r="AB57" s="153"/>
      <c r="AC57" s="153"/>
      <c r="AD57" s="153"/>
      <c r="AE57" s="153"/>
      <c r="AF57" s="153"/>
      <c r="AG57" s="153"/>
      <c r="AH57" s="153"/>
      <c r="AI57" s="153"/>
      <c r="AJ57" s="153"/>
      <c r="AK57" s="153"/>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row>
    <row r="58" spans="2:139" s="1" customFormat="1" ht="5.0999999999999996" customHeight="1" x14ac:dyDescent="0.2">
      <c r="B58"/>
      <c r="C58" s="20"/>
      <c r="D58" s="87"/>
      <c r="E58" s="87"/>
      <c r="F58" s="87"/>
      <c r="G58" s="87"/>
      <c r="H58" s="87"/>
      <c r="I58" s="87"/>
      <c r="J58" s="88"/>
      <c r="K58" s="87"/>
      <c r="L58" s="88"/>
      <c r="M58" s="87"/>
      <c r="N58" s="87"/>
      <c r="O58" s="87"/>
      <c r="P58" s="88"/>
      <c r="Q58" s="87"/>
      <c r="R58" s="88"/>
      <c r="S58" s="87"/>
      <c r="T58" s="87"/>
      <c r="U58" s="87"/>
      <c r="W58" s="153"/>
      <c r="X58" s="153"/>
      <c r="Y58" s="153"/>
      <c r="Z58" s="153"/>
      <c r="AA58" s="153"/>
      <c r="AB58" s="153"/>
      <c r="AC58" s="153"/>
      <c r="AD58" s="153"/>
      <c r="AE58" s="153"/>
      <c r="AF58" s="153"/>
      <c r="AG58" s="153"/>
      <c r="AH58" s="153"/>
      <c r="AI58" s="153"/>
      <c r="AJ58" s="153"/>
      <c r="AK58" s="153"/>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row>
    <row r="59" spans="2:139" s="1" customFormat="1" ht="15.95" customHeight="1" x14ac:dyDescent="0.2">
      <c r="B59" s="407" t="s">
        <v>47</v>
      </c>
      <c r="C59" s="408"/>
      <c r="D59" s="215"/>
      <c r="E59" s="216"/>
      <c r="F59" s="216"/>
      <c r="G59" s="216"/>
      <c r="H59" s="216"/>
      <c r="I59" s="216"/>
      <c r="J59" s="216"/>
      <c r="K59" s="216"/>
      <c r="L59" s="216"/>
      <c r="M59" s="216"/>
      <c r="N59" s="216"/>
      <c r="O59" s="216"/>
      <c r="P59" s="216"/>
      <c r="Q59" s="216"/>
      <c r="R59" s="216"/>
      <c r="S59" s="216"/>
      <c r="T59" s="216"/>
      <c r="U59" s="217"/>
      <c r="W59" s="153"/>
      <c r="X59" s="153"/>
      <c r="Y59" s="153"/>
      <c r="Z59" s="153"/>
      <c r="AA59" s="153"/>
      <c r="AB59" s="153"/>
      <c r="AC59" s="153"/>
      <c r="AD59" s="153"/>
      <c r="AE59" s="153"/>
      <c r="AF59" s="153"/>
      <c r="AG59" s="153"/>
      <c r="AH59" s="153"/>
      <c r="AI59" s="153"/>
      <c r="AJ59" s="153"/>
      <c r="AK59" s="153"/>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row>
    <row r="60" spans="2:139" ht="15.95" customHeight="1" x14ac:dyDescent="0.2">
      <c r="B60" s="197" t="s">
        <v>32</v>
      </c>
      <c r="C60" s="201" t="s">
        <v>34</v>
      </c>
      <c r="D60" s="124">
        <v>29.45134575569358</v>
      </c>
      <c r="E60" s="132">
        <v>5.5658627088624337</v>
      </c>
      <c r="F60" s="132">
        <v>66.356107660455493</v>
      </c>
      <c r="G60" s="132">
        <v>15.578795528255341</v>
      </c>
      <c r="H60" s="132">
        <v>44.383775350984266</v>
      </c>
      <c r="I60" s="125">
        <v>-8.6632956969159327</v>
      </c>
      <c r="J60" s="183">
        <v>133.24706131185812</v>
      </c>
      <c r="K60" s="132">
        <v>14.51314088239455</v>
      </c>
      <c r="L60" s="184">
        <v>133.5561268566816</v>
      </c>
      <c r="M60" s="132">
        <v>5.5854590068422718</v>
      </c>
      <c r="N60" s="132">
        <v>99.768587520381217</v>
      </c>
      <c r="O60" s="125">
        <v>8.4554084999491455</v>
      </c>
      <c r="P60" s="183">
        <v>39.243052736256345</v>
      </c>
      <c r="Q60" s="132">
        <v>20.886785087479751</v>
      </c>
      <c r="R60" s="184">
        <v>88.622647324154144</v>
      </c>
      <c r="S60" s="132">
        <v>22.034401773159519</v>
      </c>
      <c r="T60" s="132">
        <v>44.281065755909019</v>
      </c>
      <c r="U60" s="125">
        <v>-0.94040423768709291</v>
      </c>
    </row>
    <row r="61" spans="2:139" ht="15.95" customHeight="1" x14ac:dyDescent="0.2">
      <c r="B61" s="198" t="s">
        <v>56</v>
      </c>
      <c r="C61" s="161" t="s">
        <v>48</v>
      </c>
      <c r="D61" s="126">
        <v>29.45134575569358</v>
      </c>
      <c r="E61" s="67">
        <v>5.5658627088624337</v>
      </c>
      <c r="F61" s="67">
        <v>66.356107660455493</v>
      </c>
      <c r="G61" s="67">
        <v>15.578795528255341</v>
      </c>
      <c r="H61" s="67">
        <v>44.383775350984266</v>
      </c>
      <c r="I61" s="127">
        <v>-8.6632956969159327</v>
      </c>
      <c r="J61" s="185">
        <v>133.24706131185812</v>
      </c>
      <c r="K61" s="67">
        <v>14.51314088239455</v>
      </c>
      <c r="L61" s="75">
        <v>133.5561268566816</v>
      </c>
      <c r="M61" s="67">
        <v>5.5854590068422718</v>
      </c>
      <c r="N61" s="67">
        <v>99.768587520381217</v>
      </c>
      <c r="O61" s="127">
        <v>8.4554084999491455</v>
      </c>
      <c r="P61" s="185">
        <v>39.243052736256345</v>
      </c>
      <c r="Q61" s="67">
        <v>20.886785087479751</v>
      </c>
      <c r="R61" s="75">
        <v>88.622647324154144</v>
      </c>
      <c r="S61" s="67">
        <v>22.034401773159519</v>
      </c>
      <c r="T61" s="67">
        <v>44.281065755909019</v>
      </c>
      <c r="U61" s="127">
        <v>-0.94040423768709291</v>
      </c>
    </row>
    <row r="62" spans="2:139" ht="15.95" customHeight="1" x14ac:dyDescent="0.2">
      <c r="B62" s="198"/>
      <c r="C62" s="162" t="s">
        <v>36</v>
      </c>
      <c r="D62" s="128">
        <v>49.152236652236653</v>
      </c>
      <c r="E62" s="85">
        <v>50.261924455651815</v>
      </c>
      <c r="F62" s="85">
        <v>69.995189995189989</v>
      </c>
      <c r="G62" s="85">
        <v>7.7686440050275376</v>
      </c>
      <c r="H62" s="85">
        <v>70.222306212194468</v>
      </c>
      <c r="I62" s="129">
        <v>39.430096613540066</v>
      </c>
      <c r="J62" s="186">
        <v>146.50515939468838</v>
      </c>
      <c r="K62" s="85">
        <v>10.867173038328044</v>
      </c>
      <c r="L62" s="103">
        <v>149.24835901618201</v>
      </c>
      <c r="M62" s="85">
        <v>7.424588619135557</v>
      </c>
      <c r="N62" s="85">
        <v>98.161990095171589</v>
      </c>
      <c r="O62" s="129">
        <v>3.2046521782666799</v>
      </c>
      <c r="P62" s="186">
        <v>72.010562653413743</v>
      </c>
      <c r="Q62" s="85">
        <v>66.59114779698325</v>
      </c>
      <c r="R62" s="103">
        <v>104.46667245807987</v>
      </c>
      <c r="S62" s="85">
        <v>15.770022482873811</v>
      </c>
      <c r="T62" s="85">
        <v>68.931613268620282</v>
      </c>
      <c r="U62" s="129">
        <v>43.898346242084941</v>
      </c>
    </row>
    <row r="63" spans="2:139" ht="15.95" customHeight="1" x14ac:dyDescent="0.2">
      <c r="B63" s="199"/>
      <c r="C63" s="202" t="s">
        <v>37</v>
      </c>
      <c r="D63" s="130">
        <v>66.19914249224594</v>
      </c>
      <c r="E63" s="133">
        <v>22.71615861400392</v>
      </c>
      <c r="F63" s="133">
        <v>81.211761843945752</v>
      </c>
      <c r="G63" s="133">
        <v>6.3049042124908823</v>
      </c>
      <c r="H63" s="133">
        <v>81.514230191791256</v>
      </c>
      <c r="I63" s="131">
        <v>15.437909025167222</v>
      </c>
      <c r="J63" s="187">
        <v>200.44554173918206</v>
      </c>
      <c r="K63" s="133">
        <v>6.7332055433678164</v>
      </c>
      <c r="L63" s="188">
        <v>188.13070008446766</v>
      </c>
      <c r="M63" s="133">
        <v>9.775739853731924</v>
      </c>
      <c r="N63" s="133">
        <v>106.5458968946327</v>
      </c>
      <c r="O63" s="131">
        <v>-2.7715908035503478</v>
      </c>
      <c r="P63" s="187">
        <v>132.69322979527544</v>
      </c>
      <c r="Q63" s="133">
        <v>30.978889808441391</v>
      </c>
      <c r="R63" s="188">
        <v>152.78425610794574</v>
      </c>
      <c r="S63" s="133">
        <v>16.696995099955888</v>
      </c>
      <c r="T63" s="133">
        <v>86.85006765459147</v>
      </c>
      <c r="U63" s="131">
        <v>12.238442554832048</v>
      </c>
    </row>
    <row r="64" spans="2:139" ht="5.0999999999999996" customHeight="1" x14ac:dyDescent="0.2">
      <c r="D64" s="85"/>
      <c r="E64" s="85"/>
      <c r="F64" s="85"/>
      <c r="G64" s="85"/>
      <c r="H64" s="85"/>
      <c r="I64" s="85"/>
      <c r="J64" s="85"/>
      <c r="K64" s="85"/>
      <c r="L64" s="85"/>
      <c r="M64" s="85"/>
      <c r="N64" s="85"/>
      <c r="O64" s="85"/>
      <c r="P64" s="85"/>
      <c r="Q64" s="85"/>
      <c r="R64" s="85"/>
      <c r="S64" s="85"/>
      <c r="T64" s="85"/>
      <c r="U64" s="85"/>
    </row>
    <row r="65" spans="2:21" ht="5.0999999999999996" customHeight="1" x14ac:dyDescent="0.2">
      <c r="D65" s="85"/>
      <c r="E65" s="85"/>
      <c r="F65" s="85"/>
      <c r="G65" s="85"/>
      <c r="H65" s="85"/>
      <c r="I65" s="85"/>
      <c r="J65" s="85"/>
      <c r="K65" s="85"/>
      <c r="L65" s="85"/>
      <c r="M65" s="85"/>
      <c r="N65" s="85"/>
      <c r="O65" s="85"/>
      <c r="P65" s="85"/>
      <c r="Q65" s="85"/>
      <c r="R65" s="85"/>
      <c r="S65" s="85"/>
      <c r="T65" s="85"/>
      <c r="U65" s="85"/>
    </row>
    <row r="66" spans="2:21" ht="15.95" customHeight="1" x14ac:dyDescent="0.2">
      <c r="B66" s="200" t="s">
        <v>44</v>
      </c>
      <c r="C66" s="201" t="s">
        <v>34</v>
      </c>
      <c r="D66" s="124">
        <v>34.375</v>
      </c>
      <c r="E66" s="132">
        <v>-10.982658959603436</v>
      </c>
      <c r="F66" s="132">
        <v>67.480158730158735</v>
      </c>
      <c r="G66" s="132">
        <v>16.134539866743534</v>
      </c>
      <c r="H66" s="132">
        <v>50.940899735340793</v>
      </c>
      <c r="I66" s="125">
        <v>-23.349813808543626</v>
      </c>
      <c r="J66" s="183">
        <v>135.32697884654866</v>
      </c>
      <c r="K66" s="132">
        <v>16.693511303975324</v>
      </c>
      <c r="L66" s="184">
        <v>138.79938261482104</v>
      </c>
      <c r="M66" s="132">
        <v>9.3754139304620949</v>
      </c>
      <c r="N66" s="132">
        <v>97.498257050690157</v>
      </c>
      <c r="O66" s="125">
        <v>6.6908065630038855</v>
      </c>
      <c r="P66" s="183">
        <v>46.518648978501098</v>
      </c>
      <c r="Q66" s="132">
        <v>3.877460929581356</v>
      </c>
      <c r="R66" s="184">
        <v>93.662043704961576</v>
      </c>
      <c r="S66" s="132">
        <v>27.022633695634742</v>
      </c>
      <c r="T66" s="132">
        <v>49.666489367899381</v>
      </c>
      <c r="U66" s="125">
        <v>-18.22129812046035</v>
      </c>
    </row>
    <row r="67" spans="2:21" ht="15.95" customHeight="1" x14ac:dyDescent="0.2">
      <c r="B67" s="198" t="s">
        <v>45</v>
      </c>
      <c r="C67" s="161" t="s">
        <v>48</v>
      </c>
      <c r="D67" s="126">
        <v>34.375</v>
      </c>
      <c r="E67" s="67">
        <v>-10.982658959603436</v>
      </c>
      <c r="F67" s="67">
        <v>67.480158730158735</v>
      </c>
      <c r="G67" s="67">
        <v>16.134539866743534</v>
      </c>
      <c r="H67" s="67">
        <v>50.940899735340793</v>
      </c>
      <c r="I67" s="127">
        <v>-23.349813808543626</v>
      </c>
      <c r="J67" s="185">
        <v>135.32697884654866</v>
      </c>
      <c r="K67" s="67">
        <v>16.693511303975324</v>
      </c>
      <c r="L67" s="75">
        <v>138.79938261482104</v>
      </c>
      <c r="M67" s="67">
        <v>9.3754139304620949</v>
      </c>
      <c r="N67" s="67">
        <v>97.498257050690157</v>
      </c>
      <c r="O67" s="127">
        <v>6.6908065630038855</v>
      </c>
      <c r="P67" s="185">
        <v>46.518648978501098</v>
      </c>
      <c r="Q67" s="67">
        <v>3.877460929581356</v>
      </c>
      <c r="R67" s="75">
        <v>93.662043704961576</v>
      </c>
      <c r="S67" s="67">
        <v>27.022633695634742</v>
      </c>
      <c r="T67" s="67">
        <v>49.666489367899381</v>
      </c>
      <c r="U67" s="127">
        <v>-18.22129812046035</v>
      </c>
    </row>
    <row r="68" spans="2:21" ht="15.95" customHeight="1" x14ac:dyDescent="0.2">
      <c r="B68" s="198"/>
      <c r="C68" s="162" t="s">
        <v>36</v>
      </c>
      <c r="D68" s="195">
        <v>60.62271062271062</v>
      </c>
      <c r="E68" s="33">
        <v>19.386834986446743</v>
      </c>
      <c r="F68" s="33">
        <v>71.724664224664224</v>
      </c>
      <c r="G68" s="33">
        <v>4.5286712042596164</v>
      </c>
      <c r="H68" s="33">
        <v>84.521428267396232</v>
      </c>
      <c r="I68" s="190">
        <v>14.214438594686538</v>
      </c>
      <c r="J68" s="189">
        <v>152.06626937271466</v>
      </c>
      <c r="K68" s="33">
        <v>9.7098002507435623</v>
      </c>
      <c r="L68" s="89">
        <v>155.01063575716381</v>
      </c>
      <c r="M68" s="33">
        <v>10.534682748133873</v>
      </c>
      <c r="N68" s="33">
        <v>98.100539121007643</v>
      </c>
      <c r="O68" s="190">
        <v>-0.74626576650300225</v>
      </c>
      <c r="P68" s="189">
        <v>92.186694436572438</v>
      </c>
      <c r="Q68" s="33">
        <v>30.979058189254186</v>
      </c>
      <c r="R68" s="89">
        <v>111.18085800934305</v>
      </c>
      <c r="S68" s="33">
        <v>15.540435096480284</v>
      </c>
      <c r="T68" s="33">
        <v>82.915976803184279</v>
      </c>
      <c r="U68" s="190">
        <v>13.362095339190967</v>
      </c>
    </row>
    <row r="69" spans="2:21" ht="15.95" customHeight="1" x14ac:dyDescent="0.2">
      <c r="B69" s="199"/>
      <c r="C69" s="202" t="s">
        <v>37</v>
      </c>
      <c r="D69" s="196">
        <v>77.100503663003664</v>
      </c>
      <c r="E69" s="192">
        <v>6.5586828550177385</v>
      </c>
      <c r="F69" s="192">
        <v>84.381868131868131</v>
      </c>
      <c r="G69" s="192">
        <v>1.1470911086820039</v>
      </c>
      <c r="H69" s="192">
        <v>91.370937109955179</v>
      </c>
      <c r="I69" s="194">
        <v>5.3502198501376261</v>
      </c>
      <c r="J69" s="191">
        <v>209.01257292975743</v>
      </c>
      <c r="K69" s="192">
        <v>0.64778559505854538</v>
      </c>
      <c r="L69" s="193">
        <v>194.89627151356527</v>
      </c>
      <c r="M69" s="192">
        <v>6.9005013067693346</v>
      </c>
      <c r="N69" s="192">
        <v>107.24298177000907</v>
      </c>
      <c r="O69" s="194">
        <v>-5.8490985872700074</v>
      </c>
      <c r="P69" s="191">
        <v>161.14974644784581</v>
      </c>
      <c r="Q69" s="192">
        <v>7.2489546528413662</v>
      </c>
      <c r="R69" s="193">
        <v>164.45711482250431</v>
      </c>
      <c r="S69" s="192">
        <v>8.1267474524280185</v>
      </c>
      <c r="T69" s="192">
        <v>97.988917427972723</v>
      </c>
      <c r="U69" s="194">
        <v>-0.81181837081431241</v>
      </c>
    </row>
    <row r="70" spans="2:21" ht="5.0999999999999996" customHeight="1" x14ac:dyDescent="0.2">
      <c r="D70" s="33"/>
      <c r="E70" s="33"/>
      <c r="F70" s="33"/>
      <c r="G70" s="33"/>
      <c r="H70" s="33"/>
      <c r="I70" s="33"/>
      <c r="J70" s="89"/>
      <c r="K70" s="33"/>
      <c r="L70" s="89"/>
      <c r="M70" s="33"/>
      <c r="N70" s="33"/>
      <c r="O70" s="33"/>
      <c r="P70" s="89"/>
      <c r="Q70" s="33"/>
      <c r="R70" s="89"/>
      <c r="S70" s="33"/>
      <c r="T70" s="33"/>
      <c r="U70" s="33"/>
    </row>
    <row r="71" spans="2:21" ht="5.0999999999999996" customHeight="1" x14ac:dyDescent="0.2">
      <c r="D71" s="33"/>
      <c r="E71" s="33"/>
      <c r="F71" s="33"/>
      <c r="G71" s="33"/>
      <c r="H71" s="33"/>
      <c r="I71" s="33"/>
      <c r="J71" s="89"/>
      <c r="K71" s="33"/>
      <c r="L71" s="89"/>
      <c r="M71" s="33"/>
      <c r="N71" s="33"/>
      <c r="O71" s="33"/>
      <c r="P71" s="89"/>
      <c r="Q71" s="33"/>
      <c r="R71" s="89"/>
      <c r="S71" s="33"/>
      <c r="T71" s="33"/>
      <c r="U71" s="33"/>
    </row>
    <row r="72" spans="2:21" ht="15.95" customHeight="1" x14ac:dyDescent="0.2">
      <c r="B72" s="200" t="s">
        <v>11</v>
      </c>
      <c r="C72" s="201" t="s">
        <v>34</v>
      </c>
      <c r="D72" s="124">
        <v>30.721966205837173</v>
      </c>
      <c r="E72" s="132">
        <v>0.18785222292198625</v>
      </c>
      <c r="F72" s="132">
        <v>66.656426011264728</v>
      </c>
      <c r="G72" s="132">
        <v>15.741275839059812</v>
      </c>
      <c r="H72" s="132">
        <v>46.090029190327428</v>
      </c>
      <c r="I72" s="125">
        <v>-13.438095876646699</v>
      </c>
      <c r="J72" s="183">
        <v>133.84763749999999</v>
      </c>
      <c r="K72" s="132">
        <v>15.155275524895643</v>
      </c>
      <c r="L72" s="184">
        <v>134.90542786910433</v>
      </c>
      <c r="M72" s="132">
        <v>6.5620702222642198</v>
      </c>
      <c r="N72" s="132">
        <v>99.215902291102481</v>
      </c>
      <c r="O72" s="125">
        <v>8.0640374991540575</v>
      </c>
      <c r="P72" s="183">
        <v>41.120625960061446</v>
      </c>
      <c r="Q72" s="132">
        <v>15.371597269777654</v>
      </c>
      <c r="R72" s="184">
        <v>89.92313671274961</v>
      </c>
      <c r="S72" s="132">
        <v>23.336299635705299</v>
      </c>
      <c r="T72" s="132">
        <v>45.728638327463848</v>
      </c>
      <c r="U72" s="125">
        <v>-6.4577114680159253</v>
      </c>
    </row>
    <row r="73" spans="2:21" ht="15.95" customHeight="1" x14ac:dyDescent="0.2">
      <c r="B73" s="198"/>
      <c r="C73" s="161" t="s">
        <v>48</v>
      </c>
      <c r="D73" s="126">
        <v>30.721966205837173</v>
      </c>
      <c r="E73" s="67">
        <v>0.18785222292198625</v>
      </c>
      <c r="F73" s="67">
        <v>66.656426011264728</v>
      </c>
      <c r="G73" s="67">
        <v>15.741275839059812</v>
      </c>
      <c r="H73" s="67">
        <v>46.090029190327428</v>
      </c>
      <c r="I73" s="127">
        <v>-13.438095876646699</v>
      </c>
      <c r="J73" s="185">
        <v>133.84763749999999</v>
      </c>
      <c r="K73" s="67">
        <v>15.155275524895643</v>
      </c>
      <c r="L73" s="75">
        <v>134.90542786910433</v>
      </c>
      <c r="M73" s="67">
        <v>6.5620702222642198</v>
      </c>
      <c r="N73" s="67">
        <v>99.215902291102481</v>
      </c>
      <c r="O73" s="127">
        <v>8.0640374991540575</v>
      </c>
      <c r="P73" s="185">
        <v>41.120625960061446</v>
      </c>
      <c r="Q73" s="67">
        <v>15.371597269777654</v>
      </c>
      <c r="R73" s="75">
        <v>89.92313671274961</v>
      </c>
      <c r="S73" s="67">
        <v>23.336299635705299</v>
      </c>
      <c r="T73" s="67">
        <v>45.728638327463848</v>
      </c>
      <c r="U73" s="127">
        <v>-6.4577114680159253</v>
      </c>
    </row>
    <row r="74" spans="2:21" ht="15.95" customHeight="1" x14ac:dyDescent="0.2">
      <c r="B74" s="198"/>
      <c r="C74" s="162" t="s">
        <v>36</v>
      </c>
      <c r="D74" s="128">
        <v>52.393892339544514</v>
      </c>
      <c r="E74" s="85">
        <v>38.545765611660421</v>
      </c>
      <c r="F74" s="85">
        <v>70.496031746031747</v>
      </c>
      <c r="G74" s="85">
        <v>6.8278079898812729</v>
      </c>
      <c r="H74" s="85">
        <v>74.321761157169504</v>
      </c>
      <c r="I74" s="129">
        <v>29.690731485309357</v>
      </c>
      <c r="J74" s="186">
        <v>148.32361076809087</v>
      </c>
      <c r="K74" s="85">
        <v>10.198088641288626</v>
      </c>
      <c r="L74" s="103">
        <v>150.87964108714007</v>
      </c>
      <c r="M74" s="85">
        <v>8.3071047935038944</v>
      </c>
      <c r="N74" s="85">
        <v>98.305914369498296</v>
      </c>
      <c r="O74" s="129">
        <v>1.7459462621976916</v>
      </c>
      <c r="P74" s="186">
        <v>77.712512939958586</v>
      </c>
      <c r="Q74" s="85">
        <v>52.674785597451574</v>
      </c>
      <c r="R74" s="103">
        <v>106.36415967908903</v>
      </c>
      <c r="S74" s="85">
        <v>15.702105948262146</v>
      </c>
      <c r="T74" s="85">
        <v>73.062686881010251</v>
      </c>
      <c r="U74" s="129">
        <v>31.955061963686049</v>
      </c>
    </row>
    <row r="75" spans="2:21" ht="15.95" customHeight="1" x14ac:dyDescent="0.2">
      <c r="B75" s="199"/>
      <c r="C75" s="202" t="s">
        <v>37</v>
      </c>
      <c r="D75" s="130">
        <v>69.305283757338557</v>
      </c>
      <c r="E75" s="133">
        <v>26.859701492637136</v>
      </c>
      <c r="F75" s="133">
        <v>82.123722548380087</v>
      </c>
      <c r="G75" s="133">
        <v>4.7445913377947653</v>
      </c>
      <c r="H75" s="133">
        <v>84.391308146672429</v>
      </c>
      <c r="I75" s="131">
        <v>21.113367165071249</v>
      </c>
      <c r="J75" s="187">
        <v>203.16111605252013</v>
      </c>
      <c r="K75" s="133">
        <v>4.5331996635895324</v>
      </c>
      <c r="L75" s="188">
        <v>190.09150643257513</v>
      </c>
      <c r="M75" s="133">
        <v>8.8219596086302623</v>
      </c>
      <c r="N75" s="133">
        <v>106.87543060981221</v>
      </c>
      <c r="O75" s="131">
        <v>-3.9410795031267583</v>
      </c>
      <c r="P75" s="187">
        <v>140.80138796477496</v>
      </c>
      <c r="Q75" s="133">
        <v>32.610505053787904</v>
      </c>
      <c r="R75" s="188">
        <v>156.11022133072407</v>
      </c>
      <c r="S75" s="133">
        <v>13.985116877870434</v>
      </c>
      <c r="T75" s="133">
        <v>90.193573979057277</v>
      </c>
      <c r="U75" s="131">
        <v>16.340193076156066</v>
      </c>
    </row>
    <row r="76" spans="2:21" ht="9.9499999999999993" customHeight="1" x14ac:dyDescent="0.2"/>
    <row r="77" spans="2:21" ht="24" customHeight="1" x14ac:dyDescent="0.2">
      <c r="B77" s="403" t="s">
        <v>84</v>
      </c>
      <c r="C77" s="403"/>
      <c r="D77" s="403"/>
      <c r="E77" s="403"/>
      <c r="F77" s="403"/>
      <c r="G77" s="403"/>
      <c r="H77" s="403"/>
      <c r="I77" s="403"/>
      <c r="J77" s="403"/>
      <c r="K77" s="403"/>
      <c r="L77" s="403"/>
      <c r="M77" s="403"/>
      <c r="N77" s="403"/>
      <c r="O77" s="403"/>
      <c r="P77" s="403"/>
      <c r="Q77" s="403"/>
      <c r="R77" s="403"/>
      <c r="S77" s="403"/>
      <c r="T77" s="403"/>
      <c r="U77" s="403"/>
    </row>
    <row r="78" spans="2:21" ht="9.9499999999999993" customHeight="1" x14ac:dyDescent="0.25">
      <c r="S78" s="32"/>
    </row>
    <row r="79" spans="2:21" s="123" customFormat="1" x14ac:dyDescent="0.2"/>
    <row r="80" spans="2:21" s="123" customFormat="1" x14ac:dyDescent="0.2"/>
    <row r="81" s="123" customFormat="1" x14ac:dyDescent="0.2"/>
    <row r="82" s="123" customFormat="1" x14ac:dyDescent="0.2"/>
    <row r="83" s="123" customFormat="1" x14ac:dyDescent="0.2"/>
    <row r="84" s="123" customFormat="1" x14ac:dyDescent="0.2"/>
    <row r="85" s="123" customFormat="1" x14ac:dyDescent="0.2"/>
    <row r="86" s="123" customFormat="1" x14ac:dyDescent="0.2"/>
    <row r="87" s="123" customFormat="1" x14ac:dyDescent="0.2"/>
    <row r="88" s="123" customFormat="1" x14ac:dyDescent="0.2"/>
    <row r="89" s="123" customFormat="1" x14ac:dyDescent="0.2"/>
    <row r="90" s="123" customFormat="1" x14ac:dyDescent="0.2"/>
    <row r="91" s="123" customFormat="1" x14ac:dyDescent="0.2"/>
    <row r="92" s="123" customFormat="1" x14ac:dyDescent="0.2"/>
    <row r="93" s="123" customFormat="1" x14ac:dyDescent="0.2"/>
    <row r="94" s="123" customFormat="1" x14ac:dyDescent="0.2"/>
    <row r="95" s="123" customFormat="1" x14ac:dyDescent="0.2"/>
    <row r="96" s="123" customFormat="1" x14ac:dyDescent="0.2"/>
    <row r="97" s="123" customFormat="1" x14ac:dyDescent="0.2"/>
    <row r="98" s="123" customFormat="1" x14ac:dyDescent="0.2"/>
    <row r="99" s="123" customFormat="1" x14ac:dyDescent="0.2"/>
    <row r="100" s="123" customFormat="1" x14ac:dyDescent="0.2"/>
    <row r="101" s="123" customFormat="1" x14ac:dyDescent="0.2"/>
    <row r="102" s="123" customFormat="1" x14ac:dyDescent="0.2"/>
    <row r="103" s="123" customFormat="1" x14ac:dyDescent="0.2"/>
    <row r="104" s="123" customFormat="1" x14ac:dyDescent="0.2"/>
    <row r="105" s="123" customFormat="1" x14ac:dyDescent="0.2"/>
    <row r="106" s="123" customFormat="1" x14ac:dyDescent="0.2"/>
    <row r="107" s="123" customFormat="1" x14ac:dyDescent="0.2"/>
    <row r="108" s="123" customFormat="1" x14ac:dyDescent="0.2"/>
    <row r="109" s="123" customFormat="1" x14ac:dyDescent="0.2"/>
  </sheetData>
  <mergeCells count="15">
    <mergeCell ref="O3:U3"/>
    <mergeCell ref="B59:C59"/>
    <mergeCell ref="P16:Q16"/>
    <mergeCell ref="R16:S16"/>
    <mergeCell ref="D15:I15"/>
    <mergeCell ref="J15:O15"/>
    <mergeCell ref="P15:U15"/>
    <mergeCell ref="D16:E16"/>
    <mergeCell ref="F16:G16"/>
    <mergeCell ref="H16:I16"/>
    <mergeCell ref="B77:U77"/>
    <mergeCell ref="J16:K16"/>
    <mergeCell ref="T16:U16"/>
    <mergeCell ref="L16:M16"/>
    <mergeCell ref="N16:O16"/>
  </mergeCells>
  <phoneticPr fontId="3" type="noConversion"/>
  <printOptions horizontalCentered="1" verticalCentered="1"/>
  <pageMargins left="0.25" right="0.25" top="0.25" bottom="0.25" header="0" footer="0"/>
  <pageSetup scale="53" orientation="landscape" r:id="rId1"/>
  <headerFooter alignWithMargins="0"/>
  <rowBreaks count="1" manualBreakCount="1">
    <brk id="79" max="16383"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W94"/>
  <sheetViews>
    <sheetView showGridLines="0" zoomScale="55" zoomScaleNormal="75" workbookViewId="0"/>
  </sheetViews>
  <sheetFormatPr defaultRowHeight="12.75" x14ac:dyDescent="0.2"/>
  <cols>
    <col min="1" max="1" width="2.140625" customWidth="1"/>
    <col min="2" max="2" width="23" customWidth="1"/>
    <col min="3" max="33" width="10.28515625" customWidth="1"/>
    <col min="34" max="34" width="2.7109375" customWidth="1"/>
    <col min="35" max="38" width="9.28515625" style="123" customWidth="1"/>
    <col min="39" max="49" width="9.140625" style="123" customWidth="1"/>
  </cols>
  <sheetData>
    <row r="1" spans="1:33" ht="39.950000000000003" customHeight="1" x14ac:dyDescent="0.2">
      <c r="A1" s="5"/>
      <c r="B1" s="268" t="s">
        <v>90</v>
      </c>
      <c r="AA1" s="412"/>
      <c r="AB1" s="412"/>
      <c r="AC1" s="412"/>
      <c r="AD1" s="412"/>
      <c r="AE1" s="412"/>
      <c r="AF1" s="412"/>
      <c r="AG1" s="412"/>
    </row>
    <row r="2" spans="1:33" ht="21.95" customHeight="1" x14ac:dyDescent="0.35">
      <c r="A2" s="4"/>
      <c r="B2" s="300" t="s">
        <v>101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row>
    <row r="3" spans="1:33" ht="21.95" customHeight="1" x14ac:dyDescent="0.35">
      <c r="A3" s="4"/>
      <c r="B3" s="300" t="s">
        <v>102</v>
      </c>
      <c r="C3" s="300"/>
      <c r="D3" s="300"/>
      <c r="E3" s="300"/>
      <c r="F3" s="300"/>
      <c r="G3" s="300"/>
      <c r="H3" s="300"/>
      <c r="I3" s="300"/>
      <c r="J3" s="300"/>
      <c r="K3" s="300"/>
      <c r="L3" s="300"/>
      <c r="M3" s="300"/>
      <c r="N3" s="300"/>
      <c r="O3" s="300"/>
      <c r="P3" s="300"/>
      <c r="Q3" s="300"/>
      <c r="R3" s="300"/>
      <c r="S3" s="300"/>
      <c r="T3" s="300"/>
      <c r="U3" s="413"/>
      <c r="V3" s="413"/>
      <c r="W3" s="413"/>
      <c r="X3" s="413"/>
      <c r="Y3" s="413"/>
      <c r="Z3" s="413"/>
      <c r="AA3" s="413"/>
      <c r="AB3" s="413"/>
      <c r="AC3" s="413"/>
      <c r="AD3" s="413"/>
      <c r="AE3" s="413"/>
      <c r="AF3" s="413"/>
      <c r="AG3" s="413"/>
    </row>
    <row r="4" spans="1:33" ht="21.95" customHeight="1" x14ac:dyDescent="0.35">
      <c r="A4" s="4"/>
      <c r="B4" s="300" t="s">
        <v>183</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row>
    <row r="5" spans="1:33" ht="21.95" customHeight="1" x14ac:dyDescent="0.35">
      <c r="A5" s="4"/>
    </row>
    <row r="6" spans="1:33" ht="21.95" customHeight="1" x14ac:dyDescent="0.35">
      <c r="A6" s="4"/>
    </row>
    <row r="7" spans="1:33" ht="21.95" customHeight="1" x14ac:dyDescent="0.35">
      <c r="A7" s="4"/>
    </row>
    <row r="8" spans="1:33" ht="21.95" customHeight="1" x14ac:dyDescent="0.35">
      <c r="A8" s="4"/>
    </row>
    <row r="9" spans="1:33" ht="21.95" customHeight="1" x14ac:dyDescent="0.35">
      <c r="A9" s="4"/>
    </row>
    <row r="10" spans="1:33" ht="21.95" customHeight="1" x14ac:dyDescent="0.35">
      <c r="A10" s="4"/>
    </row>
    <row r="11" spans="1:33" ht="21.95" customHeight="1" x14ac:dyDescent="0.35">
      <c r="A11" s="4"/>
    </row>
    <row r="12" spans="1:33" ht="21.95" customHeight="1" x14ac:dyDescent="0.35">
      <c r="A12" s="4"/>
    </row>
    <row r="13" spans="1:33" ht="21.95" customHeight="1" x14ac:dyDescent="0.35">
      <c r="A13" s="4"/>
    </row>
    <row r="14" spans="1:33" ht="21.95" customHeight="1" x14ac:dyDescent="0.35">
      <c r="A14" s="4"/>
    </row>
    <row r="15" spans="1:33" ht="21.95" customHeight="1" x14ac:dyDescent="0.35">
      <c r="A15" s="4"/>
    </row>
    <row r="16" spans="1:33" ht="21.95" customHeight="1" x14ac:dyDescent="0.35">
      <c r="A16" s="4"/>
    </row>
    <row r="17" spans="1:49" ht="21.95" customHeight="1" x14ac:dyDescent="0.35">
      <c r="A17" s="4"/>
    </row>
    <row r="18" spans="1:49" ht="21.95" customHeight="1" x14ac:dyDescent="0.2"/>
    <row r="19" spans="1:49" ht="21.95" customHeight="1" x14ac:dyDescent="0.2"/>
    <row r="20" spans="1:49" ht="30" customHeight="1" x14ac:dyDescent="0.2"/>
    <row r="21" spans="1:49" ht="31.5" customHeight="1" x14ac:dyDescent="0.2"/>
    <row r="22" spans="1:49" ht="30" customHeight="1" x14ac:dyDescent="0.25">
      <c r="A22" s="6"/>
      <c r="B22" s="19"/>
      <c r="X22" s="414"/>
      <c r="Y22" s="414"/>
      <c r="Z22" s="414"/>
      <c r="AA22" s="414"/>
      <c r="AB22" s="414"/>
      <c r="AC22" s="414"/>
      <c r="AD22" s="414"/>
    </row>
    <row r="23" spans="1:49" s="47" customFormat="1" ht="21.95" customHeight="1" x14ac:dyDescent="0.25">
      <c r="B23" s="19"/>
      <c r="C23" s="27" t="s">
        <v>184</v>
      </c>
      <c r="D23" s="27" t="s">
        <v>186</v>
      </c>
      <c r="E23" s="27" t="s">
        <v>187</v>
      </c>
      <c r="F23" s="27" t="s">
        <v>188</v>
      </c>
      <c r="G23" s="27" t="s">
        <v>189</v>
      </c>
      <c r="H23" s="27" t="s">
        <v>190</v>
      </c>
      <c r="I23" s="27" t="s">
        <v>191</v>
      </c>
      <c r="J23" s="27" t="s">
        <v>184</v>
      </c>
      <c r="K23" s="27" t="s">
        <v>186</v>
      </c>
      <c r="L23" s="27" t="s">
        <v>187</v>
      </c>
      <c r="M23" s="27" t="s">
        <v>188</v>
      </c>
      <c r="N23" s="27" t="s">
        <v>189</v>
      </c>
      <c r="O23" s="27" t="s">
        <v>190</v>
      </c>
      <c r="P23" s="27" t="s">
        <v>191</v>
      </c>
      <c r="Q23" s="27" t="s">
        <v>184</v>
      </c>
      <c r="R23" s="27" t="s">
        <v>186</v>
      </c>
      <c r="S23" s="27" t="s">
        <v>187</v>
      </c>
      <c r="T23" s="27" t="s">
        <v>188</v>
      </c>
      <c r="U23" s="27" t="s">
        <v>189</v>
      </c>
      <c r="V23" s="27" t="s">
        <v>190</v>
      </c>
      <c r="W23" s="27" t="s">
        <v>191</v>
      </c>
      <c r="X23" s="27" t="s">
        <v>184</v>
      </c>
      <c r="Y23" s="27" t="s">
        <v>186</v>
      </c>
      <c r="Z23" s="27" t="s">
        <v>187</v>
      </c>
      <c r="AA23" s="27" t="s">
        <v>188</v>
      </c>
      <c r="AB23" s="27" t="s">
        <v>189</v>
      </c>
      <c r="AC23" s="27" t="s">
        <v>190</v>
      </c>
      <c r="AD23" s="27" t="s">
        <v>191</v>
      </c>
      <c r="AE23" s="27" t="s">
        <v>184</v>
      </c>
      <c r="AF23" s="27" t="s">
        <v>186</v>
      </c>
      <c r="AG23" s="27" t="s">
        <v>187</v>
      </c>
      <c r="AH23" s="3"/>
      <c r="AI23" s="123"/>
      <c r="AJ23" s="123"/>
      <c r="AK23" s="123"/>
      <c r="AL23" s="123"/>
      <c r="AM23" s="123"/>
      <c r="AN23" s="123"/>
      <c r="AO23" s="123"/>
      <c r="AP23" s="123"/>
      <c r="AQ23" s="123"/>
      <c r="AR23" s="123"/>
      <c r="AS23" s="123"/>
      <c r="AT23" s="123"/>
      <c r="AU23" s="123"/>
      <c r="AV23" s="123"/>
      <c r="AW23" s="123"/>
    </row>
    <row r="24" spans="1:49" s="21" customFormat="1" ht="20.100000000000001" customHeight="1" x14ac:dyDescent="0.25">
      <c r="B24" s="411" t="s">
        <v>15</v>
      </c>
      <c r="C24" s="203" t="s">
        <v>185</v>
      </c>
      <c r="D24" s="204"/>
      <c r="E24" s="204"/>
      <c r="F24" s="204"/>
      <c r="G24" s="204"/>
      <c r="H24" s="204"/>
      <c r="I24" s="204"/>
      <c r="J24" s="204"/>
      <c r="K24" s="204"/>
      <c r="L24" s="204"/>
      <c r="M24" s="204"/>
      <c r="N24" s="204"/>
      <c r="O24" s="204"/>
      <c r="P24" s="204"/>
      <c r="Q24" s="204"/>
      <c r="R24" s="204"/>
      <c r="S24" s="205"/>
      <c r="T24" s="205"/>
      <c r="U24" s="205"/>
      <c r="V24" s="205"/>
      <c r="W24" s="205"/>
      <c r="X24" s="205"/>
      <c r="Y24" s="205"/>
      <c r="Z24" s="205"/>
      <c r="AA24" s="205"/>
      <c r="AB24" s="205"/>
      <c r="AC24" s="205"/>
      <c r="AD24" s="205"/>
      <c r="AE24" s="205"/>
      <c r="AF24" s="205"/>
      <c r="AG24" s="206"/>
      <c r="AH24" s="218"/>
      <c r="AI24" s="123"/>
      <c r="AJ24" s="123"/>
      <c r="AK24" s="123"/>
      <c r="AL24" s="123"/>
      <c r="AM24" s="123"/>
      <c r="AN24" s="123"/>
      <c r="AO24" s="123"/>
      <c r="AP24" s="123"/>
      <c r="AQ24" s="123"/>
      <c r="AR24" s="123"/>
      <c r="AS24" s="123"/>
      <c r="AT24" s="123"/>
      <c r="AU24" s="123"/>
      <c r="AV24" s="123"/>
      <c r="AW24" s="123"/>
    </row>
    <row r="25" spans="1:49" s="22" customFormat="1" ht="20.100000000000001" customHeight="1" x14ac:dyDescent="0.2">
      <c r="B25" s="376"/>
      <c r="C25" s="207">
        <v>1</v>
      </c>
      <c r="D25" s="208">
        <v>2</v>
      </c>
      <c r="E25" s="208">
        <v>3</v>
      </c>
      <c r="F25" s="208">
        <v>4</v>
      </c>
      <c r="G25" s="208">
        <v>5</v>
      </c>
      <c r="H25" s="208">
        <v>6</v>
      </c>
      <c r="I25" s="208">
        <v>7</v>
      </c>
      <c r="J25" s="208">
        <v>8</v>
      </c>
      <c r="K25" s="208">
        <v>9</v>
      </c>
      <c r="L25" s="208">
        <v>10</v>
      </c>
      <c r="M25" s="208">
        <v>11</v>
      </c>
      <c r="N25" s="208">
        <v>12</v>
      </c>
      <c r="O25" s="208">
        <v>13</v>
      </c>
      <c r="P25" s="208">
        <v>14</v>
      </c>
      <c r="Q25" s="208">
        <v>15</v>
      </c>
      <c r="R25" s="208">
        <v>16</v>
      </c>
      <c r="S25" s="208">
        <v>17</v>
      </c>
      <c r="T25" s="208">
        <v>18</v>
      </c>
      <c r="U25" s="208">
        <v>19</v>
      </c>
      <c r="V25" s="208">
        <v>20</v>
      </c>
      <c r="W25" s="208">
        <v>21</v>
      </c>
      <c r="X25" s="208">
        <v>22</v>
      </c>
      <c r="Y25" s="208">
        <v>23</v>
      </c>
      <c r="Z25" s="208">
        <v>24</v>
      </c>
      <c r="AA25" s="208">
        <v>25</v>
      </c>
      <c r="AB25" s="208">
        <v>26</v>
      </c>
      <c r="AC25" s="208">
        <v>27</v>
      </c>
      <c r="AD25" s="208">
        <v>28</v>
      </c>
      <c r="AE25" s="208">
        <v>29</v>
      </c>
      <c r="AF25" s="208">
        <v>30</v>
      </c>
      <c r="AG25" s="209">
        <v>31</v>
      </c>
      <c r="AH25" s="218"/>
      <c r="AI25" s="123"/>
      <c r="AJ25" s="123"/>
      <c r="AK25" s="123"/>
      <c r="AL25" s="123"/>
      <c r="AM25" s="123"/>
      <c r="AN25" s="123"/>
      <c r="AO25" s="123"/>
      <c r="AP25" s="123"/>
      <c r="AQ25" s="123"/>
      <c r="AR25" s="123"/>
      <c r="AS25" s="123"/>
      <c r="AT25" s="123"/>
      <c r="AU25" s="123"/>
      <c r="AV25" s="123"/>
      <c r="AW25" s="123"/>
    </row>
    <row r="26" spans="1:49" ht="24.95" customHeight="1" x14ac:dyDescent="0.2">
      <c r="B26" s="142" t="s">
        <v>13</v>
      </c>
      <c r="C26" s="225">
        <v>25</v>
      </c>
      <c r="D26" s="226">
        <v>25</v>
      </c>
      <c r="E26" s="226">
        <v>24.404761904761905</v>
      </c>
      <c r="F26" s="226">
        <v>30.952380952380953</v>
      </c>
      <c r="G26" s="226">
        <v>31.547619047619047</v>
      </c>
      <c r="H26" s="226">
        <v>37.5</v>
      </c>
      <c r="I26" s="226">
        <v>24.404761904761905</v>
      </c>
      <c r="J26" s="226">
        <v>26.19047619047619</v>
      </c>
      <c r="K26" s="226">
        <v>35.11904761904762</v>
      </c>
      <c r="L26" s="226">
        <v>32.738095238095241</v>
      </c>
      <c r="M26" s="226">
        <v>27.38095238095238</v>
      </c>
      <c r="N26" s="226">
        <v>29.166666666666668</v>
      </c>
      <c r="O26" s="226">
        <v>42.261904761904759</v>
      </c>
      <c r="P26" s="226">
        <v>29.166666666666668</v>
      </c>
      <c r="Q26" s="226">
        <v>22.023809523809526</v>
      </c>
      <c r="R26" s="226">
        <v>29.761904761904763</v>
      </c>
      <c r="S26" s="226">
        <v>36.904761904761905</v>
      </c>
      <c r="T26" s="226">
        <v>26.19047619047619</v>
      </c>
      <c r="U26" s="226">
        <v>24.404761904761905</v>
      </c>
      <c r="V26" s="226">
        <v>27.38095238095238</v>
      </c>
      <c r="W26" s="226">
        <v>19.642857142857142</v>
      </c>
      <c r="X26" s="226">
        <v>30.357142857142858</v>
      </c>
      <c r="Y26" s="226">
        <v>41.071428571428569</v>
      </c>
      <c r="Z26" s="226">
        <v>48.80952380952381</v>
      </c>
      <c r="AA26" s="226">
        <v>31.547619047619047</v>
      </c>
      <c r="AB26" s="226">
        <v>38.69047619047619</v>
      </c>
      <c r="AC26" s="226">
        <v>44.047619047619051</v>
      </c>
      <c r="AD26" s="226">
        <v>32.738095238095241</v>
      </c>
      <c r="AE26" s="226">
        <v>30.357142857142858</v>
      </c>
      <c r="AF26" s="226">
        <v>21.428571428571427</v>
      </c>
      <c r="AG26" s="227">
        <v>26.19047619047619</v>
      </c>
      <c r="AH26" s="195"/>
    </row>
    <row r="27" spans="1:49" ht="24.95" customHeight="1" x14ac:dyDescent="0.2">
      <c r="B27" s="24" t="s">
        <v>27</v>
      </c>
      <c r="C27" s="146">
        <v>50.793650793650791</v>
      </c>
      <c r="D27" s="50">
        <v>55.555555555555557</v>
      </c>
      <c r="E27" s="50">
        <v>57.460317460317462</v>
      </c>
      <c r="F27" s="50">
        <v>56.507936507936506</v>
      </c>
      <c r="G27" s="50">
        <v>63.492063492063494</v>
      </c>
      <c r="H27" s="50">
        <v>85.634920634920633</v>
      </c>
      <c r="I27" s="50">
        <v>82.936507936507937</v>
      </c>
      <c r="J27" s="50">
        <v>64.603174603174608</v>
      </c>
      <c r="K27" s="50">
        <v>84.047619047619051</v>
      </c>
      <c r="L27" s="50">
        <v>63.095238095238095</v>
      </c>
      <c r="M27" s="50">
        <v>65.317460317460316</v>
      </c>
      <c r="N27" s="50">
        <v>70.158730158730165</v>
      </c>
      <c r="O27" s="50">
        <v>61.904761904761905</v>
      </c>
      <c r="P27" s="50">
        <v>58.650793650793652</v>
      </c>
      <c r="Q27" s="50">
        <v>68.253968253968253</v>
      </c>
      <c r="R27" s="50">
        <v>76.825396825396822</v>
      </c>
      <c r="S27" s="50">
        <v>69.603174603174608</v>
      </c>
      <c r="T27" s="50">
        <v>69.603174603174608</v>
      </c>
      <c r="U27" s="50">
        <v>70.396825396825392</v>
      </c>
      <c r="V27" s="50">
        <v>60.873015873015873</v>
      </c>
      <c r="W27" s="50">
        <v>60.793650793650791</v>
      </c>
      <c r="X27" s="50">
        <v>62.222222222222221</v>
      </c>
      <c r="Y27" s="50">
        <v>69.841269841269835</v>
      </c>
      <c r="Z27" s="50">
        <v>80.238095238095241</v>
      </c>
      <c r="AA27" s="50">
        <v>76.507936507936506</v>
      </c>
      <c r="AB27" s="50">
        <v>65.079365079365076</v>
      </c>
      <c r="AC27" s="50">
        <v>62.301587301587304</v>
      </c>
      <c r="AD27" s="50">
        <v>63.492063492063494</v>
      </c>
      <c r="AE27" s="50">
        <v>59.920634920634917</v>
      </c>
      <c r="AF27" s="50">
        <v>61.111111111111114</v>
      </c>
      <c r="AG27" s="147">
        <v>68.80952380952381</v>
      </c>
      <c r="AH27" s="195"/>
    </row>
    <row r="28" spans="1:49" ht="24.95" customHeight="1" x14ac:dyDescent="0.2">
      <c r="A28" s="17"/>
      <c r="B28" s="26" t="s">
        <v>63</v>
      </c>
      <c r="C28" s="233">
        <v>49.218749999952323</v>
      </c>
      <c r="D28" s="234">
        <v>44.999999999963997</v>
      </c>
      <c r="E28" s="234">
        <v>42.472375690620638</v>
      </c>
      <c r="F28" s="234">
        <v>54.775280898911795</v>
      </c>
      <c r="G28" s="234">
        <v>49.687499999971429</v>
      </c>
      <c r="H28" s="234">
        <v>43.790546802605547</v>
      </c>
      <c r="I28" s="234">
        <v>29.425837320576978</v>
      </c>
      <c r="J28" s="234">
        <v>40.540540540524603</v>
      </c>
      <c r="K28" s="234">
        <v>41.784702549584537</v>
      </c>
      <c r="L28" s="234">
        <v>51.886792452861513</v>
      </c>
      <c r="M28" s="234">
        <v>41.919805589281943</v>
      </c>
      <c r="N28" s="234">
        <v>41.572398190063119</v>
      </c>
      <c r="O28" s="234">
        <v>68.269230769188752</v>
      </c>
      <c r="P28" s="234">
        <v>49.729364005407334</v>
      </c>
      <c r="Q28" s="234">
        <v>32.267441860450106</v>
      </c>
      <c r="R28" s="234">
        <v>38.739669421485999</v>
      </c>
      <c r="S28" s="234">
        <v>53.021664766229229</v>
      </c>
      <c r="T28" s="234">
        <v>37.62827822119494</v>
      </c>
      <c r="U28" s="234">
        <v>34.667418263823102</v>
      </c>
      <c r="V28" s="234">
        <v>44.980443285539764</v>
      </c>
      <c r="W28" s="234">
        <v>32.31070496080936</v>
      </c>
      <c r="X28" s="234">
        <v>48.78826530613987</v>
      </c>
      <c r="Y28" s="234">
        <v>58.806818181792785</v>
      </c>
      <c r="Z28" s="234">
        <v>60.830860534121022</v>
      </c>
      <c r="AA28" s="234">
        <v>41.234439834044572</v>
      </c>
      <c r="AB28" s="234">
        <v>59.45121951216322</v>
      </c>
      <c r="AC28" s="234">
        <v>70.700636942660751</v>
      </c>
      <c r="AD28" s="234">
        <v>51.562499999970349</v>
      </c>
      <c r="AE28" s="234">
        <v>50.662251655658665</v>
      </c>
      <c r="AF28" s="234">
        <v>35.064935064941437</v>
      </c>
      <c r="AG28" s="235">
        <v>38.06228373703739</v>
      </c>
      <c r="AH28" s="195"/>
    </row>
    <row r="29" spans="1:49" ht="24.95" customHeight="1" x14ac:dyDescent="0.25">
      <c r="B29" s="19" t="s">
        <v>57</v>
      </c>
    </row>
    <row r="30" spans="1:49" ht="24.95" customHeight="1" x14ac:dyDescent="0.2">
      <c r="B30" s="23" t="s">
        <v>13</v>
      </c>
      <c r="C30" s="225">
        <v>-12.4999999999125</v>
      </c>
      <c r="D30" s="226">
        <v>-10.638297872370847</v>
      </c>
      <c r="E30" s="226">
        <v>13.888888888737037</v>
      </c>
      <c r="F30" s="226">
        <v>62.500000000162501</v>
      </c>
      <c r="G30" s="226">
        <v>-22.058823529430104</v>
      </c>
      <c r="H30" s="226">
        <v>-33.684210526293448</v>
      </c>
      <c r="I30" s="226">
        <v>-17.99999999998688</v>
      </c>
      <c r="J30" s="226">
        <v>-6.3829787234361248</v>
      </c>
      <c r="K30" s="226">
        <v>9.2592592591135805</v>
      </c>
      <c r="L30" s="226">
        <v>24.999999999886363</v>
      </c>
      <c r="M30" s="226">
        <v>17.948717948645363</v>
      </c>
      <c r="N30" s="226">
        <v>-23.437499999923439</v>
      </c>
      <c r="O30" s="226">
        <v>-17.441860465154679</v>
      </c>
      <c r="P30" s="226">
        <v>-22.222222222222221</v>
      </c>
      <c r="Q30" s="226">
        <v>-5.1282051282635113</v>
      </c>
      <c r="R30" s="226">
        <v>21.951219512004759</v>
      </c>
      <c r="S30" s="226">
        <v>44.186046511842513</v>
      </c>
      <c r="T30" s="226">
        <v>-20.000000000011635</v>
      </c>
      <c r="U30" s="226">
        <v>-10.869565217546313</v>
      </c>
      <c r="V30" s="226">
        <v>-31.34328358217153</v>
      </c>
      <c r="W30" s="226">
        <v>-25.00000000006818</v>
      </c>
      <c r="X30" s="226">
        <v>-23.880597015016264</v>
      </c>
      <c r="Y30" s="226">
        <v>6.1538461537808287</v>
      </c>
      <c r="Z30" s="226">
        <v>60.784313725717183</v>
      </c>
      <c r="AA30" s="226">
        <v>26.19047619047619</v>
      </c>
      <c r="AB30" s="226">
        <v>41.304347825841212</v>
      </c>
      <c r="AC30" s="226">
        <v>57.446808510584702</v>
      </c>
      <c r="AD30" s="226">
        <v>77.41935483852653</v>
      </c>
      <c r="AE30" s="226">
        <v>59.375000000159375</v>
      </c>
      <c r="AF30" s="226">
        <v>9.0909090906710741</v>
      </c>
      <c r="AG30" s="227">
        <v>15.789473684454293</v>
      </c>
      <c r="AH30" s="195"/>
    </row>
    <row r="31" spans="1:49" ht="24.95" customHeight="1" x14ac:dyDescent="0.2">
      <c r="B31" s="24" t="s">
        <v>27</v>
      </c>
      <c r="C31" s="146">
        <v>-4.9034175334352179</v>
      </c>
      <c r="D31" s="50">
        <v>2.4890190337679989</v>
      </c>
      <c r="E31" s="50">
        <v>2.2598870056063869</v>
      </c>
      <c r="F31" s="50">
        <v>11.424100156463135</v>
      </c>
      <c r="G31" s="50">
        <v>22.88786482326941</v>
      </c>
      <c r="H31" s="50">
        <v>56.603773585019304</v>
      </c>
      <c r="I31" s="50">
        <v>79.862306368373808</v>
      </c>
      <c r="J31" s="50">
        <v>16.452074391968562</v>
      </c>
      <c r="K31" s="50">
        <v>50.426136363679099</v>
      </c>
      <c r="L31" s="50">
        <v>-0.62500000005714063</v>
      </c>
      <c r="M31" s="50">
        <v>-6.2642369019967337</v>
      </c>
      <c r="N31" s="50">
        <v>14.06451612909996</v>
      </c>
      <c r="O31" s="50">
        <v>-0.76335877870170732</v>
      </c>
      <c r="P31" s="50">
        <v>5.2706552706282785</v>
      </c>
      <c r="Q31" s="50">
        <v>28.550074738507778</v>
      </c>
      <c r="R31" s="50">
        <v>38.08844507851056</v>
      </c>
      <c r="S31" s="50">
        <v>16.312997347421486</v>
      </c>
      <c r="T31" s="50">
        <v>-2.7716186252750061</v>
      </c>
      <c r="U31" s="50">
        <v>20.352781546736278</v>
      </c>
      <c r="V31" s="50">
        <v>18.364197530798439</v>
      </c>
      <c r="W31" s="50">
        <v>0.78947368414421748</v>
      </c>
      <c r="X31" s="50">
        <v>4.2553191490054889</v>
      </c>
      <c r="Y31" s="50">
        <v>13.695090439223604</v>
      </c>
      <c r="Z31" s="50">
        <v>27.169811320831499</v>
      </c>
      <c r="AA31" s="50">
        <v>12.093023255761818</v>
      </c>
      <c r="AB31" s="50">
        <v>0.73710073706113532</v>
      </c>
      <c r="AC31" s="50">
        <v>3.6988110963730154</v>
      </c>
      <c r="AD31" s="50">
        <v>42.095914742577349</v>
      </c>
      <c r="AE31" s="50">
        <v>28.839590443787145</v>
      </c>
      <c r="AF31" s="50">
        <v>9.9999999999119993</v>
      </c>
      <c r="AG31" s="147">
        <v>14.986737400472553</v>
      </c>
      <c r="AH31" s="195"/>
    </row>
    <row r="32" spans="1:49" ht="24.95" customHeight="1" x14ac:dyDescent="0.2">
      <c r="A32" s="17"/>
      <c r="B32" s="26" t="s">
        <v>63</v>
      </c>
      <c r="C32" s="233">
        <v>-7.988281250012971</v>
      </c>
      <c r="D32" s="234">
        <v>-12.808510638414869</v>
      </c>
      <c r="E32" s="234">
        <v>11.372007366630195</v>
      </c>
      <c r="F32" s="234">
        <v>45.839185393389108</v>
      </c>
      <c r="G32" s="234">
        <v>-36.575367647026646</v>
      </c>
      <c r="H32" s="234">
        <v>-57.653772986717172</v>
      </c>
      <c r="I32" s="234">
        <v>-54.40956937798984</v>
      </c>
      <c r="J32" s="234">
        <v>-19.608970672742437</v>
      </c>
      <c r="K32" s="234">
        <v>-27.366838037253913</v>
      </c>
      <c r="L32" s="234">
        <v>25.786163522088525</v>
      </c>
      <c r="M32" s="234">
        <v>25.831074555051462</v>
      </c>
      <c r="N32" s="234">
        <v>-32.877898755662216</v>
      </c>
      <c r="O32" s="234">
        <v>-16.806797853269359</v>
      </c>
      <c r="P32" s="234">
        <v>-26.116373477688974</v>
      </c>
      <c r="Q32" s="234">
        <v>-26.198568873071761</v>
      </c>
      <c r="R32" s="234">
        <v>-11.686151985515719</v>
      </c>
      <c r="S32" s="234">
        <v>23.963830182201225</v>
      </c>
      <c r="T32" s="234">
        <v>-17.71949828970201</v>
      </c>
      <c r="U32" s="234">
        <v>-25.9423557667427</v>
      </c>
      <c r="V32" s="234">
        <v>-41.995368658650008</v>
      </c>
      <c r="W32" s="234">
        <v>-25.58746736302059</v>
      </c>
      <c r="X32" s="234">
        <v>-26.987511422520782</v>
      </c>
      <c r="Y32" s="234">
        <v>-6.6328671328614854</v>
      </c>
      <c r="Z32" s="234">
        <v>26.432768953191808</v>
      </c>
      <c r="AA32" s="234">
        <v>12.576565896257497</v>
      </c>
      <c r="AB32" s="234">
        <v>40.270413573600479</v>
      </c>
      <c r="AC32" s="234">
        <v>51.83087139198183</v>
      </c>
      <c r="AD32" s="234">
        <v>24.858870967442979</v>
      </c>
      <c r="AE32" s="234">
        <v>23.700331125952477</v>
      </c>
      <c r="AF32" s="234">
        <v>-0.82644628085349359</v>
      </c>
      <c r="AG32" s="235">
        <v>0.69811206236676671</v>
      </c>
      <c r="AH32" s="195"/>
    </row>
    <row r="33" spans="1:49" ht="30" customHeight="1" x14ac:dyDescent="0.25">
      <c r="A33" s="6"/>
      <c r="B33" s="19"/>
      <c r="X33" s="414"/>
      <c r="Y33" s="414"/>
      <c r="Z33" s="414"/>
      <c r="AA33" s="414"/>
      <c r="AB33" s="414"/>
      <c r="AC33" s="414"/>
      <c r="AD33" s="414"/>
    </row>
    <row r="34" spans="1:49" s="21" customFormat="1" ht="20.100000000000001" customHeight="1" x14ac:dyDescent="0.25">
      <c r="B34" s="411" t="s">
        <v>9</v>
      </c>
      <c r="C34" s="203" t="s">
        <v>185</v>
      </c>
      <c r="D34" s="204"/>
      <c r="E34" s="204"/>
      <c r="F34" s="204"/>
      <c r="G34" s="204"/>
      <c r="H34" s="204"/>
      <c r="I34" s="204"/>
      <c r="J34" s="204"/>
      <c r="K34" s="204"/>
      <c r="L34" s="204"/>
      <c r="M34" s="204"/>
      <c r="N34" s="204"/>
      <c r="O34" s="204"/>
      <c r="P34" s="204"/>
      <c r="Q34" s="204"/>
      <c r="R34" s="204"/>
      <c r="S34" s="205"/>
      <c r="T34" s="205"/>
      <c r="U34" s="205"/>
      <c r="V34" s="205"/>
      <c r="W34" s="205"/>
      <c r="X34" s="205"/>
      <c r="Y34" s="205"/>
      <c r="Z34" s="205"/>
      <c r="AA34" s="205"/>
      <c r="AB34" s="205"/>
      <c r="AC34" s="205"/>
      <c r="AD34" s="205"/>
      <c r="AE34" s="205"/>
      <c r="AF34" s="205"/>
      <c r="AG34" s="206"/>
      <c r="AH34" s="218"/>
      <c r="AI34" s="123"/>
      <c r="AJ34" s="123"/>
      <c r="AK34" s="123"/>
      <c r="AL34" s="123"/>
      <c r="AM34" s="123"/>
      <c r="AN34" s="123"/>
      <c r="AO34" s="123"/>
      <c r="AP34" s="123"/>
      <c r="AQ34" s="123"/>
      <c r="AR34" s="123"/>
      <c r="AS34" s="123"/>
      <c r="AT34" s="123"/>
      <c r="AU34" s="123"/>
      <c r="AV34" s="123"/>
      <c r="AW34" s="123"/>
    </row>
    <row r="35" spans="1:49" s="22" customFormat="1" ht="20.100000000000001" customHeight="1" x14ac:dyDescent="0.2">
      <c r="B35" s="376"/>
      <c r="C35" s="207">
        <v>1</v>
      </c>
      <c r="D35" s="208">
        <v>2</v>
      </c>
      <c r="E35" s="208">
        <v>3</v>
      </c>
      <c r="F35" s="208">
        <v>4</v>
      </c>
      <c r="G35" s="208">
        <v>5</v>
      </c>
      <c r="H35" s="208">
        <v>6</v>
      </c>
      <c r="I35" s="208">
        <v>7</v>
      </c>
      <c r="J35" s="208">
        <v>8</v>
      </c>
      <c r="K35" s="208">
        <v>9</v>
      </c>
      <c r="L35" s="208">
        <v>10</v>
      </c>
      <c r="M35" s="208">
        <v>11</v>
      </c>
      <c r="N35" s="208">
        <v>12</v>
      </c>
      <c r="O35" s="208">
        <v>13</v>
      </c>
      <c r="P35" s="208">
        <v>14</v>
      </c>
      <c r="Q35" s="208">
        <v>15</v>
      </c>
      <c r="R35" s="208">
        <v>16</v>
      </c>
      <c r="S35" s="208">
        <v>17</v>
      </c>
      <c r="T35" s="208">
        <v>18</v>
      </c>
      <c r="U35" s="208">
        <v>19</v>
      </c>
      <c r="V35" s="208">
        <v>20</v>
      </c>
      <c r="W35" s="208">
        <v>21</v>
      </c>
      <c r="X35" s="208">
        <v>22</v>
      </c>
      <c r="Y35" s="208">
        <v>23</v>
      </c>
      <c r="Z35" s="208">
        <v>24</v>
      </c>
      <c r="AA35" s="208">
        <v>25</v>
      </c>
      <c r="AB35" s="208">
        <v>26</v>
      </c>
      <c r="AC35" s="208">
        <v>27</v>
      </c>
      <c r="AD35" s="208">
        <v>28</v>
      </c>
      <c r="AE35" s="208">
        <v>29</v>
      </c>
      <c r="AF35" s="208">
        <v>30</v>
      </c>
      <c r="AG35" s="209">
        <v>31</v>
      </c>
      <c r="AH35" s="218"/>
      <c r="AI35" s="123"/>
      <c r="AJ35" s="123"/>
      <c r="AK35" s="123"/>
      <c r="AL35" s="123"/>
      <c r="AM35" s="123"/>
      <c r="AN35" s="123"/>
      <c r="AO35" s="123"/>
      <c r="AP35" s="123"/>
      <c r="AQ35" s="123"/>
      <c r="AR35" s="123"/>
      <c r="AS35" s="123"/>
      <c r="AT35" s="123"/>
      <c r="AU35" s="123"/>
      <c r="AV35" s="123"/>
      <c r="AW35" s="123"/>
    </row>
    <row r="36" spans="1:49" ht="24.95" customHeight="1" x14ac:dyDescent="0.2">
      <c r="B36" s="142" t="s">
        <v>13</v>
      </c>
      <c r="C36" s="230">
        <v>162.38095238095238</v>
      </c>
      <c r="D36" s="231">
        <v>162.76190476190476</v>
      </c>
      <c r="E36" s="231">
        <v>159.39024390243901</v>
      </c>
      <c r="F36" s="231">
        <v>139.36538461538461</v>
      </c>
      <c r="G36" s="231">
        <v>145.79245283018867</v>
      </c>
      <c r="H36" s="231">
        <v>134.50793650793651</v>
      </c>
      <c r="I36" s="231">
        <v>153.39024390243901</v>
      </c>
      <c r="J36" s="231">
        <v>111.25</v>
      </c>
      <c r="K36" s="231">
        <v>146.77966101694915</v>
      </c>
      <c r="L36" s="231">
        <v>145.58181818181819</v>
      </c>
      <c r="M36" s="231">
        <v>130.56521739130434</v>
      </c>
      <c r="N36" s="231">
        <v>152.30612244897958</v>
      </c>
      <c r="O36" s="231">
        <v>134.12676056338029</v>
      </c>
      <c r="P36" s="231">
        <v>128.75510204081633</v>
      </c>
      <c r="Q36" s="231">
        <v>136.32432432432432</v>
      </c>
      <c r="R36" s="231">
        <v>138.12</v>
      </c>
      <c r="S36" s="231">
        <v>131.98387096774192</v>
      </c>
      <c r="T36" s="231">
        <v>135.47727272727272</v>
      </c>
      <c r="U36" s="231">
        <v>125.51219512195122</v>
      </c>
      <c r="V36" s="231">
        <v>133.30434782608697</v>
      </c>
      <c r="W36" s="231">
        <v>120.42424242424242</v>
      </c>
      <c r="X36" s="231">
        <v>126.19607843137256</v>
      </c>
      <c r="Y36" s="231">
        <v>127.8840579710145</v>
      </c>
      <c r="Z36" s="231">
        <v>119</v>
      </c>
      <c r="AA36" s="231">
        <v>123.26415094339623</v>
      </c>
      <c r="AB36" s="231">
        <v>127.69230769230769</v>
      </c>
      <c r="AC36" s="231">
        <v>131.83783783783784</v>
      </c>
      <c r="AD36" s="231">
        <v>120.72727272727273</v>
      </c>
      <c r="AE36" s="231">
        <v>120.92156862745098</v>
      </c>
      <c r="AF36" s="231">
        <v>121.55555555555556</v>
      </c>
      <c r="AG36" s="232">
        <v>118.84090909090909</v>
      </c>
      <c r="AH36" s="195"/>
    </row>
    <row r="37" spans="1:49" ht="24.95" customHeight="1" x14ac:dyDescent="0.2">
      <c r="B37" s="24" t="s">
        <v>27</v>
      </c>
      <c r="C37" s="151">
        <v>129.83448437499999</v>
      </c>
      <c r="D37" s="51">
        <v>128.1306857142857</v>
      </c>
      <c r="E37" s="51">
        <v>127.70243093922652</v>
      </c>
      <c r="F37" s="51">
        <v>128.96599719101124</v>
      </c>
      <c r="G37" s="51">
        <v>136.12616249999999</v>
      </c>
      <c r="H37" s="51">
        <v>136.97056533827617</v>
      </c>
      <c r="I37" s="51">
        <v>135.66713875598086</v>
      </c>
      <c r="J37" s="51">
        <v>139.78493857493856</v>
      </c>
      <c r="K37" s="51">
        <v>134.81916902738433</v>
      </c>
      <c r="L37" s="51">
        <v>135.05025157232706</v>
      </c>
      <c r="M37" s="51">
        <v>136.5845808019441</v>
      </c>
      <c r="N37" s="51">
        <v>143.89673076923077</v>
      </c>
      <c r="O37" s="51">
        <v>134.39623076923078</v>
      </c>
      <c r="P37" s="51">
        <v>129.32598105548038</v>
      </c>
      <c r="Q37" s="51">
        <v>128.76488372093024</v>
      </c>
      <c r="R37" s="51">
        <v>133.34154958677686</v>
      </c>
      <c r="S37" s="51">
        <v>135.50849486887114</v>
      </c>
      <c r="T37" s="51">
        <v>138.00151653363741</v>
      </c>
      <c r="U37" s="51">
        <v>143.16375422773393</v>
      </c>
      <c r="V37" s="51">
        <v>138.02109517601042</v>
      </c>
      <c r="W37" s="51">
        <v>131.516135770235</v>
      </c>
      <c r="X37" s="51">
        <v>134.48605867346939</v>
      </c>
      <c r="Y37" s="51">
        <v>133.725875</v>
      </c>
      <c r="Z37" s="51">
        <v>137.7943224530168</v>
      </c>
      <c r="AA37" s="51">
        <v>140.27377593360995</v>
      </c>
      <c r="AB37" s="51">
        <v>142.33771951219512</v>
      </c>
      <c r="AC37" s="51">
        <v>134.80535031847134</v>
      </c>
      <c r="AD37" s="51">
        <v>130.3483875</v>
      </c>
      <c r="AE37" s="51">
        <v>131.09435761589404</v>
      </c>
      <c r="AF37" s="51">
        <v>130.91325974025975</v>
      </c>
      <c r="AG37" s="152">
        <v>133.11659746251442</v>
      </c>
      <c r="AH37" s="195"/>
    </row>
    <row r="38" spans="1:49" ht="24.95" customHeight="1" x14ac:dyDescent="0.2">
      <c r="A38" s="17"/>
      <c r="B38" s="26" t="s">
        <v>64</v>
      </c>
      <c r="C38" s="233">
        <v>125.06766069324745</v>
      </c>
      <c r="D38" s="234">
        <v>127.02804472991262</v>
      </c>
      <c r="E38" s="234">
        <v>124.8137899413409</v>
      </c>
      <c r="F38" s="234">
        <v>108.06366612199572</v>
      </c>
      <c r="G38" s="234">
        <v>107.10097908635944</v>
      </c>
      <c r="H38" s="234">
        <v>98.202074420674904</v>
      </c>
      <c r="I38" s="234">
        <v>113.06366840854098</v>
      </c>
      <c r="J38" s="234">
        <v>79.586542823703198</v>
      </c>
      <c r="K38" s="234">
        <v>108.87150697918807</v>
      </c>
      <c r="L38" s="234">
        <v>107.79825767586966</v>
      </c>
      <c r="M38" s="234">
        <v>95.592940743929191</v>
      </c>
      <c r="N38" s="234">
        <v>105.84404637605537</v>
      </c>
      <c r="O38" s="234">
        <v>99.79949571183846</v>
      </c>
      <c r="P38" s="234">
        <v>99.558573605995932</v>
      </c>
      <c r="Q38" s="234">
        <v>105.87073151078172</v>
      </c>
      <c r="R38" s="234">
        <v>103.58361698060919</v>
      </c>
      <c r="S38" s="234">
        <v>97.398964615046438</v>
      </c>
      <c r="T38" s="234">
        <v>98.170857922628201</v>
      </c>
      <c r="U38" s="234">
        <v>87.670371456119952</v>
      </c>
      <c r="V38" s="234">
        <v>96.582589535390653</v>
      </c>
      <c r="W38" s="234">
        <v>91.566134998568842</v>
      </c>
      <c r="X38" s="234">
        <v>93.835806979626383</v>
      </c>
      <c r="Y38" s="234">
        <v>95.631498370090668</v>
      </c>
      <c r="Z38" s="234">
        <v>86.360597361033854</v>
      </c>
      <c r="AA38" s="234">
        <v>87.873980808604273</v>
      </c>
      <c r="AB38" s="234">
        <v>89.710800573394721</v>
      </c>
      <c r="AC38" s="234">
        <v>97.798668618381299</v>
      </c>
      <c r="AD38" s="234">
        <v>92.618923059000423</v>
      </c>
      <c r="AE38" s="234">
        <v>92.240101577632515</v>
      </c>
      <c r="AF38" s="234">
        <v>92.851981378121778</v>
      </c>
      <c r="AG38" s="235">
        <v>89.275801332277524</v>
      </c>
      <c r="AH38" s="195"/>
    </row>
    <row r="39" spans="1:49" ht="24.95" customHeight="1" x14ac:dyDescent="0.25">
      <c r="B39" s="19" t="s">
        <v>57</v>
      </c>
    </row>
    <row r="40" spans="1:49" ht="24.95" customHeight="1" x14ac:dyDescent="0.2">
      <c r="B40" s="23" t="s">
        <v>13</v>
      </c>
      <c r="C40" s="225">
        <v>55.698875634902578</v>
      </c>
      <c r="D40" s="226">
        <v>35.779366769818253</v>
      </c>
      <c r="E40" s="226">
        <v>46.640653730900873</v>
      </c>
      <c r="F40" s="226">
        <v>46.027907913958991</v>
      </c>
      <c r="G40" s="226">
        <v>29.627180863654704</v>
      </c>
      <c r="H40" s="226">
        <v>13.382910099827567</v>
      </c>
      <c r="I40" s="226">
        <v>48.922566895571869</v>
      </c>
      <c r="J40" s="226">
        <v>1.6080450835857152</v>
      </c>
      <c r="K40" s="226">
        <v>29.131666583788366</v>
      </c>
      <c r="L40" s="226">
        <v>37.992244722102541</v>
      </c>
      <c r="M40" s="226">
        <v>25.203921275104271</v>
      </c>
      <c r="N40" s="226">
        <v>37.309365216716351</v>
      </c>
      <c r="O40" s="226">
        <v>18.525497415208555</v>
      </c>
      <c r="P40" s="226">
        <v>23.99222605577916</v>
      </c>
      <c r="Q40" s="226">
        <v>25.927253639250409</v>
      </c>
      <c r="R40" s="226">
        <v>23.482773658945902</v>
      </c>
      <c r="S40" s="226">
        <v>20.010709486472901</v>
      </c>
      <c r="T40" s="226">
        <v>20.278450363157294</v>
      </c>
      <c r="U40" s="226">
        <v>15.217740483127633</v>
      </c>
      <c r="V40" s="226">
        <v>12.20340834603452</v>
      </c>
      <c r="W40" s="226">
        <v>-4.0444283472171918</v>
      </c>
      <c r="X40" s="226">
        <v>-25.603719710479158</v>
      </c>
      <c r="Y40" s="226">
        <v>-0.2703807064913325</v>
      </c>
      <c r="Z40" s="226">
        <v>2.0514545148419843</v>
      </c>
      <c r="AA40" s="226">
        <v>-2.0231956922100438</v>
      </c>
      <c r="AB40" s="226">
        <v>6.7389815345553483</v>
      </c>
      <c r="AC40" s="226">
        <v>3.8963510794305085</v>
      </c>
      <c r="AD40" s="226">
        <v>1.4514896867838045</v>
      </c>
      <c r="AE40" s="226">
        <v>6.2171341223835128</v>
      </c>
      <c r="AF40" s="226">
        <v>0.25826876616184452</v>
      </c>
      <c r="AG40" s="227">
        <v>-7.950376162772903</v>
      </c>
      <c r="AH40" s="195"/>
    </row>
    <row r="41" spans="1:49" ht="24.95" customHeight="1" x14ac:dyDescent="0.2">
      <c r="B41" s="24" t="s">
        <v>27</v>
      </c>
      <c r="C41" s="146">
        <v>5.046695291544891</v>
      </c>
      <c r="D41" s="50">
        <v>7.2568268957279374</v>
      </c>
      <c r="E41" s="50">
        <v>6.1215371563579843</v>
      </c>
      <c r="F41" s="50">
        <v>5.9789478053795966</v>
      </c>
      <c r="G41" s="50">
        <v>12.701652124444566</v>
      </c>
      <c r="H41" s="50">
        <v>15.114456746783445</v>
      </c>
      <c r="I41" s="50">
        <v>17.921072715969476</v>
      </c>
      <c r="J41" s="50">
        <v>15.282004212180894</v>
      </c>
      <c r="K41" s="50">
        <v>11.534044880102851</v>
      </c>
      <c r="L41" s="50">
        <v>11.716431526828682</v>
      </c>
      <c r="M41" s="50">
        <v>8.3410451531288849</v>
      </c>
      <c r="N41" s="50">
        <v>13.102542359847151</v>
      </c>
      <c r="O41" s="50">
        <v>12.988249404000673</v>
      </c>
      <c r="P41" s="50">
        <v>9.0553818596526536</v>
      </c>
      <c r="Q41" s="50">
        <v>6.2939856151737468</v>
      </c>
      <c r="R41" s="50">
        <v>11.562244149122375</v>
      </c>
      <c r="S41" s="50">
        <v>-4.2646353888474895</v>
      </c>
      <c r="T41" s="50">
        <v>8.9261741036542546</v>
      </c>
      <c r="U41" s="50">
        <v>-5.1838242776775001</v>
      </c>
      <c r="V41" s="50">
        <v>13.130285078404665</v>
      </c>
      <c r="W41" s="50">
        <v>12.343264671199815</v>
      </c>
      <c r="X41" s="50">
        <v>12.461717443482513</v>
      </c>
      <c r="Y41" s="50">
        <v>8.0721674549479658</v>
      </c>
      <c r="Z41" s="50">
        <v>8.0125994256943613</v>
      </c>
      <c r="AA41" s="50">
        <v>9.486740933793218</v>
      </c>
      <c r="AB41" s="50">
        <v>4.821224565436669</v>
      </c>
      <c r="AC41" s="50">
        <v>13.672239453815612</v>
      </c>
      <c r="AD41" s="50">
        <v>2.4039215584487588</v>
      </c>
      <c r="AE41" s="50">
        <v>-27.922481133523704</v>
      </c>
      <c r="AF41" s="50">
        <v>-9.3804509058200782</v>
      </c>
      <c r="AG41" s="147">
        <v>-6.3644393100760919</v>
      </c>
      <c r="AH41" s="195"/>
    </row>
    <row r="42" spans="1:49" ht="24.95" customHeight="1" x14ac:dyDescent="0.2">
      <c r="A42" s="17"/>
      <c r="B42" s="26" t="s">
        <v>64</v>
      </c>
      <c r="C42" s="233">
        <v>48.21872806457835</v>
      </c>
      <c r="D42" s="234">
        <v>26.59275003706102</v>
      </c>
      <c r="E42" s="234">
        <v>38.181803298692593</v>
      </c>
      <c r="F42" s="234">
        <v>37.78954305359423</v>
      </c>
      <c r="G42" s="234">
        <v>15.017995229086614</v>
      </c>
      <c r="H42" s="234">
        <v>-1.5041956466011399</v>
      </c>
      <c r="I42" s="234">
        <v>26.290037450994458</v>
      </c>
      <c r="J42" s="234">
        <v>-11.861312805981811</v>
      </c>
      <c r="K42" s="234">
        <v>15.777802842672143</v>
      </c>
      <c r="L42" s="234">
        <v>23.520097121075729</v>
      </c>
      <c r="M42" s="234">
        <v>15.56462382117285</v>
      </c>
      <c r="N42" s="234">
        <v>21.402545293773176</v>
      </c>
      <c r="O42" s="234">
        <v>4.9007290939505914</v>
      </c>
      <c r="P42" s="234">
        <v>13.696567690166127</v>
      </c>
      <c r="Q42" s="234">
        <v>18.470723353279794</v>
      </c>
      <c r="R42" s="234">
        <v>10.68509297279124</v>
      </c>
      <c r="S42" s="234">
        <v>25.356716375201149</v>
      </c>
      <c r="T42" s="234">
        <v>10.421991181591649</v>
      </c>
      <c r="U42" s="234">
        <v>21.516966493842116</v>
      </c>
      <c r="V42" s="234">
        <v>-0.81930027103007164</v>
      </c>
      <c r="W42" s="234">
        <v>-14.587161114085891</v>
      </c>
      <c r="X42" s="234">
        <v>-33.847462069166639</v>
      </c>
      <c r="Y42" s="234">
        <v>-7.7194233796770808</v>
      </c>
      <c r="Z42" s="234">
        <v>-5.5189347746878585</v>
      </c>
      <c r="AA42" s="234">
        <v>-10.512630596066238</v>
      </c>
      <c r="AB42" s="234">
        <v>1.8295502433847202</v>
      </c>
      <c r="AC42" s="234">
        <v>-8.6000666665209184</v>
      </c>
      <c r="AD42" s="234">
        <v>-0.9300736311239941</v>
      </c>
      <c r="AE42" s="234">
        <v>47.3651365817731</v>
      </c>
      <c r="AF42" s="234">
        <v>10.636468365056174</v>
      </c>
      <c r="AG42" s="235">
        <v>-1.6937334929631842</v>
      </c>
      <c r="AH42" s="195"/>
    </row>
    <row r="43" spans="1:49" ht="30" customHeight="1" x14ac:dyDescent="0.25">
      <c r="A43" s="6"/>
      <c r="B43" s="19"/>
      <c r="X43" s="414"/>
      <c r="Y43" s="414"/>
      <c r="Z43" s="414"/>
      <c r="AA43" s="414"/>
      <c r="AB43" s="414"/>
      <c r="AC43" s="414"/>
      <c r="AD43" s="414"/>
    </row>
    <row r="44" spans="1:49" s="21" customFormat="1" ht="20.100000000000001" customHeight="1" x14ac:dyDescent="0.25">
      <c r="B44" s="411" t="s">
        <v>10</v>
      </c>
      <c r="C44" s="203" t="s">
        <v>185</v>
      </c>
      <c r="D44" s="204"/>
      <c r="E44" s="204"/>
      <c r="F44" s="204"/>
      <c r="G44" s="204"/>
      <c r="H44" s="204"/>
      <c r="I44" s="204"/>
      <c r="J44" s="204"/>
      <c r="K44" s="204"/>
      <c r="L44" s="204"/>
      <c r="M44" s="204"/>
      <c r="N44" s="204"/>
      <c r="O44" s="204"/>
      <c r="P44" s="204"/>
      <c r="Q44" s="204"/>
      <c r="R44" s="204"/>
      <c r="S44" s="205"/>
      <c r="T44" s="205"/>
      <c r="U44" s="205"/>
      <c r="V44" s="205"/>
      <c r="W44" s="205"/>
      <c r="X44" s="205"/>
      <c r="Y44" s="205"/>
      <c r="Z44" s="205"/>
      <c r="AA44" s="205"/>
      <c r="AB44" s="205"/>
      <c r="AC44" s="205"/>
      <c r="AD44" s="205"/>
      <c r="AE44" s="205"/>
      <c r="AF44" s="205"/>
      <c r="AG44" s="206"/>
      <c r="AH44" s="218"/>
      <c r="AI44" s="123"/>
      <c r="AJ44" s="123"/>
      <c r="AK44" s="123"/>
      <c r="AL44" s="123"/>
      <c r="AM44" s="123"/>
      <c r="AN44" s="123"/>
      <c r="AO44" s="123"/>
      <c r="AP44" s="123"/>
      <c r="AQ44" s="123"/>
      <c r="AR44" s="123"/>
      <c r="AS44" s="123"/>
      <c r="AT44" s="123"/>
      <c r="AU44" s="123"/>
      <c r="AV44" s="123"/>
      <c r="AW44" s="123"/>
    </row>
    <row r="45" spans="1:49" s="22" customFormat="1" ht="20.100000000000001" customHeight="1" x14ac:dyDescent="0.2">
      <c r="B45" s="376"/>
      <c r="C45" s="207">
        <v>1</v>
      </c>
      <c r="D45" s="208">
        <v>2</v>
      </c>
      <c r="E45" s="208">
        <v>3</v>
      </c>
      <c r="F45" s="208">
        <v>4</v>
      </c>
      <c r="G45" s="208">
        <v>5</v>
      </c>
      <c r="H45" s="208">
        <v>6</v>
      </c>
      <c r="I45" s="208">
        <v>7</v>
      </c>
      <c r="J45" s="208">
        <v>8</v>
      </c>
      <c r="K45" s="208">
        <v>9</v>
      </c>
      <c r="L45" s="208">
        <v>10</v>
      </c>
      <c r="M45" s="208">
        <v>11</v>
      </c>
      <c r="N45" s="208">
        <v>12</v>
      </c>
      <c r="O45" s="208">
        <v>13</v>
      </c>
      <c r="P45" s="208">
        <v>14</v>
      </c>
      <c r="Q45" s="208">
        <v>15</v>
      </c>
      <c r="R45" s="208">
        <v>16</v>
      </c>
      <c r="S45" s="208">
        <v>17</v>
      </c>
      <c r="T45" s="208">
        <v>18</v>
      </c>
      <c r="U45" s="208">
        <v>19</v>
      </c>
      <c r="V45" s="208">
        <v>20</v>
      </c>
      <c r="W45" s="208">
        <v>21</v>
      </c>
      <c r="X45" s="208">
        <v>22</v>
      </c>
      <c r="Y45" s="208">
        <v>23</v>
      </c>
      <c r="Z45" s="208">
        <v>24</v>
      </c>
      <c r="AA45" s="208">
        <v>25</v>
      </c>
      <c r="AB45" s="208">
        <v>26</v>
      </c>
      <c r="AC45" s="208">
        <v>27</v>
      </c>
      <c r="AD45" s="208">
        <v>28</v>
      </c>
      <c r="AE45" s="208">
        <v>29</v>
      </c>
      <c r="AF45" s="208">
        <v>30</v>
      </c>
      <c r="AG45" s="209">
        <v>31</v>
      </c>
      <c r="AH45" s="218"/>
      <c r="AI45" s="123"/>
      <c r="AJ45" s="123"/>
      <c r="AK45" s="123"/>
      <c r="AL45" s="123"/>
      <c r="AM45" s="123"/>
      <c r="AN45" s="123"/>
      <c r="AO45" s="123"/>
      <c r="AP45" s="123"/>
      <c r="AQ45" s="123"/>
      <c r="AR45" s="123"/>
      <c r="AS45" s="123"/>
      <c r="AT45" s="123"/>
      <c r="AU45" s="123"/>
      <c r="AV45" s="123"/>
      <c r="AW45" s="123"/>
    </row>
    <row r="46" spans="1:49" ht="24.95" customHeight="1" x14ac:dyDescent="0.2">
      <c r="B46" s="142" t="s">
        <v>13</v>
      </c>
      <c r="C46" s="230">
        <v>40.595238095238095</v>
      </c>
      <c r="D46" s="231">
        <v>40.69047619047619</v>
      </c>
      <c r="E46" s="231">
        <v>38.898809523809526</v>
      </c>
      <c r="F46" s="231">
        <v>43.136904761904759</v>
      </c>
      <c r="G46" s="231">
        <v>45.99404761904762</v>
      </c>
      <c r="H46" s="231">
        <v>50.44047619047619</v>
      </c>
      <c r="I46" s="231">
        <v>37.43452380952381</v>
      </c>
      <c r="J46" s="231">
        <v>29.136904761904763</v>
      </c>
      <c r="K46" s="231">
        <v>51.547619047619051</v>
      </c>
      <c r="L46" s="231">
        <v>47.660714285714285</v>
      </c>
      <c r="M46" s="231">
        <v>35.75</v>
      </c>
      <c r="N46" s="231">
        <v>44.422619047619051</v>
      </c>
      <c r="O46" s="231">
        <v>56.68452380952381</v>
      </c>
      <c r="P46" s="231">
        <v>37.553571428571431</v>
      </c>
      <c r="Q46" s="231">
        <v>30.023809523809526</v>
      </c>
      <c r="R46" s="231">
        <v>41.107142857142854</v>
      </c>
      <c r="S46" s="231">
        <v>48.708333333333336</v>
      </c>
      <c r="T46" s="231">
        <v>35.482142857142854</v>
      </c>
      <c r="U46" s="231">
        <v>30.63095238095238</v>
      </c>
      <c r="V46" s="231">
        <v>36.5</v>
      </c>
      <c r="W46" s="231">
        <v>23.654761904761905</v>
      </c>
      <c r="X46" s="231">
        <v>38.30952380952381</v>
      </c>
      <c r="Y46" s="231">
        <v>52.523809523809526</v>
      </c>
      <c r="Z46" s="231">
        <v>58.083333333333336</v>
      </c>
      <c r="AA46" s="231">
        <v>38.886904761904759</v>
      </c>
      <c r="AB46" s="231">
        <v>49.404761904761905</v>
      </c>
      <c r="AC46" s="231">
        <v>58.071428571428569</v>
      </c>
      <c r="AD46" s="231">
        <v>39.523809523809526</v>
      </c>
      <c r="AE46" s="231">
        <v>36.708333333333336</v>
      </c>
      <c r="AF46" s="231">
        <v>26.047619047619047</v>
      </c>
      <c r="AG46" s="232">
        <v>31.125</v>
      </c>
      <c r="AH46" s="195"/>
    </row>
    <row r="47" spans="1:49" ht="24.95" customHeight="1" x14ac:dyDescent="0.2">
      <c r="B47" s="24" t="s">
        <v>27</v>
      </c>
      <c r="C47" s="151">
        <v>65.947674603174605</v>
      </c>
      <c r="D47" s="51">
        <v>71.183714285714288</v>
      </c>
      <c r="E47" s="51">
        <v>73.37822222222222</v>
      </c>
      <c r="F47" s="51">
        <v>72.876023809523815</v>
      </c>
      <c r="G47" s="51">
        <v>86.429309523809522</v>
      </c>
      <c r="H47" s="51">
        <v>117.29463492063492</v>
      </c>
      <c r="I47" s="51">
        <v>112.5175873015873</v>
      </c>
      <c r="J47" s="51">
        <v>90.305507936507937</v>
      </c>
      <c r="K47" s="51">
        <v>113.31230158730159</v>
      </c>
      <c r="L47" s="51">
        <v>85.210277777777776</v>
      </c>
      <c r="M47" s="51">
        <v>89.213579365079369</v>
      </c>
      <c r="N47" s="51">
        <v>100.95611904761905</v>
      </c>
      <c r="O47" s="51">
        <v>83.197666666666663</v>
      </c>
      <c r="P47" s="51">
        <v>75.85071428571429</v>
      </c>
      <c r="Q47" s="51">
        <v>87.887142857142862</v>
      </c>
      <c r="R47" s="51">
        <v>102.4401746031746</v>
      </c>
      <c r="S47" s="51">
        <v>94.318214285714291</v>
      </c>
      <c r="T47" s="51">
        <v>96.05343650793651</v>
      </c>
      <c r="U47" s="51">
        <v>100.7827380952381</v>
      </c>
      <c r="V47" s="51">
        <v>84.017603174603181</v>
      </c>
      <c r="W47" s="51">
        <v>79.953460317460312</v>
      </c>
      <c r="X47" s="51">
        <v>83.680214285714285</v>
      </c>
      <c r="Y47" s="51">
        <v>93.395849206349212</v>
      </c>
      <c r="Z47" s="51">
        <v>110.56353968253968</v>
      </c>
      <c r="AA47" s="51">
        <v>107.32057142857143</v>
      </c>
      <c r="AB47" s="51">
        <v>92.632484126984124</v>
      </c>
      <c r="AC47" s="51">
        <v>83.985873015873011</v>
      </c>
      <c r="AD47" s="51">
        <v>82.760880952380958</v>
      </c>
      <c r="AE47" s="51">
        <v>78.552571428571426</v>
      </c>
      <c r="AF47" s="51">
        <v>80.002547619047618</v>
      </c>
      <c r="AG47" s="152">
        <v>91.596896825396826</v>
      </c>
      <c r="AH47" s="195"/>
    </row>
    <row r="48" spans="1:49" ht="24.95" customHeight="1" x14ac:dyDescent="0.2">
      <c r="A48" s="17"/>
      <c r="B48" s="26" t="s">
        <v>65</v>
      </c>
      <c r="C48" s="233">
        <v>61.556739247434024</v>
      </c>
      <c r="D48" s="234">
        <v>57.162620128478522</v>
      </c>
      <c r="E48" s="234">
        <v>53.01138177757732</v>
      </c>
      <c r="F48" s="234">
        <v>59.192176667961277</v>
      </c>
      <c r="G48" s="234">
        <v>53.215798983540715</v>
      </c>
      <c r="H48" s="234">
        <v>43.003225360325089</v>
      </c>
      <c r="I48" s="234">
        <v>33.269931134571607</v>
      </c>
      <c r="J48" s="234">
        <v>32.264814658251986</v>
      </c>
      <c r="K48" s="234">
        <v>45.491635352499529</v>
      </c>
      <c r="L48" s="234">
        <v>55.933058228019796</v>
      </c>
      <c r="M48" s="234">
        <v>40.072374916934741</v>
      </c>
      <c r="N48" s="234">
        <v>44.001908419908794</v>
      </c>
      <c r="O48" s="234">
        <v>68.132348034000671</v>
      </c>
      <c r="P48" s="234">
        <v>49.509845467139307</v>
      </c>
      <c r="Q48" s="234">
        <v>34.161776737499252</v>
      </c>
      <c r="R48" s="234">
        <v>40.127950793104915</v>
      </c>
      <c r="S48" s="234">
        <v>51.642552504005813</v>
      </c>
      <c r="T48" s="234">
        <v>36.940003551278039</v>
      </c>
      <c r="U48" s="234">
        <v>30.393054366133804</v>
      </c>
      <c r="V48" s="234">
        <v>43.443276909659083</v>
      </c>
      <c r="W48" s="234">
        <v>29.585663723405368</v>
      </c>
      <c r="X48" s="234">
        <v>45.780862461379321</v>
      </c>
      <c r="Y48" s="234">
        <v>56.237841371077273</v>
      </c>
      <c r="Z48" s="234">
        <v>52.533894537139865</v>
      </c>
      <c r="AA48" s="234">
        <v>36.234343746274298</v>
      </c>
      <c r="AB48" s="234">
        <v>53.334164975029189</v>
      </c>
      <c r="AC48" s="234">
        <v>69.14428163464423</v>
      </c>
      <c r="AD48" s="234">
        <v>47.756632202286106</v>
      </c>
      <c r="AE48" s="234">
        <v>46.730912388653252</v>
      </c>
      <c r="AF48" s="234">
        <v>32.558486976773395</v>
      </c>
      <c r="AG48" s="235">
        <v>33.980408811588667</v>
      </c>
      <c r="AH48" s="195"/>
    </row>
    <row r="49" spans="1:34" ht="24.95" customHeight="1" x14ac:dyDescent="0.25">
      <c r="B49" s="19" t="s">
        <v>57</v>
      </c>
    </row>
    <row r="50" spans="1:34" ht="24.95" customHeight="1" x14ac:dyDescent="0.2">
      <c r="B50" s="23" t="s">
        <v>13</v>
      </c>
      <c r="C50" s="225">
        <v>36.236516180670385</v>
      </c>
      <c r="D50" s="226">
        <v>21.334753283686759</v>
      </c>
      <c r="E50" s="226">
        <v>67.007411193218701</v>
      </c>
      <c r="F50" s="226">
        <v>137.29535035981041</v>
      </c>
      <c r="G50" s="226">
        <v>1.0329497908161156</v>
      </c>
      <c r="H50" s="226">
        <v>-24.809228039004342</v>
      </c>
      <c r="I50" s="226">
        <v>22.116504854217176</v>
      </c>
      <c r="J50" s="226">
        <v>-4.8775748155384724</v>
      </c>
      <c r="K50" s="226">
        <v>41.088302378680126</v>
      </c>
      <c r="L50" s="226">
        <v>72.490305902330903</v>
      </c>
      <c r="M50" s="226">
        <v>47.676419965779935</v>
      </c>
      <c r="N50" s="226">
        <v>5.1274827439299875</v>
      </c>
      <c r="O50" s="226">
        <v>-2.1475544595632647</v>
      </c>
      <c r="P50" s="226">
        <v>-3.5616019566471651</v>
      </c>
      <c r="Q50" s="226">
        <v>19.469445760076798</v>
      </c>
      <c r="R50" s="226">
        <v>50.588748364692954</v>
      </c>
      <c r="S50" s="226">
        <v>73.038697399085819</v>
      </c>
      <c r="T50" s="226">
        <v>-3.7772397094430992</v>
      </c>
      <c r="U50" s="226">
        <v>2.6940730392479302</v>
      </c>
      <c r="V50" s="226">
        <v>-22.964824120680436</v>
      </c>
      <c r="W50" s="226">
        <v>-28.033321260308632</v>
      </c>
      <c r="X50" s="226">
        <v>-43.369995600519964</v>
      </c>
      <c r="Y50" s="226">
        <v>5.8668266346629041</v>
      </c>
      <c r="Z50" s="226">
        <v>64.082730788677068</v>
      </c>
      <c r="AA50" s="226">
        <v>23.637395912112861</v>
      </c>
      <c r="AB50" s="226">
        <v>50.826821733380591</v>
      </c>
      <c r="AC50" s="226">
        <v>63.581488933601612</v>
      </c>
      <c r="AD50" s="226">
        <v>79.994578476825154</v>
      </c>
      <c r="AE50" s="226">
        <v>69.283557507734599</v>
      </c>
      <c r="AF50" s="226">
        <v>9.3726568356817062</v>
      </c>
      <c r="AG50" s="227">
        <v>6.5837749693556731</v>
      </c>
      <c r="AH50" s="195"/>
    </row>
    <row r="51" spans="1:34" ht="24.95" customHeight="1" x14ac:dyDescent="0.2">
      <c r="B51" s="24" t="s">
        <v>27</v>
      </c>
      <c r="C51" s="146">
        <v>-0.10418278375284455</v>
      </c>
      <c r="D51" s="50">
        <v>9.9264697320348958</v>
      </c>
      <c r="E51" s="50">
        <v>8.5197639847624824</v>
      </c>
      <c r="F51" s="50">
        <v>18.086088947518519</v>
      </c>
      <c r="G51" s="50">
        <v>38.496653916442106</v>
      </c>
      <c r="H51" s="50">
        <v>80.273583207149287</v>
      </c>
      <c r="I51" s="50">
        <v>112.09556108131206</v>
      </c>
      <c r="J51" s="50">
        <v>34.24828530575283</v>
      </c>
      <c r="K51" s="50">
        <v>67.776354443289136</v>
      </c>
      <c r="L51" s="50">
        <v>11.018203829827328</v>
      </c>
      <c r="M51" s="50">
        <v>1.5543054225306314</v>
      </c>
      <c r="N51" s="50">
        <v>29.009867672372462</v>
      </c>
      <c r="O51" s="50">
        <v>12.125743683402622</v>
      </c>
      <c r="P51" s="50">
        <v>14.803315091611385</v>
      </c>
      <c r="Q51" s="50">
        <v>36.640997950812277</v>
      </c>
      <c r="R51" s="50">
        <v>54.054568240211999</v>
      </c>
      <c r="S51" s="50">
        <v>11.352672100826569</v>
      </c>
      <c r="T51" s="50">
        <v>5.9071559744007338</v>
      </c>
      <c r="U51" s="50">
        <v>14.113904838065684</v>
      </c>
      <c r="V51" s="50">
        <v>33.905754097450973</v>
      </c>
      <c r="W51" s="50">
        <v>13.230185181851006</v>
      </c>
      <c r="X51" s="50">
        <v>17.247322441069691</v>
      </c>
      <c r="Y51" s="50">
        <v>22.872748527594037</v>
      </c>
      <c r="Z51" s="50">
        <v>37.359418892383438</v>
      </c>
      <c r="AA51" s="50">
        <v>22.726997976978566</v>
      </c>
      <c r="AB51" s="50">
        <v>5.5938625842649383</v>
      </c>
      <c r="AC51" s="50">
        <v>17.876760860261587</v>
      </c>
      <c r="AD51" s="50">
        <v>45.511789070657876</v>
      </c>
      <c r="AE51" s="50">
        <v>-7.1356198904880888</v>
      </c>
      <c r="AF51" s="50">
        <v>-0.31849599644348731</v>
      </c>
      <c r="AG51" s="147">
        <v>7.6684762840082445</v>
      </c>
      <c r="AH51" s="195"/>
    </row>
    <row r="52" spans="1:34" ht="24.95" customHeight="1" x14ac:dyDescent="0.2">
      <c r="A52" s="17"/>
      <c r="B52" s="26" t="s">
        <v>65</v>
      </c>
      <c r="C52" s="233">
        <v>36.378599201599528</v>
      </c>
      <c r="D52" s="234">
        <v>10.37810418129077</v>
      </c>
      <c r="E52" s="234">
        <v>53.895848148972924</v>
      </c>
      <c r="F52" s="234">
        <v>100.95114714605788</v>
      </c>
      <c r="G52" s="234">
        <v>-27.050259386268742</v>
      </c>
      <c r="H52" s="234">
        <v>-58.290743089856363</v>
      </c>
      <c r="I52" s="234">
        <v>-42.423828093431261</v>
      </c>
      <c r="J52" s="234">
        <v>-29.144402129289546</v>
      </c>
      <c r="K52" s="234">
        <v>-15.906920944412155</v>
      </c>
      <c r="L52" s="234">
        <v>55.3711913471233</v>
      </c>
      <c r="M52" s="234">
        <v>45.416207959931839</v>
      </c>
      <c r="N52" s="234">
        <v>-18.512060634798633</v>
      </c>
      <c r="O52" s="234">
        <v>-12.729724391661181</v>
      </c>
      <c r="P52" s="234">
        <v>-15.996852559074814</v>
      </c>
      <c r="Q52" s="234">
        <v>-12.566910698761161</v>
      </c>
      <c r="R52" s="234">
        <v>-2.2497352172956488</v>
      </c>
      <c r="S52" s="234">
        <v>55.396987009208814</v>
      </c>
      <c r="T52" s="234">
        <v>-9.1442316571508737</v>
      </c>
      <c r="U52" s="234">
        <v>-10.00739727101074</v>
      </c>
      <c r="V52" s="234">
        <v>-42.470600760498897</v>
      </c>
      <c r="W52" s="234">
        <v>-36.442143387899158</v>
      </c>
      <c r="X52" s="234">
        <v>-51.700385799473068</v>
      </c>
      <c r="Y52" s="234">
        <v>-13.840271416281915</v>
      </c>
      <c r="Z52" s="234">
        <v>19.455026900764313</v>
      </c>
      <c r="AA52" s="234">
        <v>0.74180738563840121</v>
      </c>
      <c r="AB52" s="234">
        <v>42.836731266505332</v>
      </c>
      <c r="AC52" s="234">
        <v>38.773315231813619</v>
      </c>
      <c r="AD52" s="234">
        <v>23.697591532795357</v>
      </c>
      <c r="AE52" s="234">
        <v>82.291161915798469</v>
      </c>
      <c r="AF52" s="234">
        <v>9.722117387057077</v>
      </c>
      <c r="AG52" s="235">
        <v>-1.0074455885350331</v>
      </c>
      <c r="AH52" s="195"/>
    </row>
    <row r="53" spans="1:34" ht="16.5" customHeight="1" x14ac:dyDescent="0.2">
      <c r="B53" s="53"/>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row>
    <row r="54" spans="1:34" ht="0" hidden="1" customHeight="1" x14ac:dyDescent="0.2">
      <c r="B54" s="119" t="s">
        <v>61</v>
      </c>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2"/>
      <c r="AH54" s="219"/>
    </row>
    <row r="55" spans="1:34" ht="0" hidden="1" customHeight="1" x14ac:dyDescent="0.2">
      <c r="B55" s="53"/>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row>
    <row r="56" spans="1:34" ht="24" customHeight="1" x14ac:dyDescent="0.2">
      <c r="B56" s="403" t="s">
        <v>84</v>
      </c>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row>
    <row r="57" spans="1:34" ht="15" customHeight="1" x14ac:dyDescent="0.2"/>
    <row r="58" spans="1:34" s="154" customFormat="1" x14ac:dyDescent="0.2"/>
    <row r="59" spans="1:34" s="154" customFormat="1" x14ac:dyDescent="0.2"/>
    <row r="60" spans="1:34" s="154" customFormat="1" x14ac:dyDescent="0.2">
      <c r="C60" s="154">
        <v>100</v>
      </c>
      <c r="D60" s="154">
        <v>100</v>
      </c>
      <c r="E60" s="154">
        <v>100</v>
      </c>
      <c r="F60" s="154">
        <v>100</v>
      </c>
      <c r="G60" s="154">
        <v>100</v>
      </c>
      <c r="H60" s="154">
        <v>100</v>
      </c>
      <c r="I60" s="154">
        <v>100</v>
      </c>
      <c r="J60" s="154">
        <v>100</v>
      </c>
      <c r="K60" s="154">
        <v>100</v>
      </c>
      <c r="L60" s="154">
        <v>100</v>
      </c>
      <c r="M60" s="154">
        <v>100</v>
      </c>
      <c r="N60" s="154">
        <v>100</v>
      </c>
      <c r="O60" s="154">
        <v>100</v>
      </c>
      <c r="P60" s="154">
        <v>100</v>
      </c>
      <c r="Q60" s="154">
        <v>100</v>
      </c>
      <c r="R60" s="154">
        <v>100</v>
      </c>
      <c r="S60" s="154">
        <v>100</v>
      </c>
      <c r="T60" s="154">
        <v>100</v>
      </c>
      <c r="U60" s="154">
        <v>100</v>
      </c>
      <c r="V60" s="154">
        <v>100</v>
      </c>
      <c r="W60" s="154">
        <v>100</v>
      </c>
      <c r="X60" s="154">
        <v>100</v>
      </c>
      <c r="Y60" s="154">
        <v>100</v>
      </c>
      <c r="Z60" s="154">
        <v>100</v>
      </c>
      <c r="AA60" s="154">
        <v>100</v>
      </c>
      <c r="AB60" s="154">
        <v>100</v>
      </c>
      <c r="AC60" s="154">
        <v>100</v>
      </c>
      <c r="AD60" s="154">
        <v>100</v>
      </c>
      <c r="AE60" s="154">
        <v>100</v>
      </c>
      <c r="AF60" s="154">
        <v>100</v>
      </c>
      <c r="AG60" s="154">
        <v>100</v>
      </c>
    </row>
    <row r="61" spans="1:34" s="154" customFormat="1" x14ac:dyDescent="0.2"/>
    <row r="62" spans="1:34" s="154" customFormat="1" x14ac:dyDescent="0.2"/>
    <row r="63" spans="1:34" s="154" customFormat="1" x14ac:dyDescent="0.2"/>
    <row r="64" spans="1:34" s="154" customFormat="1" x14ac:dyDescent="0.2"/>
    <row r="65" spans="2:35" s="154" customFormat="1" ht="10.5" customHeight="1" x14ac:dyDescent="0.2">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row>
    <row r="66" spans="2:35" s="154" customFormat="1" x14ac:dyDescent="0.2">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row>
    <row r="67" spans="2:35" s="154" customFormat="1" x14ac:dyDescent="0.2">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row>
    <row r="68" spans="2:35" s="154" customFormat="1" x14ac:dyDescent="0.2">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row>
    <row r="69" spans="2:35" s="154" customFormat="1" x14ac:dyDescent="0.2">
      <c r="B69" s="281"/>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row>
    <row r="70" spans="2:35" s="154" customFormat="1" x14ac:dyDescent="0.2">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row>
    <row r="71" spans="2:35" s="154" customFormat="1" x14ac:dyDescent="0.2"/>
    <row r="72" spans="2:35" s="154" customFormat="1" x14ac:dyDescent="0.2"/>
    <row r="73" spans="2:35" s="154" customFormat="1" x14ac:dyDescent="0.2"/>
    <row r="74" spans="2:35" s="154" customFormat="1" x14ac:dyDescent="0.2"/>
    <row r="75" spans="2:35" s="154" customFormat="1" x14ac:dyDescent="0.2"/>
    <row r="76" spans="2:35" s="154" customFormat="1" x14ac:dyDescent="0.2"/>
    <row r="77" spans="2:35" s="154" customFormat="1" x14ac:dyDescent="0.2"/>
    <row r="78" spans="2:35" s="154" customFormat="1" x14ac:dyDescent="0.2"/>
    <row r="79" spans="2:35" s="154" customFormat="1" x14ac:dyDescent="0.2"/>
    <row r="80" spans="2:35" s="154" customFormat="1" x14ac:dyDescent="0.2"/>
    <row r="81" s="154" customFormat="1" x14ac:dyDescent="0.2"/>
    <row r="82" s="154" customFormat="1" x14ac:dyDescent="0.2"/>
    <row r="83" s="154" customFormat="1" x14ac:dyDescent="0.2"/>
    <row r="84" s="154" customFormat="1" x14ac:dyDescent="0.2"/>
    <row r="85" s="154" customFormat="1" x14ac:dyDescent="0.2"/>
    <row r="86" s="154" customFormat="1" x14ac:dyDescent="0.2"/>
    <row r="87" s="154" customFormat="1" x14ac:dyDescent="0.2"/>
    <row r="88" s="154" customFormat="1" x14ac:dyDescent="0.2"/>
    <row r="89" s="154" customFormat="1" x14ac:dyDescent="0.2"/>
    <row r="90" s="154" customFormat="1" x14ac:dyDescent="0.2"/>
    <row r="91" s="154" customFormat="1" x14ac:dyDescent="0.2"/>
    <row r="92" s="154" customFormat="1" x14ac:dyDescent="0.2"/>
    <row r="93" s="154" customFormat="1" x14ac:dyDescent="0.2"/>
    <row r="94" s="154" customFormat="1" x14ac:dyDescent="0.2"/>
  </sheetData>
  <mergeCells count="12">
    <mergeCell ref="B56:AG56"/>
    <mergeCell ref="B34:B35"/>
    <mergeCell ref="B3:T3"/>
    <mergeCell ref="AA1:AG1"/>
    <mergeCell ref="U3:AG3"/>
    <mergeCell ref="B44:B45"/>
    <mergeCell ref="B4:AG4"/>
    <mergeCell ref="B2:AG2"/>
    <mergeCell ref="X22:AD22"/>
    <mergeCell ref="X33:AD33"/>
    <mergeCell ref="X43:AD43"/>
    <mergeCell ref="B24:B25"/>
  </mergeCells>
  <phoneticPr fontId="0" type="noConversion"/>
  <printOptions horizontalCentered="1" verticalCentered="1"/>
  <pageMargins left="0.25" right="0.25" top="0.25" bottom="0.25" header="0" footer="0"/>
  <pageSetup scale="41" orientation="landscape" r:id="rId1"/>
  <headerFooter alignWithMargins="0"/>
  <rowBreaks count="1" manualBreakCount="1">
    <brk id="57" max="16383" man="1"/>
  </rowBreaks>
  <colBreaks count="1" manualBreakCount="1">
    <brk id="3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AL64"/>
  <sheetViews>
    <sheetView showGridLines="0" workbookViewId="0"/>
  </sheetViews>
  <sheetFormatPr defaultRowHeight="12.75" x14ac:dyDescent="0.2"/>
  <cols>
    <col min="1" max="1" width="1.7109375" style="1" customWidth="1"/>
    <col min="2" max="2" width="8.7109375" customWidth="1"/>
    <col min="3" max="4" width="6.7109375" customWidth="1"/>
    <col min="5" max="6" width="3.7109375" customWidth="1"/>
    <col min="7" max="9" width="10.7109375" customWidth="1"/>
    <col min="10" max="11" width="3.7109375" customWidth="1"/>
    <col min="12" max="12" width="13.7109375" customWidth="1"/>
    <col min="13" max="13" width="13.7109375" style="59" customWidth="1"/>
    <col min="14" max="14" width="10.7109375" customWidth="1"/>
    <col min="15" max="16" width="3.7109375" customWidth="1"/>
    <col min="17" max="17" width="13.7109375" customWidth="1"/>
    <col min="18" max="18" width="13.7109375" style="59" customWidth="1"/>
    <col min="19" max="19" width="10.7109375" customWidth="1"/>
    <col min="20" max="20" width="3.7109375" customWidth="1"/>
    <col min="21" max="21" width="2.7109375" customWidth="1"/>
    <col min="22" max="24" width="7" style="123" customWidth="1"/>
    <col min="25" max="38" width="9.140625" style="123" customWidth="1"/>
  </cols>
  <sheetData>
    <row r="1" spans="1:21" ht="26.25" customHeight="1" x14ac:dyDescent="0.35">
      <c r="B1" s="14" t="s">
        <v>91</v>
      </c>
      <c r="C1" s="9"/>
      <c r="D1" s="9"/>
      <c r="E1" s="9"/>
      <c r="F1" s="9"/>
      <c r="G1" s="9"/>
      <c r="H1" s="9"/>
      <c r="I1" s="55"/>
      <c r="J1" s="9"/>
      <c r="K1" s="9"/>
      <c r="L1" s="9"/>
      <c r="M1" s="10"/>
      <c r="N1" s="31"/>
      <c r="O1" s="1"/>
      <c r="P1" s="1"/>
      <c r="Q1" s="1"/>
      <c r="R1" s="16"/>
      <c r="S1" s="31"/>
      <c r="T1" s="1"/>
      <c r="U1" s="1"/>
    </row>
    <row r="2" spans="1:21" ht="21.75" customHeight="1" x14ac:dyDescent="0.2">
      <c r="B2" s="373" t="s">
        <v>101</v>
      </c>
      <c r="C2" s="373"/>
      <c r="D2" s="373"/>
      <c r="E2" s="373"/>
      <c r="F2" s="373"/>
      <c r="G2" s="373"/>
      <c r="H2" s="373"/>
      <c r="I2" s="373"/>
      <c r="J2" s="373"/>
      <c r="K2" s="373"/>
      <c r="L2" s="373"/>
      <c r="M2" s="373"/>
      <c r="N2" s="373"/>
      <c r="O2" s="373"/>
      <c r="P2" s="373"/>
      <c r="Q2" s="373"/>
      <c r="R2" s="373"/>
      <c r="S2" s="373"/>
      <c r="T2" s="1"/>
      <c r="U2" s="1"/>
    </row>
    <row r="3" spans="1:21" ht="19.5" customHeight="1" x14ac:dyDescent="0.2">
      <c r="A3"/>
      <c r="B3" s="417" t="s">
        <v>102</v>
      </c>
      <c r="C3" s="417"/>
      <c r="D3" s="417"/>
      <c r="E3" s="417"/>
      <c r="F3" s="417"/>
      <c r="G3" s="417"/>
      <c r="H3" s="417"/>
      <c r="I3" s="417"/>
      <c r="J3" s="417"/>
      <c r="K3" s="417"/>
      <c r="L3" s="417"/>
      <c r="M3" s="417"/>
      <c r="N3" s="417"/>
      <c r="O3" s="417"/>
      <c r="P3" s="417"/>
      <c r="Q3" s="417"/>
      <c r="R3" s="417"/>
      <c r="S3" s="417"/>
      <c r="T3" s="1"/>
      <c r="U3" s="1"/>
    </row>
    <row r="4" spans="1:21" ht="18.75" customHeight="1" x14ac:dyDescent="0.2">
      <c r="A4"/>
      <c r="B4" s="418" t="s">
        <v>103</v>
      </c>
      <c r="C4" s="418"/>
      <c r="D4" s="418"/>
      <c r="E4" s="418"/>
      <c r="F4" s="418"/>
      <c r="G4" s="418"/>
      <c r="H4" s="418"/>
      <c r="I4" s="418"/>
      <c r="J4" s="418"/>
      <c r="K4" s="418"/>
      <c r="L4" s="418"/>
      <c r="M4" s="418"/>
      <c r="N4" s="418"/>
      <c r="O4" s="418"/>
      <c r="P4" s="418"/>
      <c r="Q4" s="62"/>
      <c r="R4" s="117"/>
      <c r="S4" s="62"/>
      <c r="T4" s="118"/>
      <c r="U4" s="1"/>
    </row>
    <row r="5" spans="1:21" ht="12" customHeight="1" x14ac:dyDescent="0.2">
      <c r="A5"/>
      <c r="B5" s="70"/>
      <c r="D5" s="10"/>
      <c r="E5" s="10"/>
      <c r="F5" s="1"/>
      <c r="G5" s="1"/>
      <c r="H5" s="1"/>
      <c r="I5" s="1"/>
      <c r="J5" s="1"/>
      <c r="K5" s="1"/>
      <c r="L5" s="1"/>
      <c r="M5" s="1"/>
      <c r="N5" s="1"/>
      <c r="O5" s="1"/>
      <c r="P5" s="1"/>
      <c r="Q5" s="1"/>
      <c r="R5" s="1"/>
      <c r="S5" s="1"/>
      <c r="T5" s="1"/>
      <c r="U5" s="1"/>
    </row>
    <row r="6" spans="1:21" ht="17.100000000000001" customHeight="1" x14ac:dyDescent="0.25">
      <c r="B6" s="419" t="s">
        <v>104</v>
      </c>
      <c r="C6" s="419"/>
      <c r="D6" s="419"/>
      <c r="E6" s="419"/>
      <c r="F6" s="419"/>
      <c r="G6" s="419"/>
      <c r="H6" s="419"/>
      <c r="I6" s="419"/>
      <c r="J6" s="419"/>
      <c r="K6" s="419"/>
      <c r="L6" s="419"/>
      <c r="M6" s="419"/>
      <c r="N6" s="419"/>
      <c r="O6" s="419"/>
      <c r="P6" s="419"/>
      <c r="Q6" s="419"/>
      <c r="R6" s="419"/>
      <c r="S6" s="419"/>
      <c r="T6" s="419"/>
      <c r="U6" s="1"/>
    </row>
    <row r="7" spans="1:21" x14ac:dyDescent="0.2">
      <c r="B7" s="1"/>
      <c r="C7" s="1"/>
      <c r="D7" s="1"/>
      <c r="E7" s="1"/>
      <c r="F7" s="416" t="s">
        <v>15</v>
      </c>
      <c r="G7" s="416"/>
      <c r="H7" s="416"/>
      <c r="I7" s="416"/>
      <c r="J7" s="416"/>
      <c r="K7" s="416" t="s">
        <v>9</v>
      </c>
      <c r="L7" s="416"/>
      <c r="M7" s="416"/>
      <c r="N7" s="416"/>
      <c r="O7" s="416"/>
      <c r="P7" s="416" t="s">
        <v>10</v>
      </c>
      <c r="Q7" s="416"/>
      <c r="R7" s="416"/>
      <c r="S7" s="416"/>
      <c r="T7" s="416"/>
      <c r="U7" s="1"/>
    </row>
    <row r="8" spans="1:21" ht="20.100000000000001" customHeight="1" x14ac:dyDescent="0.2">
      <c r="B8" s="1"/>
      <c r="C8" s="1"/>
      <c r="D8" s="1"/>
      <c r="E8" s="1"/>
      <c r="F8" s="416"/>
      <c r="G8" s="416"/>
      <c r="H8" s="416"/>
      <c r="I8" s="416"/>
      <c r="J8" s="416"/>
      <c r="K8" s="416"/>
      <c r="L8" s="416"/>
      <c r="M8" s="416"/>
      <c r="N8" s="416"/>
      <c r="O8" s="416"/>
      <c r="P8" s="416"/>
      <c r="Q8" s="416"/>
      <c r="R8" s="416"/>
      <c r="S8" s="416"/>
      <c r="T8" s="416"/>
      <c r="U8" s="1"/>
    </row>
    <row r="9" spans="1:21" ht="20.100000000000001" customHeight="1" x14ac:dyDescent="0.2">
      <c r="B9" s="1"/>
      <c r="C9" s="1"/>
      <c r="D9" s="1"/>
      <c r="E9" s="1"/>
      <c r="F9" s="1"/>
      <c r="G9" s="16" t="s">
        <v>18</v>
      </c>
      <c r="H9" s="16" t="s">
        <v>12</v>
      </c>
      <c r="I9" s="236" t="s">
        <v>63</v>
      </c>
      <c r="J9" s="2"/>
      <c r="K9" s="2"/>
      <c r="L9" s="16" t="s">
        <v>18</v>
      </c>
      <c r="M9" s="16" t="s">
        <v>12</v>
      </c>
      <c r="N9" s="236" t="s">
        <v>64</v>
      </c>
      <c r="O9" s="1"/>
      <c r="P9" s="1"/>
      <c r="Q9" s="16" t="s">
        <v>18</v>
      </c>
      <c r="R9" s="16" t="s">
        <v>12</v>
      </c>
      <c r="S9" s="236" t="s">
        <v>65</v>
      </c>
      <c r="T9" s="1"/>
      <c r="U9" s="1"/>
    </row>
    <row r="10" spans="1:21" ht="15" customHeight="1" x14ac:dyDescent="0.3">
      <c r="B10" s="1"/>
      <c r="C10" s="12"/>
      <c r="D10" s="12"/>
      <c r="E10" s="12"/>
      <c r="F10" s="92"/>
      <c r="G10" s="91"/>
      <c r="H10" s="93"/>
      <c r="I10" s="98"/>
      <c r="J10" s="5"/>
      <c r="K10" s="92"/>
      <c r="L10" s="91"/>
      <c r="M10" s="94"/>
      <c r="N10" s="98"/>
      <c r="O10" s="5"/>
      <c r="P10" s="81"/>
      <c r="Q10" s="104"/>
      <c r="R10" s="94"/>
      <c r="S10" s="98"/>
      <c r="T10" s="5"/>
      <c r="U10" s="1"/>
    </row>
    <row r="11" spans="1:21" ht="20.100000000000001" customHeight="1" x14ac:dyDescent="0.25">
      <c r="B11" s="1"/>
      <c r="C11" s="100"/>
      <c r="D11" s="11" t="s">
        <v>34</v>
      </c>
      <c r="E11" s="100"/>
      <c r="F11" s="91"/>
      <c r="G11" s="110">
        <v>30.721966205837173</v>
      </c>
      <c r="H11" s="110">
        <v>52.224265619563596</v>
      </c>
      <c r="I11" s="110">
        <v>58.826995155116329</v>
      </c>
      <c r="J11" s="102"/>
      <c r="K11" s="102"/>
      <c r="L11" s="111">
        <v>133.84763749999999</v>
      </c>
      <c r="M11" s="111">
        <v>178.7192405063291</v>
      </c>
      <c r="N11" s="110">
        <v>74.892684817156976</v>
      </c>
      <c r="O11" s="102"/>
      <c r="P11" s="110"/>
      <c r="Q11" s="111">
        <v>41.120625960061446</v>
      </c>
      <c r="R11" s="111">
        <v>93.334810875292007</v>
      </c>
      <c r="S11" s="110">
        <v>44.057116068945241</v>
      </c>
      <c r="T11" s="80"/>
      <c r="U11" s="1"/>
    </row>
    <row r="12" spans="1:21" ht="15" customHeight="1" x14ac:dyDescent="0.3">
      <c r="B12" s="1"/>
      <c r="C12" s="12"/>
      <c r="D12" s="12"/>
      <c r="E12" s="12"/>
      <c r="F12" s="92"/>
      <c r="G12" s="110"/>
      <c r="H12" s="110"/>
      <c r="I12" s="110"/>
      <c r="J12" s="102"/>
      <c r="K12" s="102"/>
      <c r="L12" s="111"/>
      <c r="M12" s="111"/>
      <c r="N12" s="110"/>
      <c r="O12" s="102"/>
      <c r="P12" s="110"/>
      <c r="Q12" s="111"/>
      <c r="R12" s="111"/>
      <c r="S12" s="110"/>
      <c r="T12" s="5"/>
      <c r="U12" s="1"/>
    </row>
    <row r="13" spans="1:21" ht="20.100000000000001" customHeight="1" x14ac:dyDescent="0.25">
      <c r="B13" s="60"/>
      <c r="C13" s="105"/>
      <c r="D13" s="106" t="s">
        <v>48</v>
      </c>
      <c r="E13" s="105"/>
      <c r="F13" s="95"/>
      <c r="G13" s="112">
        <v>30.721966205837173</v>
      </c>
      <c r="H13" s="112">
        <v>52.224265619563596</v>
      </c>
      <c r="I13" s="112">
        <v>58.826995155116329</v>
      </c>
      <c r="J13" s="113"/>
      <c r="K13" s="113"/>
      <c r="L13" s="114">
        <v>133.84763749999999</v>
      </c>
      <c r="M13" s="114">
        <v>178.7192405063291</v>
      </c>
      <c r="N13" s="112">
        <v>74.892684817156976</v>
      </c>
      <c r="O13" s="113"/>
      <c r="P13" s="112"/>
      <c r="Q13" s="114">
        <v>41.120625960061446</v>
      </c>
      <c r="R13" s="114">
        <v>93.334810875292007</v>
      </c>
      <c r="S13" s="112">
        <v>44.057116068945241</v>
      </c>
      <c r="T13" s="96"/>
      <c r="U13" s="1"/>
    </row>
    <row r="14" spans="1:21" ht="15" customHeight="1" x14ac:dyDescent="0.25">
      <c r="B14" s="1"/>
      <c r="C14" s="100"/>
      <c r="D14" s="11"/>
      <c r="E14" s="11"/>
      <c r="F14" s="76"/>
      <c r="G14" s="110"/>
      <c r="H14" s="110"/>
      <c r="I14" s="110"/>
      <c r="J14" s="102"/>
      <c r="K14" s="102"/>
      <c r="L14" s="111"/>
      <c r="M14" s="111"/>
      <c r="N14" s="110"/>
      <c r="O14" s="102"/>
      <c r="P14" s="110"/>
      <c r="Q14" s="111"/>
      <c r="R14" s="111"/>
      <c r="S14" s="110"/>
      <c r="T14" s="5"/>
      <c r="U14" s="1"/>
    </row>
    <row r="15" spans="1:21" ht="20.100000000000001" customHeight="1" x14ac:dyDescent="0.25">
      <c r="B15" s="1"/>
      <c r="C15" s="100"/>
      <c r="D15" s="11" t="s">
        <v>36</v>
      </c>
      <c r="E15" s="100"/>
      <c r="F15" s="76"/>
      <c r="G15" s="110">
        <v>52.393892339544514</v>
      </c>
      <c r="H15" s="110">
        <v>63.154016212232868</v>
      </c>
      <c r="I15" s="110">
        <v>82.962090904082743</v>
      </c>
      <c r="J15" s="102"/>
      <c r="K15" s="102"/>
      <c r="L15" s="111">
        <v>148.32361076809087</v>
      </c>
      <c r="M15" s="111">
        <v>217.92583987482763</v>
      </c>
      <c r="N15" s="110">
        <v>68.061507003163968</v>
      </c>
      <c r="O15" s="102"/>
      <c r="P15" s="110"/>
      <c r="Q15" s="111">
        <v>77.712512939958586</v>
      </c>
      <c r="R15" s="111">
        <v>137.62892024519329</v>
      </c>
      <c r="S15" s="110">
        <v>56.465249310614226</v>
      </c>
      <c r="T15" s="80"/>
      <c r="U15" s="1"/>
    </row>
    <row r="16" spans="1:21" ht="15" customHeight="1" x14ac:dyDescent="0.25">
      <c r="B16" s="1"/>
      <c r="C16" s="100"/>
      <c r="D16" s="11"/>
      <c r="E16" s="100"/>
      <c r="F16" s="76"/>
      <c r="G16" s="110"/>
      <c r="H16" s="110"/>
      <c r="I16" s="110"/>
      <c r="J16" s="102"/>
      <c r="K16" s="102"/>
      <c r="L16" s="111"/>
      <c r="M16" s="111"/>
      <c r="N16" s="110"/>
      <c r="O16" s="102"/>
      <c r="P16" s="110"/>
      <c r="Q16" s="111"/>
      <c r="R16" s="111"/>
      <c r="S16" s="110"/>
      <c r="T16" s="5"/>
      <c r="U16" s="1"/>
    </row>
    <row r="17" spans="2:21" ht="20.100000000000001" customHeight="1" x14ac:dyDescent="0.25">
      <c r="B17" s="60"/>
      <c r="C17" s="105"/>
      <c r="D17" s="106" t="s">
        <v>37</v>
      </c>
      <c r="E17" s="105"/>
      <c r="F17" s="95"/>
      <c r="G17" s="112">
        <v>69.305283757338557</v>
      </c>
      <c r="H17" s="112">
        <v>76.768474154125414</v>
      </c>
      <c r="I17" s="112">
        <v>90.278313488711092</v>
      </c>
      <c r="J17" s="113"/>
      <c r="K17" s="113"/>
      <c r="L17" s="114">
        <v>203.16111605252013</v>
      </c>
      <c r="M17" s="114">
        <v>286.03560023755449</v>
      </c>
      <c r="N17" s="112">
        <v>71.026514141512848</v>
      </c>
      <c r="O17" s="113"/>
      <c r="P17" s="112"/>
      <c r="Q17" s="114">
        <v>140.80138796477496</v>
      </c>
      <c r="R17" s="114">
        <v>219.58516583996453</v>
      </c>
      <c r="S17" s="112">
        <v>64.121539096757303</v>
      </c>
      <c r="T17" s="96"/>
      <c r="U17" s="1"/>
    </row>
    <row r="18" spans="2:21" ht="15" customHeight="1" x14ac:dyDescent="0.25">
      <c r="B18" s="1"/>
      <c r="C18" s="11"/>
      <c r="D18" s="11"/>
      <c r="E18" s="11"/>
      <c r="F18" s="76"/>
      <c r="G18" s="108"/>
      <c r="H18" s="109"/>
      <c r="I18" s="104"/>
      <c r="J18" s="80"/>
      <c r="K18" s="76"/>
      <c r="L18" s="108"/>
      <c r="M18" s="109"/>
      <c r="N18" s="104"/>
      <c r="O18" s="80"/>
      <c r="P18" s="107"/>
      <c r="Q18" s="80"/>
      <c r="R18" s="109"/>
      <c r="S18" s="104"/>
      <c r="T18" s="80"/>
      <c r="U18" s="1"/>
    </row>
    <row r="19" spans="2:21" ht="15" customHeight="1" x14ac:dyDescent="0.35">
      <c r="B19" s="1"/>
      <c r="C19" s="11"/>
      <c r="D19" s="11"/>
      <c r="E19" s="11"/>
      <c r="F19" s="76"/>
      <c r="G19" s="77"/>
      <c r="H19" s="78"/>
      <c r="I19" s="79"/>
      <c r="J19" s="80"/>
      <c r="K19" s="76"/>
      <c r="L19" s="77"/>
      <c r="M19" s="78"/>
      <c r="N19" s="79"/>
      <c r="O19" s="80"/>
      <c r="P19" s="81"/>
      <c r="Q19" s="80"/>
      <c r="R19" s="86"/>
      <c r="S19" s="79"/>
      <c r="T19" s="80"/>
      <c r="U19" s="1"/>
    </row>
    <row r="20" spans="2:21" ht="17.100000000000001" customHeight="1" x14ac:dyDescent="0.25">
      <c r="B20" s="419" t="s">
        <v>105</v>
      </c>
      <c r="C20" s="419"/>
      <c r="D20" s="419"/>
      <c r="E20" s="419"/>
      <c r="F20" s="419"/>
      <c r="G20" s="419"/>
      <c r="H20" s="419"/>
      <c r="I20" s="419"/>
      <c r="J20" s="419"/>
      <c r="K20" s="419"/>
      <c r="L20" s="419"/>
      <c r="M20" s="419"/>
      <c r="N20" s="419"/>
      <c r="O20" s="419"/>
      <c r="P20" s="419"/>
      <c r="Q20" s="419"/>
      <c r="R20" s="419"/>
      <c r="S20" s="419"/>
      <c r="T20" s="419"/>
      <c r="U20" s="1"/>
    </row>
    <row r="21" spans="2:21" x14ac:dyDescent="0.2">
      <c r="B21" s="1"/>
      <c r="C21" s="1"/>
      <c r="D21" s="1"/>
      <c r="E21" s="1"/>
      <c r="F21" s="416" t="s">
        <v>59</v>
      </c>
      <c r="G21" s="416"/>
      <c r="H21" s="416"/>
      <c r="I21" s="416"/>
      <c r="J21" s="416"/>
      <c r="K21" s="416" t="s">
        <v>9</v>
      </c>
      <c r="L21" s="416"/>
      <c r="M21" s="416"/>
      <c r="N21" s="416"/>
      <c r="O21" s="416"/>
      <c r="P21" s="416" t="s">
        <v>10</v>
      </c>
      <c r="Q21" s="416"/>
      <c r="R21" s="416"/>
      <c r="S21" s="416"/>
      <c r="T21" s="416"/>
      <c r="U21" s="1"/>
    </row>
    <row r="22" spans="2:21" ht="20.100000000000001" customHeight="1" x14ac:dyDescent="0.2">
      <c r="B22" s="1"/>
      <c r="C22" s="1"/>
      <c r="D22" s="1"/>
      <c r="E22" s="1"/>
      <c r="F22" s="416"/>
      <c r="G22" s="416"/>
      <c r="H22" s="416"/>
      <c r="I22" s="416"/>
      <c r="J22" s="416"/>
      <c r="K22" s="416"/>
      <c r="L22" s="416"/>
      <c r="M22" s="416"/>
      <c r="N22" s="416"/>
      <c r="O22" s="416"/>
      <c r="P22" s="416"/>
      <c r="Q22" s="416"/>
      <c r="R22" s="416"/>
      <c r="S22" s="416"/>
      <c r="T22" s="416"/>
      <c r="U22" s="1"/>
    </row>
    <row r="23" spans="2:21" ht="20.100000000000001" customHeight="1" x14ac:dyDescent="0.2">
      <c r="B23" s="1"/>
      <c r="C23" s="1"/>
      <c r="D23" s="1"/>
      <c r="E23" s="1"/>
      <c r="F23" s="1"/>
      <c r="G23" s="16" t="s">
        <v>18</v>
      </c>
      <c r="H23" s="16" t="s">
        <v>12</v>
      </c>
      <c r="I23" s="236" t="s">
        <v>63</v>
      </c>
      <c r="J23" s="2"/>
      <c r="K23" s="2"/>
      <c r="L23" s="16" t="s">
        <v>18</v>
      </c>
      <c r="M23" s="16" t="s">
        <v>12</v>
      </c>
      <c r="N23" s="236" t="s">
        <v>64</v>
      </c>
      <c r="O23" s="1"/>
      <c r="P23" s="1"/>
      <c r="Q23" s="16" t="s">
        <v>18</v>
      </c>
      <c r="R23" s="16" t="s">
        <v>12</v>
      </c>
      <c r="S23" s="236" t="s">
        <v>65</v>
      </c>
      <c r="T23" s="1"/>
      <c r="U23" s="1"/>
    </row>
    <row r="24" spans="2:21" ht="15" customHeight="1" x14ac:dyDescent="0.3">
      <c r="B24" s="1"/>
      <c r="C24" s="12"/>
      <c r="D24" s="12"/>
      <c r="E24" s="12"/>
      <c r="F24" s="92"/>
      <c r="G24" s="91"/>
      <c r="H24" s="93"/>
      <c r="I24" s="98"/>
      <c r="J24" s="5"/>
      <c r="K24" s="92"/>
      <c r="L24" s="91"/>
      <c r="M24" s="94"/>
      <c r="N24" s="98"/>
      <c r="O24" s="5"/>
      <c r="P24" s="81"/>
      <c r="Q24" s="104"/>
      <c r="R24" s="94"/>
      <c r="S24" s="98"/>
      <c r="T24" s="5"/>
      <c r="U24" s="1"/>
    </row>
    <row r="25" spans="2:21" ht="20.100000000000001" customHeight="1" x14ac:dyDescent="0.25">
      <c r="B25" s="1"/>
      <c r="C25" s="100"/>
      <c r="D25" s="11" t="s">
        <v>34</v>
      </c>
      <c r="E25" s="100"/>
      <c r="F25" s="91"/>
      <c r="G25" s="110">
        <v>0.18785222292198625</v>
      </c>
      <c r="H25" s="110">
        <v>3.6499950676290691</v>
      </c>
      <c r="I25" s="110">
        <v>-3.3402248041829203</v>
      </c>
      <c r="J25" s="110"/>
      <c r="K25" s="110"/>
      <c r="L25" s="110">
        <v>15.155275524895643</v>
      </c>
      <c r="M25" s="110">
        <v>7.3584522249651956</v>
      </c>
      <c r="N25" s="110">
        <v>7.2624214846541397</v>
      </c>
      <c r="O25" s="110"/>
      <c r="P25" s="110"/>
      <c r="Q25" s="110">
        <v>15.371597269777654</v>
      </c>
      <c r="R25" s="110">
        <v>11.27703043588448</v>
      </c>
      <c r="S25" s="110">
        <v>3.6796154766515992</v>
      </c>
      <c r="T25" s="80"/>
      <c r="U25" s="1"/>
    </row>
    <row r="26" spans="2:21" ht="15" customHeight="1" x14ac:dyDescent="0.3">
      <c r="B26" s="1"/>
      <c r="C26" s="12"/>
      <c r="D26" s="12"/>
      <c r="E26" s="12"/>
      <c r="F26" s="92"/>
      <c r="G26" s="110"/>
      <c r="H26" s="110"/>
      <c r="I26" s="110"/>
      <c r="J26" s="110"/>
      <c r="K26" s="110"/>
      <c r="L26" s="110"/>
      <c r="M26" s="110"/>
      <c r="N26" s="110"/>
      <c r="O26" s="110"/>
      <c r="P26" s="110"/>
      <c r="Q26" s="110"/>
      <c r="R26" s="110"/>
      <c r="S26" s="110"/>
      <c r="T26" s="5"/>
      <c r="U26" s="1"/>
    </row>
    <row r="27" spans="2:21" ht="20.100000000000001" customHeight="1" x14ac:dyDescent="0.25">
      <c r="B27" s="60"/>
      <c r="C27" s="105"/>
      <c r="D27" s="106" t="s">
        <v>48</v>
      </c>
      <c r="E27" s="105"/>
      <c r="F27" s="95"/>
      <c r="G27" s="112">
        <v>0.18785222292198625</v>
      </c>
      <c r="H27" s="112">
        <v>3.6499950676290691</v>
      </c>
      <c r="I27" s="112">
        <v>-3.3402248041829203</v>
      </c>
      <c r="J27" s="112"/>
      <c r="K27" s="112"/>
      <c r="L27" s="112">
        <v>15.155275524895643</v>
      </c>
      <c r="M27" s="112">
        <v>7.3584522249651956</v>
      </c>
      <c r="N27" s="112">
        <v>7.2624214846541397</v>
      </c>
      <c r="O27" s="112"/>
      <c r="P27" s="112"/>
      <c r="Q27" s="112">
        <v>15.371597269777654</v>
      </c>
      <c r="R27" s="112">
        <v>11.27703043588448</v>
      </c>
      <c r="S27" s="112">
        <v>3.6796154766515992</v>
      </c>
      <c r="T27" s="96"/>
      <c r="U27" s="1"/>
    </row>
    <row r="28" spans="2:21" ht="15" customHeight="1" x14ac:dyDescent="0.25">
      <c r="B28" s="1"/>
      <c r="C28" s="100"/>
      <c r="D28" s="11"/>
      <c r="E28" s="11"/>
      <c r="F28" s="76"/>
      <c r="G28" s="110"/>
      <c r="H28" s="110"/>
      <c r="I28" s="110"/>
      <c r="J28" s="110"/>
      <c r="K28" s="110"/>
      <c r="L28" s="110"/>
      <c r="M28" s="110"/>
      <c r="N28" s="110"/>
      <c r="O28" s="110"/>
      <c r="P28" s="110"/>
      <c r="Q28" s="110"/>
      <c r="R28" s="110"/>
      <c r="S28" s="110"/>
      <c r="T28" s="5"/>
      <c r="U28" s="1"/>
    </row>
    <row r="29" spans="2:21" ht="20.100000000000001" customHeight="1" x14ac:dyDescent="0.25">
      <c r="B29" s="1"/>
      <c r="C29" s="100"/>
      <c r="D29" s="11" t="s">
        <v>36</v>
      </c>
      <c r="E29" s="100"/>
      <c r="F29" s="76"/>
      <c r="G29" s="110">
        <v>38.545765611660421</v>
      </c>
      <c r="H29" s="110">
        <v>1.9631171922077022</v>
      </c>
      <c r="I29" s="110">
        <v>35.878315048606069</v>
      </c>
      <c r="J29" s="110"/>
      <c r="K29" s="110"/>
      <c r="L29" s="110">
        <v>10.198088641288626</v>
      </c>
      <c r="M29" s="110">
        <v>5.2875109250330761</v>
      </c>
      <c r="N29" s="110">
        <v>4.663969803403603</v>
      </c>
      <c r="O29" s="110"/>
      <c r="P29" s="110"/>
      <c r="Q29" s="110">
        <v>52.674785597451574</v>
      </c>
      <c r="R29" s="110">
        <v>7.3544281532299305</v>
      </c>
      <c r="S29" s="110">
        <v>42.215638631716708</v>
      </c>
      <c r="T29" s="80"/>
      <c r="U29" s="1"/>
    </row>
    <row r="30" spans="2:21" ht="15" customHeight="1" x14ac:dyDescent="0.25">
      <c r="B30" s="1"/>
      <c r="C30" s="100"/>
      <c r="D30" s="11"/>
      <c r="E30" s="100"/>
      <c r="F30" s="76"/>
      <c r="G30" s="110"/>
      <c r="H30" s="110"/>
      <c r="I30" s="110"/>
      <c r="J30" s="110"/>
      <c r="K30" s="110"/>
      <c r="L30" s="110"/>
      <c r="M30" s="110"/>
      <c r="N30" s="110"/>
      <c r="O30" s="110"/>
      <c r="P30" s="110"/>
      <c r="Q30" s="110"/>
      <c r="R30" s="110"/>
      <c r="S30" s="110"/>
      <c r="T30" s="5"/>
      <c r="U30" s="1"/>
    </row>
    <row r="31" spans="2:21" ht="20.100000000000001" customHeight="1" x14ac:dyDescent="0.25">
      <c r="B31" s="60"/>
      <c r="C31" s="105"/>
      <c r="D31" s="106" t="s">
        <v>37</v>
      </c>
      <c r="E31" s="105"/>
      <c r="F31" s="95"/>
      <c r="G31" s="112">
        <v>26.859701492637136</v>
      </c>
      <c r="H31" s="112">
        <v>1.8824267618736272</v>
      </c>
      <c r="I31" s="112">
        <v>24.515783069288926</v>
      </c>
      <c r="J31" s="112"/>
      <c r="K31" s="112"/>
      <c r="L31" s="112">
        <v>4.5331996635895324</v>
      </c>
      <c r="M31" s="112">
        <v>5.7596112386460199</v>
      </c>
      <c r="N31" s="112">
        <v>-1.1596218639235329</v>
      </c>
      <c r="O31" s="112"/>
      <c r="P31" s="112"/>
      <c r="Q31" s="112">
        <v>32.610505053787904</v>
      </c>
      <c r="R31" s="112">
        <v>7.7504584638319072</v>
      </c>
      <c r="S31" s="112">
        <v>23.071870824787748</v>
      </c>
      <c r="T31" s="96"/>
      <c r="U31" s="1"/>
    </row>
    <row r="32" spans="2:21" ht="15" customHeight="1" x14ac:dyDescent="0.25">
      <c r="B32" s="1"/>
      <c r="C32" s="11"/>
      <c r="D32" s="11"/>
      <c r="E32" s="11"/>
      <c r="F32" s="76"/>
      <c r="G32" s="108"/>
      <c r="H32" s="109"/>
      <c r="I32" s="104"/>
      <c r="J32" s="80"/>
      <c r="K32" s="76"/>
      <c r="L32" s="108"/>
      <c r="M32" s="109"/>
      <c r="N32" s="104"/>
      <c r="O32" s="80"/>
      <c r="P32" s="107"/>
      <c r="Q32" s="80"/>
      <c r="R32" s="109"/>
      <c r="S32" s="104"/>
      <c r="T32" s="80"/>
      <c r="U32" s="1"/>
    </row>
    <row r="33" spans="2:21" ht="15" customHeight="1" x14ac:dyDescent="0.25">
      <c r="B33" s="1"/>
      <c r="C33" s="11"/>
      <c r="F33" s="76"/>
      <c r="G33" s="77"/>
      <c r="H33" s="78"/>
      <c r="I33" s="79"/>
      <c r="J33" s="80"/>
      <c r="K33" s="76"/>
      <c r="L33" s="77"/>
      <c r="M33" s="78"/>
      <c r="N33" s="79"/>
      <c r="O33" s="80"/>
      <c r="P33" s="81"/>
      <c r="Q33" s="80"/>
      <c r="R33" s="78"/>
      <c r="S33" s="79"/>
      <c r="T33" s="80"/>
      <c r="U33" s="1"/>
    </row>
    <row r="34" spans="2:21" ht="39.950000000000003" customHeight="1" x14ac:dyDescent="0.2">
      <c r="B34" s="415" t="s">
        <v>84</v>
      </c>
      <c r="C34" s="415"/>
      <c r="D34" s="415"/>
      <c r="E34" s="415"/>
      <c r="F34" s="415"/>
      <c r="G34" s="415"/>
      <c r="H34" s="415"/>
      <c r="I34" s="415"/>
      <c r="J34" s="415"/>
      <c r="K34" s="415"/>
      <c r="L34" s="415"/>
      <c r="M34" s="415"/>
      <c r="N34" s="415"/>
      <c r="O34" s="415"/>
      <c r="P34" s="415"/>
      <c r="Q34" s="415"/>
      <c r="R34" s="415"/>
      <c r="S34" s="415"/>
      <c r="T34" s="415"/>
      <c r="U34" s="1"/>
    </row>
    <row r="35" spans="2:21" ht="18" x14ac:dyDescent="0.25">
      <c r="B35" s="1"/>
      <c r="C35" s="1"/>
      <c r="D35" s="1"/>
      <c r="E35" s="1"/>
      <c r="F35" s="1"/>
      <c r="G35" s="1"/>
      <c r="H35" s="56"/>
      <c r="I35" s="57"/>
      <c r="J35" s="69"/>
      <c r="K35" s="58"/>
      <c r="L35" s="1"/>
      <c r="M35" s="56"/>
      <c r="N35" s="57"/>
      <c r="O35" s="69"/>
      <c r="P35" s="1"/>
      <c r="Q35" s="1"/>
      <c r="R35" s="10"/>
      <c r="S35" s="31"/>
      <c r="T35" s="1"/>
      <c r="U35" s="1"/>
    </row>
    <row r="36" spans="2:21" s="123" customFormat="1" x14ac:dyDescent="0.2"/>
    <row r="37" spans="2:21" s="123" customFormat="1" x14ac:dyDescent="0.2"/>
    <row r="38" spans="2:21" s="123" customFormat="1" x14ac:dyDescent="0.2"/>
    <row r="39" spans="2:21" s="123" customFormat="1" x14ac:dyDescent="0.2"/>
    <row r="40" spans="2:21" s="123" customFormat="1" x14ac:dyDescent="0.2"/>
    <row r="41" spans="2:21" s="123" customFormat="1" x14ac:dyDescent="0.2"/>
    <row r="42" spans="2:21" s="123" customFormat="1" x14ac:dyDescent="0.2"/>
    <row r="43" spans="2:21" s="123" customFormat="1" x14ac:dyDescent="0.2"/>
    <row r="44" spans="2:21" s="123" customFormat="1" x14ac:dyDescent="0.2"/>
    <row r="45" spans="2:21" s="123" customFormat="1" x14ac:dyDescent="0.2"/>
    <row r="46" spans="2:21" s="123" customFormat="1" x14ac:dyDescent="0.2"/>
    <row r="47" spans="2:21" s="123" customFormat="1" x14ac:dyDescent="0.2"/>
    <row r="48" spans="2:21" s="123" customFormat="1" x14ac:dyDescent="0.2"/>
    <row r="49" s="123" customFormat="1" x14ac:dyDescent="0.2"/>
    <row r="50" s="123" customFormat="1" x14ac:dyDescent="0.2"/>
    <row r="51" s="123" customFormat="1" x14ac:dyDescent="0.2"/>
    <row r="52" s="123" customFormat="1" x14ac:dyDescent="0.2"/>
    <row r="53" s="123" customFormat="1" x14ac:dyDescent="0.2"/>
    <row r="54" s="123" customFormat="1" x14ac:dyDescent="0.2"/>
    <row r="55" s="123" customFormat="1" x14ac:dyDescent="0.2"/>
    <row r="56" s="123" customFormat="1" x14ac:dyDescent="0.2"/>
    <row r="57" s="123" customFormat="1" x14ac:dyDescent="0.2"/>
    <row r="58" s="123" customFormat="1" x14ac:dyDescent="0.2"/>
    <row r="59" s="123" customFormat="1" x14ac:dyDescent="0.2"/>
    <row r="60" s="123" customFormat="1" x14ac:dyDescent="0.2"/>
    <row r="61" s="123" customFormat="1" x14ac:dyDescent="0.2"/>
    <row r="62" s="123" customFormat="1" x14ac:dyDescent="0.2"/>
    <row r="63" s="123" customFormat="1" x14ac:dyDescent="0.2"/>
    <row r="64" s="123" customFormat="1" x14ac:dyDescent="0.2"/>
  </sheetData>
  <mergeCells count="12">
    <mergeCell ref="B2:S2"/>
    <mergeCell ref="B3:S3"/>
    <mergeCell ref="B4:P4"/>
    <mergeCell ref="B6:T6"/>
    <mergeCell ref="B20:T20"/>
    <mergeCell ref="F7:J8"/>
    <mergeCell ref="B34:T34"/>
    <mergeCell ref="K21:O22"/>
    <mergeCell ref="P21:T22"/>
    <mergeCell ref="F21:J22"/>
    <mergeCell ref="K7:O8"/>
    <mergeCell ref="P7:T8"/>
  </mergeCells>
  <phoneticPr fontId="3" type="noConversion"/>
  <printOptions horizontalCentered="1" verticalCentered="1"/>
  <pageMargins left="0.25" right="0.25" top="0.25" bottom="0.25" header="0" footer="0"/>
  <pageSetup scale="86" orientation="landscape" r:id="rId1"/>
  <headerFooter alignWithMargins="0"/>
  <rowBreaks count="1" manualBreakCount="1">
    <brk id="36" max="16383" man="1"/>
  </rowBreaks>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B1:AI82"/>
  <sheetViews>
    <sheetView showGridLines="0" zoomScale="80" workbookViewId="0"/>
  </sheetViews>
  <sheetFormatPr defaultRowHeight="12.75" x14ac:dyDescent="0.2"/>
  <cols>
    <col min="1" max="1" width="2.7109375" customWidth="1"/>
    <col min="2" max="2" width="17.7109375" customWidth="1"/>
    <col min="3" max="3" width="19" customWidth="1"/>
    <col min="4" max="4" width="2.7109375" customWidth="1"/>
    <col min="5" max="12" width="12.7109375" customWidth="1"/>
    <col min="13" max="13" width="2.7109375" customWidth="1"/>
    <col min="14" max="14" width="11.7109375" customWidth="1"/>
    <col min="15" max="15" width="1.7109375" customWidth="1"/>
    <col min="16" max="16" width="10.7109375" style="1" customWidth="1"/>
    <col min="17" max="17" width="1.7109375" style="1" customWidth="1"/>
    <col min="18" max="18" width="10.7109375" customWidth="1"/>
    <col min="19" max="19" width="1.7109375" customWidth="1"/>
    <col min="20" max="20" width="10.7109375" customWidth="1"/>
    <col min="21" max="21" width="2.7109375" customWidth="1"/>
    <col min="22" max="23" width="11.7109375" style="123" customWidth="1"/>
    <col min="24" max="24" width="5.7109375" style="123" customWidth="1"/>
    <col min="25" max="35" width="9.140625" style="123" customWidth="1"/>
  </cols>
  <sheetData>
    <row r="1" spans="2:35" ht="30.75" customHeight="1" x14ac:dyDescent="0.35">
      <c r="B1" s="14" t="s">
        <v>92</v>
      </c>
      <c r="E1" s="9"/>
      <c r="F1" s="9"/>
      <c r="G1" s="9"/>
      <c r="H1" s="9"/>
      <c r="I1" s="9"/>
      <c r="J1" s="9"/>
      <c r="K1" s="9"/>
      <c r="L1" s="9"/>
      <c r="M1" s="9"/>
      <c r="N1" s="9"/>
      <c r="O1" s="9"/>
      <c r="Q1" s="120"/>
      <c r="R1" s="1"/>
      <c r="S1" s="1"/>
      <c r="T1" s="1"/>
      <c r="U1" s="1"/>
    </row>
    <row r="2" spans="2:35" ht="18" customHeight="1" x14ac:dyDescent="0.2">
      <c r="B2" s="449" t="s">
        <v>101</v>
      </c>
      <c r="C2" s="449"/>
      <c r="D2" s="449"/>
      <c r="E2" s="449"/>
      <c r="F2" s="449"/>
      <c r="G2" s="449"/>
      <c r="H2" s="449"/>
      <c r="I2" s="449"/>
      <c r="J2" s="449"/>
      <c r="K2" s="449"/>
      <c r="L2" s="449"/>
      <c r="M2" s="449"/>
      <c r="N2" s="449"/>
      <c r="O2" s="449"/>
      <c r="P2" s="449"/>
      <c r="Q2" s="449"/>
      <c r="R2" s="449"/>
      <c r="S2" s="449"/>
      <c r="T2" s="449"/>
      <c r="U2" s="1"/>
    </row>
    <row r="3" spans="2:35" ht="18" customHeight="1" x14ac:dyDescent="0.2">
      <c r="B3" s="448" t="s">
        <v>102</v>
      </c>
      <c r="C3" s="448"/>
      <c r="D3" s="448"/>
      <c r="E3" s="448"/>
      <c r="F3" s="448"/>
      <c r="G3" s="448"/>
      <c r="H3" s="448"/>
      <c r="I3" s="448"/>
      <c r="J3" s="448"/>
      <c r="K3" s="448"/>
      <c r="L3" s="448"/>
      <c r="M3" s="448"/>
      <c r="N3" s="448"/>
      <c r="O3" s="448"/>
      <c r="P3" s="448"/>
      <c r="Q3" s="448"/>
      <c r="R3" s="448"/>
      <c r="S3" s="448"/>
      <c r="T3" s="448"/>
      <c r="U3" s="1"/>
    </row>
    <row r="4" spans="2:35" ht="18" customHeight="1" x14ac:dyDescent="0.2">
      <c r="B4" s="448" t="s">
        <v>103</v>
      </c>
      <c r="C4" s="448"/>
      <c r="D4" s="448"/>
      <c r="E4" s="448"/>
      <c r="F4" s="448"/>
      <c r="G4" s="448"/>
      <c r="H4" s="448"/>
      <c r="I4" s="448"/>
      <c r="J4" s="448"/>
      <c r="K4" s="448"/>
      <c r="L4" s="448"/>
      <c r="M4" s="448"/>
      <c r="N4" s="448"/>
      <c r="O4" s="448"/>
      <c r="P4" s="448"/>
      <c r="Q4" s="448"/>
      <c r="R4" s="448"/>
      <c r="S4" s="448"/>
      <c r="T4" s="448"/>
      <c r="U4" s="1"/>
    </row>
    <row r="5" spans="2:35" s="68" customFormat="1" ht="21" customHeight="1" x14ac:dyDescent="0.2">
      <c r="B5" s="446"/>
      <c r="C5" s="446"/>
      <c r="D5" s="90"/>
      <c r="E5" s="324" t="s">
        <v>15</v>
      </c>
      <c r="F5" s="324"/>
      <c r="G5" s="324"/>
      <c r="H5" s="324"/>
      <c r="I5" s="324"/>
      <c r="J5" s="324"/>
      <c r="K5" s="324"/>
      <c r="L5" s="324"/>
      <c r="M5" s="221"/>
      <c r="N5" s="452" t="s">
        <v>20</v>
      </c>
      <c r="O5" s="452"/>
      <c r="P5" s="452"/>
      <c r="Q5" s="452"/>
      <c r="R5" s="452"/>
      <c r="S5" s="452"/>
      <c r="T5" s="452"/>
      <c r="V5" s="123"/>
      <c r="W5" s="123"/>
      <c r="X5" s="123"/>
      <c r="Y5" s="123"/>
      <c r="Z5" s="123"/>
      <c r="AA5" s="123"/>
      <c r="AB5" s="123"/>
      <c r="AC5" s="123"/>
      <c r="AD5" s="123"/>
      <c r="AE5" s="123"/>
      <c r="AF5" s="123"/>
      <c r="AG5" s="123"/>
      <c r="AH5" s="123"/>
      <c r="AI5" s="123"/>
    </row>
    <row r="6" spans="2:35" s="68" customFormat="1" ht="15.75" customHeight="1" x14ac:dyDescent="0.25">
      <c r="B6" s="454"/>
      <c r="C6" s="454"/>
      <c r="D6" s="90"/>
      <c r="E6" s="315" t="s">
        <v>34</v>
      </c>
      <c r="F6" s="424" t="s">
        <v>17</v>
      </c>
      <c r="G6" s="326" t="s">
        <v>29</v>
      </c>
      <c r="H6" s="455" t="s">
        <v>17</v>
      </c>
      <c r="I6" s="326" t="s">
        <v>36</v>
      </c>
      <c r="J6" s="424" t="s">
        <v>17</v>
      </c>
      <c r="K6" s="326" t="s">
        <v>37</v>
      </c>
      <c r="L6" s="424" t="s">
        <v>17</v>
      </c>
      <c r="M6" s="222"/>
      <c r="N6" s="424" t="s">
        <v>52</v>
      </c>
      <c r="O6" s="339" t="s">
        <v>53</v>
      </c>
      <c r="P6" s="339"/>
      <c r="Q6" s="339" t="s">
        <v>54</v>
      </c>
      <c r="R6" s="339"/>
      <c r="S6" s="339" t="s">
        <v>55</v>
      </c>
      <c r="T6" s="339"/>
      <c r="V6" s="123"/>
      <c r="W6" s="123"/>
      <c r="X6" s="123"/>
      <c r="Y6" s="123"/>
      <c r="Z6" s="123"/>
      <c r="AA6" s="123"/>
      <c r="AB6" s="123"/>
      <c r="AC6" s="123"/>
      <c r="AD6" s="123"/>
      <c r="AE6" s="123"/>
      <c r="AF6" s="123"/>
      <c r="AG6" s="123"/>
      <c r="AH6" s="123"/>
      <c r="AI6" s="123"/>
    </row>
    <row r="7" spans="2:35" s="68" customFormat="1" ht="24" customHeight="1" x14ac:dyDescent="0.2">
      <c r="B7" s="425"/>
      <c r="C7" s="425"/>
      <c r="D7" s="90"/>
      <c r="E7" s="315"/>
      <c r="F7" s="424"/>
      <c r="G7" s="326"/>
      <c r="H7" s="455"/>
      <c r="I7" s="326"/>
      <c r="J7" s="424"/>
      <c r="K7" s="326"/>
      <c r="L7" s="424"/>
      <c r="M7" s="223"/>
      <c r="N7" s="424"/>
      <c r="O7" s="339"/>
      <c r="P7" s="339"/>
      <c r="Q7" s="339"/>
      <c r="R7" s="339"/>
      <c r="S7" s="339"/>
      <c r="T7" s="339"/>
      <c r="V7" s="123"/>
      <c r="W7" s="123"/>
      <c r="X7" s="123"/>
      <c r="Y7" s="123"/>
      <c r="Z7" s="123"/>
      <c r="AA7" s="123"/>
      <c r="AB7" s="123"/>
      <c r="AC7" s="123"/>
      <c r="AD7" s="123"/>
      <c r="AE7" s="123"/>
      <c r="AF7" s="123"/>
      <c r="AG7" s="123"/>
      <c r="AH7" s="123"/>
      <c r="AI7" s="123"/>
    </row>
    <row r="8" spans="2:35" ht="20.100000000000001" customHeight="1" x14ac:dyDescent="0.2">
      <c r="B8" s="453" t="s">
        <v>106</v>
      </c>
      <c r="C8" s="453"/>
      <c r="D8" s="198"/>
      <c r="E8" s="124">
        <v>30.721966205837173</v>
      </c>
      <c r="F8" s="125">
        <v>0.18785222292198625</v>
      </c>
      <c r="G8" s="124">
        <v>30.721966205837173</v>
      </c>
      <c r="H8" s="125">
        <v>0.18785222292198625</v>
      </c>
      <c r="I8" s="124">
        <v>52.393892339544514</v>
      </c>
      <c r="J8" s="125">
        <v>38.545765611660421</v>
      </c>
      <c r="K8" s="124">
        <v>69.305283757338557</v>
      </c>
      <c r="L8" s="125">
        <v>26.859701492637136</v>
      </c>
      <c r="M8" s="224"/>
      <c r="N8" s="85">
        <v>0</v>
      </c>
      <c r="O8" s="85"/>
      <c r="P8" s="85">
        <v>0</v>
      </c>
      <c r="Q8" s="85"/>
      <c r="R8" s="85">
        <v>0</v>
      </c>
      <c r="S8" s="85"/>
      <c r="T8" s="129">
        <v>0</v>
      </c>
    </row>
    <row r="9" spans="2:35" ht="20.100000000000001" customHeight="1" x14ac:dyDescent="0.2">
      <c r="B9" s="451" t="s">
        <v>107</v>
      </c>
      <c r="C9" s="451"/>
      <c r="D9" s="198"/>
      <c r="E9" s="126">
        <v>54.215012696973012</v>
      </c>
      <c r="F9" s="127">
        <v>8.4207652314653529</v>
      </c>
      <c r="G9" s="126">
        <v>54.215012696973012</v>
      </c>
      <c r="H9" s="127">
        <v>8.4207652314653529</v>
      </c>
      <c r="I9" s="126">
        <v>60.602113105664557</v>
      </c>
      <c r="J9" s="127">
        <v>7.4396977520799181</v>
      </c>
      <c r="K9" s="126">
        <v>72.538685046889199</v>
      </c>
      <c r="L9" s="127">
        <v>6.4592559332916064</v>
      </c>
      <c r="M9" s="224"/>
      <c r="N9" s="67">
        <v>-1.3270958205415591</v>
      </c>
      <c r="O9" s="67"/>
      <c r="P9" s="67">
        <v>-1.3270958205415591</v>
      </c>
      <c r="Q9" s="67"/>
      <c r="R9" s="67">
        <v>-1.5305893931056118</v>
      </c>
      <c r="S9" s="67"/>
      <c r="T9" s="127">
        <v>-1.2218416611151155</v>
      </c>
    </row>
    <row r="10" spans="2:35" ht="20.100000000000001" customHeight="1" x14ac:dyDescent="0.2">
      <c r="B10" s="450" t="s">
        <v>108</v>
      </c>
      <c r="C10" s="450"/>
      <c r="D10" s="198"/>
      <c r="E10" s="128">
        <v>55.416228957954338</v>
      </c>
      <c r="F10" s="129">
        <v>9.3686063818188625</v>
      </c>
      <c r="G10" s="128">
        <v>55.416228957954338</v>
      </c>
      <c r="H10" s="129">
        <v>9.3686063818188625</v>
      </c>
      <c r="I10" s="128">
        <v>61.4780225941591</v>
      </c>
      <c r="J10" s="129">
        <v>6.2394381986700118</v>
      </c>
      <c r="K10" s="128">
        <v>73.453166473991942</v>
      </c>
      <c r="L10" s="129">
        <v>4.993837102771451</v>
      </c>
      <c r="M10" s="224"/>
      <c r="N10" s="85">
        <v>-0.63664106071766813</v>
      </c>
      <c r="O10" s="85"/>
      <c r="P10" s="85">
        <v>-0.63664106071766813</v>
      </c>
      <c r="Q10" s="85"/>
      <c r="R10" s="85">
        <v>-0.71222248930724175</v>
      </c>
      <c r="S10" s="85"/>
      <c r="T10" s="129">
        <v>-0.16349014937624437</v>
      </c>
    </row>
    <row r="11" spans="2:35" ht="20.100000000000001" customHeight="1" x14ac:dyDescent="0.2">
      <c r="B11" s="451" t="s">
        <v>109</v>
      </c>
      <c r="C11" s="451"/>
      <c r="D11" s="198"/>
      <c r="E11" s="126">
        <v>54.930003636174746</v>
      </c>
      <c r="F11" s="127">
        <v>4.2116291006355988</v>
      </c>
      <c r="G11" s="126">
        <v>54.930003636174746</v>
      </c>
      <c r="H11" s="127">
        <v>4.2116291006355988</v>
      </c>
      <c r="I11" s="126">
        <v>63.749299866974724</v>
      </c>
      <c r="J11" s="127">
        <v>5.9579842052104537</v>
      </c>
      <c r="K11" s="126">
        <v>76.650968780367279</v>
      </c>
      <c r="L11" s="127">
        <v>6.9436507183430853</v>
      </c>
      <c r="M11" s="224"/>
      <c r="N11" s="67">
        <v>8.8645338061084697E-2</v>
      </c>
      <c r="O11" s="67"/>
      <c r="P11" s="67">
        <v>8.8645338061084697E-2</v>
      </c>
      <c r="Q11" s="67"/>
      <c r="R11" s="67">
        <v>-0.98959283330466641</v>
      </c>
      <c r="S11" s="67"/>
      <c r="T11" s="127">
        <v>-1.366764370284687</v>
      </c>
    </row>
    <row r="12" spans="2:35" ht="20.100000000000001" customHeight="1" x14ac:dyDescent="0.2">
      <c r="B12" s="450" t="s">
        <v>110</v>
      </c>
      <c r="C12" s="450"/>
      <c r="D12" s="198"/>
      <c r="E12" s="128">
        <v>55.21680386767062</v>
      </c>
      <c r="F12" s="129">
        <v>3.4781404955780717</v>
      </c>
      <c r="G12" s="128">
        <v>55.21680386767062</v>
      </c>
      <c r="H12" s="129">
        <v>3.4781404955780717</v>
      </c>
      <c r="I12" s="128">
        <v>63.602111842645506</v>
      </c>
      <c r="J12" s="129">
        <v>5.9471798619321481</v>
      </c>
      <c r="K12" s="128">
        <v>76.750933071899482</v>
      </c>
      <c r="L12" s="129">
        <v>7.5340479764073649</v>
      </c>
      <c r="M12" s="224"/>
      <c r="N12" s="85">
        <v>3.1574121826829407</v>
      </c>
      <c r="O12" s="85"/>
      <c r="P12" s="85">
        <v>3.1574121826829407</v>
      </c>
      <c r="Q12" s="85"/>
      <c r="R12" s="85">
        <v>1.5427759667104224</v>
      </c>
      <c r="S12" s="85"/>
      <c r="T12" s="129">
        <v>-1.74113485102416</v>
      </c>
    </row>
    <row r="13" spans="2:35" ht="20.100000000000001" customHeight="1" x14ac:dyDescent="0.2">
      <c r="B13" s="445" t="s">
        <v>60</v>
      </c>
      <c r="C13" s="445"/>
      <c r="D13" s="198"/>
      <c r="E13" s="130">
        <v>52.224265619563596</v>
      </c>
      <c r="F13" s="131">
        <v>3.6499950676290691</v>
      </c>
      <c r="G13" s="130">
        <v>52.224265619563596</v>
      </c>
      <c r="H13" s="131">
        <v>3.6499950676290691</v>
      </c>
      <c r="I13" s="130">
        <v>63.154016212232868</v>
      </c>
      <c r="J13" s="131">
        <v>1.9631171922077022</v>
      </c>
      <c r="K13" s="130">
        <v>76.768474154125414</v>
      </c>
      <c r="L13" s="131">
        <v>1.8824267618736272</v>
      </c>
      <c r="M13" s="224"/>
      <c r="N13" s="133">
        <v>0</v>
      </c>
      <c r="O13" s="133"/>
      <c r="P13" s="133">
        <v>0</v>
      </c>
      <c r="Q13" s="133"/>
      <c r="R13" s="133">
        <v>0</v>
      </c>
      <c r="S13" s="133"/>
      <c r="T13" s="131">
        <v>0</v>
      </c>
    </row>
    <row r="14" spans="2:35" ht="9.9499999999999993" customHeight="1" x14ac:dyDescent="0.2">
      <c r="E14" s="220"/>
      <c r="F14" s="220"/>
      <c r="G14" s="220"/>
      <c r="H14" s="220"/>
      <c r="I14" s="220"/>
      <c r="J14" s="220"/>
      <c r="K14" s="220"/>
      <c r="L14" s="220"/>
      <c r="M14" s="85"/>
      <c r="N14" s="85"/>
      <c r="O14" s="85"/>
      <c r="P14" s="85"/>
      <c r="Q14" s="85"/>
      <c r="R14" s="85"/>
      <c r="S14" s="85"/>
      <c r="T14" s="85"/>
    </row>
    <row r="15" spans="2:35" ht="21" customHeight="1" x14ac:dyDescent="0.2">
      <c r="E15" s="429" t="s">
        <v>62</v>
      </c>
      <c r="F15" s="429"/>
      <c r="G15" s="429"/>
      <c r="H15" s="429"/>
      <c r="I15" s="429"/>
      <c r="J15" s="429"/>
      <c r="K15" s="429"/>
      <c r="L15" s="429"/>
      <c r="M15" s="221"/>
      <c r="N15" s="429" t="s">
        <v>21</v>
      </c>
      <c r="O15" s="429"/>
      <c r="P15" s="429"/>
      <c r="Q15" s="429"/>
      <c r="R15" s="429"/>
      <c r="S15" s="429"/>
      <c r="T15" s="429"/>
    </row>
    <row r="16" spans="2:35" ht="22.5" customHeight="1" x14ac:dyDescent="0.2">
      <c r="E16" s="315" t="s">
        <v>34</v>
      </c>
      <c r="F16" s="424" t="s">
        <v>17</v>
      </c>
      <c r="G16" s="315" t="s">
        <v>29</v>
      </c>
      <c r="H16" s="424" t="s">
        <v>17</v>
      </c>
      <c r="I16" s="315" t="s">
        <v>36</v>
      </c>
      <c r="J16" s="424" t="s">
        <v>17</v>
      </c>
      <c r="K16" s="315" t="s">
        <v>37</v>
      </c>
      <c r="L16" s="424" t="s">
        <v>17</v>
      </c>
      <c r="M16" s="222"/>
      <c r="N16" s="339" t="s">
        <v>52</v>
      </c>
      <c r="O16" s="339" t="s">
        <v>53</v>
      </c>
      <c r="P16" s="339"/>
      <c r="Q16" s="339" t="s">
        <v>54</v>
      </c>
      <c r="R16" s="339"/>
      <c r="S16" s="339" t="s">
        <v>55</v>
      </c>
      <c r="T16" s="339"/>
    </row>
    <row r="17" spans="2:35" ht="18.75" customHeight="1" x14ac:dyDescent="0.2">
      <c r="E17" s="315"/>
      <c r="F17" s="424"/>
      <c r="G17" s="315"/>
      <c r="H17" s="424"/>
      <c r="I17" s="315"/>
      <c r="J17" s="424"/>
      <c r="K17" s="315"/>
      <c r="L17" s="424"/>
      <c r="M17" s="223"/>
      <c r="N17" s="339"/>
      <c r="O17" s="339"/>
      <c r="P17" s="339"/>
      <c r="Q17" s="339"/>
      <c r="R17" s="339"/>
      <c r="S17" s="339"/>
      <c r="T17" s="339"/>
    </row>
    <row r="18" spans="2:35" ht="20.100000000000001" customHeight="1" x14ac:dyDescent="0.2">
      <c r="B18" s="447" t="s">
        <v>106</v>
      </c>
      <c r="C18" s="447"/>
      <c r="D18" s="198"/>
      <c r="E18" s="135">
        <v>133.84763749999999</v>
      </c>
      <c r="F18" s="125">
        <v>15.155275524895643</v>
      </c>
      <c r="G18" s="135">
        <v>133.84763749999999</v>
      </c>
      <c r="H18" s="125">
        <v>15.155275524895643</v>
      </c>
      <c r="I18" s="135">
        <v>148.32361076809087</v>
      </c>
      <c r="J18" s="125">
        <v>10.198088641288626</v>
      </c>
      <c r="K18" s="135">
        <v>203.16111605252013</v>
      </c>
      <c r="L18" s="125">
        <v>4.5331996635895324</v>
      </c>
      <c r="M18" s="224"/>
      <c r="N18" s="124">
        <v>0.18785222291797118</v>
      </c>
      <c r="O18" s="132"/>
      <c r="P18" s="132">
        <v>0.18785222291797118</v>
      </c>
      <c r="Q18" s="132"/>
      <c r="R18" s="132">
        <v>38.545765611633875</v>
      </c>
      <c r="S18" s="132"/>
      <c r="T18" s="125">
        <v>26.859701492537315</v>
      </c>
    </row>
    <row r="19" spans="2:35" ht="20.100000000000001" customHeight="1" x14ac:dyDescent="0.2">
      <c r="B19" s="427" t="s">
        <v>107</v>
      </c>
      <c r="C19" s="427"/>
      <c r="D19" s="198"/>
      <c r="E19" s="136">
        <v>156.94585464137356</v>
      </c>
      <c r="F19" s="127">
        <v>2.3505626881306889</v>
      </c>
      <c r="G19" s="136">
        <v>156.94585464137356</v>
      </c>
      <c r="H19" s="127">
        <v>2.3505626881306889</v>
      </c>
      <c r="I19" s="136">
        <v>182.8042463624914</v>
      </c>
      <c r="J19" s="127">
        <v>4.3094942890243271</v>
      </c>
      <c r="K19" s="136">
        <v>224.18290398841566</v>
      </c>
      <c r="L19" s="127">
        <v>5.8933333515727924</v>
      </c>
      <c r="M19" s="224"/>
      <c r="N19" s="126">
        <v>6.9819177875486744</v>
      </c>
      <c r="O19" s="67"/>
      <c r="P19" s="67">
        <v>6.9819177875486744</v>
      </c>
      <c r="Q19" s="67"/>
      <c r="R19" s="67">
        <v>5.7952371343586986</v>
      </c>
      <c r="S19" s="67"/>
      <c r="T19" s="127">
        <v>5.158492392119669</v>
      </c>
    </row>
    <row r="20" spans="2:35" ht="20.100000000000001" customHeight="1" x14ac:dyDescent="0.2">
      <c r="B20" s="444" t="s">
        <v>108</v>
      </c>
      <c r="C20" s="444"/>
      <c r="D20" s="198"/>
      <c r="E20" s="137">
        <v>144.16662659589551</v>
      </c>
      <c r="F20" s="129">
        <v>2.4982963459280438</v>
      </c>
      <c r="G20" s="137">
        <v>144.16662659589551</v>
      </c>
      <c r="H20" s="129">
        <v>2.4982963459280438</v>
      </c>
      <c r="I20" s="137">
        <v>164.1565595859575</v>
      </c>
      <c r="J20" s="129">
        <v>4.4097171117200231</v>
      </c>
      <c r="K20" s="137">
        <v>202.73708440350026</v>
      </c>
      <c r="L20" s="129">
        <v>7.5863162849659069</v>
      </c>
      <c r="M20" s="224"/>
      <c r="N20" s="128">
        <v>8.6723209261194629</v>
      </c>
      <c r="O20" s="85"/>
      <c r="P20" s="85">
        <v>8.6723209261194629</v>
      </c>
      <c r="Q20" s="85"/>
      <c r="R20" s="85">
        <v>5.4827770273536975</v>
      </c>
      <c r="S20" s="85"/>
      <c r="T20" s="129">
        <v>4.8221825216096095</v>
      </c>
    </row>
    <row r="21" spans="2:35" ht="20.100000000000001" customHeight="1" x14ac:dyDescent="0.2">
      <c r="B21" s="427" t="s">
        <v>109</v>
      </c>
      <c r="C21" s="427"/>
      <c r="D21" s="198"/>
      <c r="E21" s="136">
        <v>189.4084183052274</v>
      </c>
      <c r="F21" s="127">
        <v>2.0406310693387439</v>
      </c>
      <c r="G21" s="136">
        <v>189.4084183052274</v>
      </c>
      <c r="H21" s="127">
        <v>2.0406310693387439</v>
      </c>
      <c r="I21" s="136">
        <v>230.30617633936231</v>
      </c>
      <c r="J21" s="127">
        <v>4.5995879350302742</v>
      </c>
      <c r="K21" s="136">
        <v>289.68896160755963</v>
      </c>
      <c r="L21" s="127">
        <v>5.0029256991040087</v>
      </c>
      <c r="M21" s="224"/>
      <c r="N21" s="126">
        <v>4.3040078514730142</v>
      </c>
      <c r="O21" s="67"/>
      <c r="P21" s="67">
        <v>4.3040078514730142</v>
      </c>
      <c r="Q21" s="67"/>
      <c r="R21" s="67">
        <v>4.9094315872551801</v>
      </c>
      <c r="S21" s="67"/>
      <c r="T21" s="127">
        <v>5.4819830039701198</v>
      </c>
    </row>
    <row r="22" spans="2:35" ht="20.100000000000001" customHeight="1" x14ac:dyDescent="0.2">
      <c r="B22" s="444" t="s">
        <v>110</v>
      </c>
      <c r="C22" s="444"/>
      <c r="D22" s="198"/>
      <c r="E22" s="137">
        <v>196.78018393997613</v>
      </c>
      <c r="F22" s="129">
        <v>2.6972804166201381</v>
      </c>
      <c r="G22" s="137">
        <v>196.78018393997613</v>
      </c>
      <c r="H22" s="129">
        <v>2.6972804166201381</v>
      </c>
      <c r="I22" s="137">
        <v>237.25083541554329</v>
      </c>
      <c r="J22" s="129">
        <v>4.9807910031781226</v>
      </c>
      <c r="K22" s="137">
        <v>296.0604577002668</v>
      </c>
      <c r="L22" s="129">
        <v>5.050199415230149</v>
      </c>
      <c r="M22" s="224"/>
      <c r="N22" s="128">
        <v>6.7453719099878064</v>
      </c>
      <c r="O22" s="85"/>
      <c r="P22" s="85">
        <v>6.7453719099878064</v>
      </c>
      <c r="Q22" s="85"/>
      <c r="R22" s="85">
        <v>7.5817074901979611</v>
      </c>
      <c r="S22" s="85"/>
      <c r="T22" s="129">
        <v>5.6617351904349338</v>
      </c>
    </row>
    <row r="23" spans="2:35" ht="20.100000000000001" customHeight="1" x14ac:dyDescent="0.2">
      <c r="B23" s="443" t="s">
        <v>60</v>
      </c>
      <c r="C23" s="443"/>
      <c r="D23" s="198"/>
      <c r="E23" s="138">
        <v>178.7192405063291</v>
      </c>
      <c r="F23" s="131">
        <v>7.3584522249651956</v>
      </c>
      <c r="G23" s="138">
        <v>178.7192405063291</v>
      </c>
      <c r="H23" s="131">
        <v>7.3584522249651956</v>
      </c>
      <c r="I23" s="138">
        <v>217.92583987482763</v>
      </c>
      <c r="J23" s="131">
        <v>5.2875109250330761</v>
      </c>
      <c r="K23" s="138">
        <v>286.03560023755449</v>
      </c>
      <c r="L23" s="131">
        <v>5.7596112386460199</v>
      </c>
      <c r="M23" s="224"/>
      <c r="N23" s="130">
        <v>3.649995067574233</v>
      </c>
      <c r="O23" s="133"/>
      <c r="P23" s="133">
        <v>3.649995067574233</v>
      </c>
      <c r="Q23" s="133"/>
      <c r="R23" s="133">
        <v>1.9631171921475312</v>
      </c>
      <c r="S23" s="133"/>
      <c r="T23" s="131">
        <v>1.8824267618337973</v>
      </c>
    </row>
    <row r="24" spans="2:35" ht="9.9499999999999993" customHeight="1" x14ac:dyDescent="0.2">
      <c r="E24" s="220"/>
      <c r="F24" s="220"/>
      <c r="G24" s="220"/>
      <c r="H24" s="220"/>
      <c r="I24" s="220"/>
      <c r="J24" s="220"/>
      <c r="K24" s="220"/>
      <c r="L24" s="220"/>
      <c r="M24" s="85"/>
      <c r="N24" s="85"/>
      <c r="O24" s="85"/>
      <c r="P24" s="85"/>
      <c r="Q24" s="85"/>
      <c r="R24" s="85"/>
      <c r="S24" s="85"/>
      <c r="T24" s="85"/>
    </row>
    <row r="25" spans="2:35" s="68" customFormat="1" ht="21" customHeight="1" x14ac:dyDescent="0.2">
      <c r="B25" s="446"/>
      <c r="C25" s="446"/>
      <c r="D25" s="90"/>
      <c r="E25" s="429" t="s">
        <v>10</v>
      </c>
      <c r="F25" s="429"/>
      <c r="G25" s="429"/>
      <c r="H25" s="429"/>
      <c r="I25" s="429"/>
      <c r="J25" s="429"/>
      <c r="K25" s="429"/>
      <c r="L25" s="429"/>
      <c r="M25" s="221"/>
      <c r="N25" s="429" t="s">
        <v>30</v>
      </c>
      <c r="O25" s="429"/>
      <c r="P25" s="429"/>
      <c r="Q25" s="429"/>
      <c r="R25" s="429"/>
      <c r="S25" s="429"/>
      <c r="T25" s="429"/>
      <c r="V25" s="123"/>
      <c r="W25" s="123"/>
      <c r="X25" s="123"/>
      <c r="Y25" s="123"/>
      <c r="Z25" s="123"/>
      <c r="AA25" s="123"/>
      <c r="AB25" s="123"/>
      <c r="AC25" s="123"/>
      <c r="AD25" s="123"/>
      <c r="AE25" s="123"/>
      <c r="AF25" s="123"/>
      <c r="AG25" s="123"/>
      <c r="AH25" s="123"/>
      <c r="AI25" s="123"/>
    </row>
    <row r="26" spans="2:35" s="68" customFormat="1" ht="19.5" customHeight="1" x14ac:dyDescent="0.2">
      <c r="B26" s="90"/>
      <c r="C26" s="90"/>
      <c r="D26" s="90"/>
      <c r="E26" s="315" t="s">
        <v>34</v>
      </c>
      <c r="F26" s="424" t="s">
        <v>17</v>
      </c>
      <c r="G26" s="315" t="s">
        <v>29</v>
      </c>
      <c r="H26" s="424" t="s">
        <v>17</v>
      </c>
      <c r="I26" s="315" t="s">
        <v>36</v>
      </c>
      <c r="J26" s="424" t="s">
        <v>17</v>
      </c>
      <c r="K26" s="315" t="s">
        <v>37</v>
      </c>
      <c r="L26" s="424" t="s">
        <v>17</v>
      </c>
      <c r="M26" s="222"/>
      <c r="N26" s="339" t="s">
        <v>52</v>
      </c>
      <c r="O26" s="339" t="s">
        <v>53</v>
      </c>
      <c r="P26" s="339"/>
      <c r="Q26" s="339" t="s">
        <v>54</v>
      </c>
      <c r="R26" s="339"/>
      <c r="S26" s="339" t="s">
        <v>55</v>
      </c>
      <c r="T26" s="339"/>
      <c r="V26" s="123"/>
      <c r="W26" s="123"/>
      <c r="X26" s="123"/>
      <c r="Y26" s="123"/>
      <c r="Z26" s="123"/>
      <c r="AA26" s="123"/>
      <c r="AB26" s="123"/>
      <c r="AC26" s="123"/>
      <c r="AD26" s="123"/>
      <c r="AE26" s="123"/>
      <c r="AF26" s="123"/>
      <c r="AG26" s="123"/>
      <c r="AH26" s="123"/>
      <c r="AI26" s="123"/>
    </row>
    <row r="27" spans="2:35" s="68" customFormat="1" ht="25.5" customHeight="1" x14ac:dyDescent="0.2">
      <c r="B27" s="90"/>
      <c r="C27" s="90"/>
      <c r="D27" s="90"/>
      <c r="E27" s="315"/>
      <c r="F27" s="424"/>
      <c r="G27" s="315"/>
      <c r="H27" s="424"/>
      <c r="I27" s="315"/>
      <c r="J27" s="424"/>
      <c r="K27" s="315"/>
      <c r="L27" s="424"/>
      <c r="M27" s="223"/>
      <c r="N27" s="339"/>
      <c r="O27" s="339"/>
      <c r="P27" s="339"/>
      <c r="Q27" s="339"/>
      <c r="R27" s="339"/>
      <c r="S27" s="339"/>
      <c r="T27" s="339"/>
      <c r="V27" s="123"/>
      <c r="W27" s="123"/>
      <c r="X27" s="123"/>
      <c r="Y27" s="123"/>
      <c r="Z27" s="123"/>
      <c r="AA27" s="123"/>
      <c r="AB27" s="123"/>
      <c r="AC27" s="123"/>
      <c r="AD27" s="123"/>
      <c r="AE27" s="123"/>
      <c r="AF27" s="123"/>
      <c r="AG27" s="123"/>
      <c r="AH27" s="123"/>
      <c r="AI27" s="123"/>
    </row>
    <row r="28" spans="2:35" ht="20.100000000000001" customHeight="1" x14ac:dyDescent="0.2">
      <c r="B28" s="447" t="s">
        <v>106</v>
      </c>
      <c r="C28" s="447"/>
      <c r="D28" s="198"/>
      <c r="E28" s="135">
        <v>41.120625960061446</v>
      </c>
      <c r="F28" s="125">
        <v>15.371597269777654</v>
      </c>
      <c r="G28" s="135">
        <v>41.120625960061446</v>
      </c>
      <c r="H28" s="125">
        <v>15.371597269777654</v>
      </c>
      <c r="I28" s="135">
        <v>77.712512939958586</v>
      </c>
      <c r="J28" s="125">
        <v>52.674785597451574</v>
      </c>
      <c r="K28" s="135">
        <v>140.80138796477496</v>
      </c>
      <c r="L28" s="125">
        <v>32.610505053787904</v>
      </c>
      <c r="M28" s="224"/>
      <c r="N28" s="124">
        <v>15.371597269734893</v>
      </c>
      <c r="O28" s="132"/>
      <c r="P28" s="132">
        <v>15.371597269734893</v>
      </c>
      <c r="Q28" s="132"/>
      <c r="R28" s="132">
        <v>52.674785597435431</v>
      </c>
      <c r="S28" s="132"/>
      <c r="T28" s="125">
        <v>32.610505053794093</v>
      </c>
    </row>
    <row r="29" spans="2:35" ht="20.100000000000001" customHeight="1" x14ac:dyDescent="0.2">
      <c r="B29" s="427" t="s">
        <v>107</v>
      </c>
      <c r="C29" s="427"/>
      <c r="D29" s="198"/>
      <c r="E29" s="136">
        <v>85.088215021193477</v>
      </c>
      <c r="F29" s="127">
        <v>10.969263285201315</v>
      </c>
      <c r="G29" s="136">
        <v>85.088215021193477</v>
      </c>
      <c r="H29" s="127">
        <v>10.969263285201315</v>
      </c>
      <c r="I29" s="136">
        <v>110.78323614255471</v>
      </c>
      <c r="J29" s="127">
        <v>12.069805390871689</v>
      </c>
      <c r="K29" s="136">
        <v>162.61933065312687</v>
      </c>
      <c r="L29" s="127">
        <v>12.733254768981807</v>
      </c>
      <c r="M29" s="224"/>
      <c r="N29" s="126">
        <v>9.4965948300990402</v>
      </c>
      <c r="O29" s="67"/>
      <c r="P29" s="67">
        <v>9.4965948300990402</v>
      </c>
      <c r="Q29" s="67"/>
      <c r="R29" s="67">
        <v>10.354476836723251</v>
      </c>
      <c r="S29" s="67"/>
      <c r="T29" s="127">
        <v>11.355832896258926</v>
      </c>
    </row>
    <row r="30" spans="2:35" ht="20.100000000000001" customHeight="1" x14ac:dyDescent="0.2">
      <c r="B30" s="444" t="s">
        <v>108</v>
      </c>
      <c r="C30" s="444"/>
      <c r="D30" s="198"/>
      <c r="E30" s="137">
        <v>79.891707875340558</v>
      </c>
      <c r="F30" s="129">
        <v>12.100958278759963</v>
      </c>
      <c r="G30" s="137">
        <v>79.891707875340558</v>
      </c>
      <c r="H30" s="129">
        <v>12.100958278759963</v>
      </c>
      <c r="I30" s="137">
        <v>100.9202067920492</v>
      </c>
      <c r="J30" s="129">
        <v>10.924296884357506</v>
      </c>
      <c r="K30" s="137">
        <v>148.91680811142061</v>
      </c>
      <c r="L30" s="129">
        <v>12.959001665060917</v>
      </c>
      <c r="M30" s="224"/>
      <c r="N30" s="128">
        <v>11.387277548865566</v>
      </c>
      <c r="O30" s="85"/>
      <c r="P30" s="85">
        <v>11.387277548865566</v>
      </c>
      <c r="Q30" s="85"/>
      <c r="R30" s="85">
        <v>10.134269095870822</v>
      </c>
      <c r="S30" s="85"/>
      <c r="T30" s="129">
        <v>12.774324824515613</v>
      </c>
    </row>
    <row r="31" spans="2:35" ht="20.100000000000001" customHeight="1" x14ac:dyDescent="0.2">
      <c r="B31" s="427" t="s">
        <v>109</v>
      </c>
      <c r="C31" s="427"/>
      <c r="D31" s="198"/>
      <c r="E31" s="136">
        <v>104.04205106228248</v>
      </c>
      <c r="F31" s="127">
        <v>6.3382039818566591</v>
      </c>
      <c r="G31" s="136">
        <v>104.04205106228248</v>
      </c>
      <c r="H31" s="127">
        <v>6.3382039818566591</v>
      </c>
      <c r="I31" s="136">
        <v>146.81857496674368</v>
      </c>
      <c r="J31" s="127">
        <v>10.8316148629825</v>
      </c>
      <c r="K31" s="136">
        <v>222.0493955219807</v>
      </c>
      <c r="L31" s="127">
        <v>12.293962103628214</v>
      </c>
      <c r="M31" s="224"/>
      <c r="N31" s="126">
        <v>6.4324678422772239</v>
      </c>
      <c r="O31" s="67"/>
      <c r="P31" s="67">
        <v>6.4324678422772239</v>
      </c>
      <c r="Q31" s="67"/>
      <c r="R31" s="67">
        <v>9.7348331452333099</v>
      </c>
      <c r="S31" s="67"/>
      <c r="T31" s="127">
        <v>10.75916823959493</v>
      </c>
    </row>
    <row r="32" spans="2:35" ht="20.100000000000001" customHeight="1" x14ac:dyDescent="0.2">
      <c r="B32" s="444" t="s">
        <v>110</v>
      </c>
      <c r="C32" s="444"/>
      <c r="D32" s="198"/>
      <c r="E32" s="137">
        <v>108.65572821657808</v>
      </c>
      <c r="F32" s="129">
        <v>6.2692361146514717</v>
      </c>
      <c r="G32" s="137">
        <v>108.65572821657808</v>
      </c>
      <c r="H32" s="129">
        <v>6.2692361146514717</v>
      </c>
      <c r="I32" s="137">
        <v>150.89654168860466</v>
      </c>
      <c r="J32" s="129">
        <v>11.224187464541613</v>
      </c>
      <c r="K32" s="137">
        <v>227.22916374189103</v>
      </c>
      <c r="L32" s="129">
        <v>12.964731838543184</v>
      </c>
      <c r="M32" s="224"/>
      <c r="N32" s="128">
        <v>9.6245939221900212</v>
      </c>
      <c r="O32" s="85"/>
      <c r="P32" s="85">
        <v>9.6245939221900212</v>
      </c>
      <c r="Q32" s="85"/>
      <c r="R32" s="85">
        <v>12.940127497951192</v>
      </c>
      <c r="S32" s="85"/>
      <c r="T32" s="129">
        <v>10.997863523160991</v>
      </c>
    </row>
    <row r="33" spans="2:21" ht="20.100000000000001" customHeight="1" x14ac:dyDescent="0.2">
      <c r="B33" s="443" t="s">
        <v>60</v>
      </c>
      <c r="C33" s="443"/>
      <c r="D33" s="198"/>
      <c r="E33" s="138">
        <v>93.334810875292007</v>
      </c>
      <c r="F33" s="131">
        <v>11.27703043588448</v>
      </c>
      <c r="G33" s="138">
        <v>93.334810875292007</v>
      </c>
      <c r="H33" s="131">
        <v>11.27703043588448</v>
      </c>
      <c r="I33" s="138">
        <v>137.62892024519329</v>
      </c>
      <c r="J33" s="131">
        <v>7.3544281532299305</v>
      </c>
      <c r="K33" s="138">
        <v>219.58516583996453</v>
      </c>
      <c r="L33" s="131">
        <v>7.7504584638319072</v>
      </c>
      <c r="M33" s="224"/>
      <c r="N33" s="130">
        <v>11.277030435830079</v>
      </c>
      <c r="O33" s="133"/>
      <c r="P33" s="133">
        <v>11.277030435830079</v>
      </c>
      <c r="Q33" s="133"/>
      <c r="R33" s="133">
        <v>7.3544281532032612</v>
      </c>
      <c r="S33" s="133"/>
      <c r="T33" s="131">
        <v>7.7504584638181306</v>
      </c>
    </row>
    <row r="34" spans="2:21" ht="9.9499999999999993" customHeight="1" x14ac:dyDescent="0.2">
      <c r="E34" s="220"/>
      <c r="F34" s="220"/>
      <c r="G34" s="220"/>
      <c r="H34" s="220"/>
      <c r="I34" s="220"/>
      <c r="J34" s="220"/>
      <c r="K34" s="220"/>
      <c r="L34" s="220"/>
      <c r="M34" s="85"/>
      <c r="N34" s="85"/>
      <c r="O34" s="85"/>
      <c r="P34" s="85"/>
      <c r="Q34" s="85"/>
      <c r="R34" s="85"/>
      <c r="S34" s="85"/>
      <c r="T34" s="85"/>
    </row>
    <row r="35" spans="2:21" ht="21" customHeight="1" x14ac:dyDescent="0.2">
      <c r="B35" s="1"/>
      <c r="C35" s="28"/>
      <c r="D35" s="134"/>
      <c r="E35" s="429" t="s">
        <v>22</v>
      </c>
      <c r="F35" s="429"/>
      <c r="G35" s="429"/>
      <c r="H35" s="429"/>
      <c r="I35" s="429"/>
      <c r="J35" s="429"/>
      <c r="K35" s="429"/>
      <c r="L35" s="429"/>
      <c r="M35" s="61"/>
      <c r="N35" s="439" t="s">
        <v>46</v>
      </c>
      <c r="O35" s="439"/>
      <c r="P35" s="439"/>
      <c r="Q35" s="439"/>
      <c r="R35" s="439"/>
      <c r="S35" s="439"/>
      <c r="T35" s="439"/>
      <c r="U35" s="61"/>
    </row>
    <row r="36" spans="2:21" ht="24.95" customHeight="1" x14ac:dyDescent="0.2">
      <c r="B36" s="1"/>
      <c r="C36" s="28"/>
      <c r="D36" s="134"/>
      <c r="E36" s="426" t="s">
        <v>23</v>
      </c>
      <c r="F36" s="426"/>
      <c r="G36" s="426"/>
      <c r="H36" s="426" t="s">
        <v>24</v>
      </c>
      <c r="I36" s="426"/>
      <c r="J36" s="426"/>
      <c r="K36" s="426" t="s">
        <v>28</v>
      </c>
      <c r="L36" s="426"/>
      <c r="M36" s="61"/>
      <c r="N36" s="434"/>
      <c r="O36" s="434"/>
      <c r="P36" s="434"/>
      <c r="Q36" s="434"/>
      <c r="R36" s="434"/>
      <c r="S36" s="434"/>
      <c r="T36" s="434"/>
      <c r="U36" s="61"/>
    </row>
    <row r="37" spans="2:21" ht="24.95" customHeight="1" x14ac:dyDescent="0.2">
      <c r="B37" s="1"/>
      <c r="C37" s="28"/>
      <c r="D37" s="134"/>
      <c r="E37" s="426" t="s">
        <v>25</v>
      </c>
      <c r="F37" s="426"/>
      <c r="G37" s="139" t="s">
        <v>26</v>
      </c>
      <c r="H37" s="426" t="s">
        <v>25</v>
      </c>
      <c r="I37" s="426"/>
      <c r="J37" s="139" t="s">
        <v>26</v>
      </c>
      <c r="K37" s="426" t="s">
        <v>26</v>
      </c>
      <c r="L37" s="426"/>
      <c r="M37" s="61"/>
      <c r="N37" s="434"/>
      <c r="O37" s="434"/>
      <c r="P37" s="434"/>
      <c r="Q37" s="434"/>
      <c r="R37" s="434"/>
      <c r="S37" s="434"/>
      <c r="T37" s="434"/>
      <c r="U37" s="61"/>
    </row>
    <row r="38" spans="2:21" ht="18.95" customHeight="1" x14ac:dyDescent="0.2">
      <c r="B38" s="442" t="s">
        <v>107</v>
      </c>
      <c r="C38" s="442"/>
      <c r="E38" s="437">
        <v>426</v>
      </c>
      <c r="F38" s="437"/>
      <c r="G38" s="140">
        <v>60746</v>
      </c>
      <c r="H38" s="430">
        <v>310</v>
      </c>
      <c r="I38" s="430"/>
      <c r="J38" s="140">
        <v>55287</v>
      </c>
      <c r="K38" s="432">
        <v>91.013400059263162</v>
      </c>
      <c r="L38" s="432"/>
      <c r="N38" s="270"/>
      <c r="O38" s="434"/>
      <c r="P38" s="434"/>
      <c r="Q38" s="441"/>
      <c r="R38" s="441"/>
      <c r="S38" s="434"/>
      <c r="T38" s="434"/>
      <c r="U38" s="61"/>
    </row>
    <row r="39" spans="2:21" ht="18.95" customHeight="1" x14ac:dyDescent="0.2">
      <c r="B39" s="444" t="s">
        <v>108</v>
      </c>
      <c r="C39" s="444"/>
      <c r="E39" s="428">
        <v>132</v>
      </c>
      <c r="F39" s="428"/>
      <c r="G39">
        <v>18885</v>
      </c>
      <c r="H39" s="421">
        <v>111</v>
      </c>
      <c r="I39" s="421"/>
      <c r="J39">
        <v>17943</v>
      </c>
      <c r="K39" s="423">
        <v>95.011914217633048</v>
      </c>
      <c r="L39" s="423"/>
      <c r="N39" s="271"/>
      <c r="O39" s="440"/>
      <c r="P39" s="440"/>
      <c r="Q39" s="440"/>
      <c r="R39" s="440"/>
      <c r="S39" s="440"/>
      <c r="T39" s="440"/>
      <c r="U39" s="61"/>
    </row>
    <row r="40" spans="2:21" ht="18.95" customHeight="1" x14ac:dyDescent="0.2">
      <c r="B40" s="427" t="s">
        <v>109</v>
      </c>
      <c r="C40" s="427"/>
      <c r="E40" s="438">
        <v>103</v>
      </c>
      <c r="F40" s="438"/>
      <c r="G40" s="60">
        <v>24840</v>
      </c>
      <c r="H40" s="420">
        <v>86</v>
      </c>
      <c r="I40" s="420"/>
      <c r="J40" s="60">
        <v>23531</v>
      </c>
      <c r="K40" s="431">
        <v>94.730273752012877</v>
      </c>
      <c r="L40" s="431"/>
      <c r="N40" s="433"/>
      <c r="O40" s="433"/>
      <c r="P40" s="433"/>
      <c r="Q40" s="433"/>
      <c r="R40" s="433"/>
      <c r="S40" s="433"/>
      <c r="T40" s="433"/>
      <c r="U40" s="61"/>
    </row>
    <row r="41" spans="2:21" ht="18.95" customHeight="1" x14ac:dyDescent="0.2">
      <c r="B41" s="444" t="s">
        <v>110</v>
      </c>
      <c r="C41" s="444"/>
      <c r="E41" s="428">
        <v>55</v>
      </c>
      <c r="F41" s="428"/>
      <c r="G41">
        <v>18002</v>
      </c>
      <c r="H41" s="421">
        <v>55</v>
      </c>
      <c r="I41" s="421"/>
      <c r="J41">
        <v>18002</v>
      </c>
      <c r="K41" s="423">
        <v>100</v>
      </c>
      <c r="L41" s="423"/>
      <c r="N41" s="433"/>
      <c r="O41" s="433"/>
      <c r="P41" s="433"/>
      <c r="Q41" s="433"/>
      <c r="R41" s="433"/>
      <c r="S41" s="433"/>
      <c r="T41" s="433"/>
      <c r="U41" s="61"/>
    </row>
    <row r="42" spans="2:21" ht="18.95" customHeight="1" x14ac:dyDescent="0.2">
      <c r="B42" s="443" t="s">
        <v>60</v>
      </c>
      <c r="C42" s="443"/>
      <c r="E42" s="436">
        <v>5</v>
      </c>
      <c r="F42" s="436"/>
      <c r="G42" s="141">
        <v>649</v>
      </c>
      <c r="H42" s="435">
        <v>5</v>
      </c>
      <c r="I42" s="435"/>
      <c r="J42" s="141">
        <v>649</v>
      </c>
      <c r="K42" s="422">
        <v>100</v>
      </c>
      <c r="L42" s="422"/>
      <c r="N42" s="433"/>
      <c r="O42" s="433"/>
      <c r="P42" s="433"/>
      <c r="Q42" s="433"/>
      <c r="R42" s="433"/>
      <c r="S42" s="433"/>
      <c r="T42" s="433"/>
      <c r="U42" s="61"/>
    </row>
    <row r="43" spans="2:21" ht="15" customHeight="1" x14ac:dyDescent="0.25">
      <c r="B43" s="1"/>
      <c r="C43" s="28"/>
      <c r="D43" s="28"/>
      <c r="E43" s="11"/>
      <c r="F43" s="13"/>
      <c r="G43" s="61"/>
      <c r="H43" s="61"/>
      <c r="I43" s="61"/>
      <c r="J43" s="61"/>
      <c r="K43" s="61"/>
      <c r="L43" s="61"/>
      <c r="M43" s="61"/>
      <c r="N43" s="61"/>
      <c r="O43" s="61"/>
      <c r="P43" s="61"/>
      <c r="Q43" s="61"/>
      <c r="R43" s="61"/>
      <c r="S43" s="61"/>
      <c r="T43" s="61"/>
      <c r="U43" s="61"/>
    </row>
    <row r="44" spans="2:21" ht="39.950000000000003" customHeight="1" x14ac:dyDescent="0.2">
      <c r="B44" s="415" t="s">
        <v>84</v>
      </c>
      <c r="C44" s="415"/>
      <c r="D44" s="415"/>
      <c r="E44" s="415"/>
      <c r="F44" s="415"/>
      <c r="G44" s="415"/>
      <c r="H44" s="415"/>
      <c r="I44" s="415"/>
      <c r="J44" s="415"/>
      <c r="K44" s="415"/>
      <c r="L44" s="415"/>
      <c r="M44" s="415"/>
      <c r="N44" s="415"/>
      <c r="O44" s="415"/>
      <c r="P44" s="415"/>
      <c r="Q44" s="415"/>
      <c r="R44" s="415"/>
      <c r="S44" s="415"/>
      <c r="T44" s="415"/>
      <c r="U44" s="1"/>
    </row>
    <row r="45" spans="2:21" ht="12" customHeight="1" x14ac:dyDescent="0.2">
      <c r="B45" s="1"/>
      <c r="C45" s="1"/>
      <c r="D45" s="1"/>
      <c r="E45" s="1"/>
      <c r="F45" s="1"/>
      <c r="G45" s="1"/>
      <c r="H45" s="1"/>
      <c r="I45" s="1"/>
      <c r="J45" s="1"/>
      <c r="K45" s="1"/>
      <c r="L45" s="1"/>
      <c r="M45" s="1"/>
      <c r="N45" s="1"/>
      <c r="O45" s="1"/>
      <c r="R45" s="1"/>
      <c r="S45" s="1"/>
      <c r="T45" s="1"/>
      <c r="U45" s="1"/>
    </row>
    <row r="46" spans="2:21" s="123" customFormat="1" ht="18" customHeight="1" x14ac:dyDescent="0.2"/>
    <row r="47" spans="2:21" s="123" customFormat="1" x14ac:dyDescent="0.2"/>
    <row r="48" spans="2:21" s="123" customFormat="1" x14ac:dyDescent="0.2"/>
    <row r="49" s="123" customFormat="1" x14ac:dyDescent="0.2"/>
    <row r="50" s="123" customFormat="1" x14ac:dyDescent="0.2"/>
    <row r="51" s="123" customFormat="1" x14ac:dyDescent="0.2"/>
    <row r="52" s="123" customFormat="1" x14ac:dyDescent="0.2"/>
    <row r="53" s="123" customFormat="1" x14ac:dyDescent="0.2"/>
    <row r="54" s="123" customFormat="1" x14ac:dyDescent="0.2"/>
    <row r="55" s="123" customFormat="1" x14ac:dyDescent="0.2"/>
    <row r="56" s="123" customFormat="1" x14ac:dyDescent="0.2"/>
    <row r="57" s="123" customFormat="1" x14ac:dyDescent="0.2"/>
    <row r="58" s="123" customFormat="1" x14ac:dyDescent="0.2"/>
    <row r="59" s="123" customFormat="1" x14ac:dyDescent="0.2"/>
    <row r="60" s="123" customFormat="1" x14ac:dyDescent="0.2"/>
    <row r="61" s="123" customFormat="1" x14ac:dyDescent="0.2"/>
    <row r="62" s="123" customFormat="1" x14ac:dyDescent="0.2"/>
    <row r="63" s="123" customFormat="1" x14ac:dyDescent="0.2"/>
    <row r="64" s="123" customFormat="1" x14ac:dyDescent="0.2"/>
    <row r="65" s="123" customFormat="1" x14ac:dyDescent="0.2"/>
    <row r="66" s="123" customFormat="1" x14ac:dyDescent="0.2"/>
    <row r="67" s="123" customFormat="1" x14ac:dyDescent="0.2"/>
    <row r="68" s="123" customFormat="1" x14ac:dyDescent="0.2"/>
    <row r="69" s="123" customFormat="1" x14ac:dyDescent="0.2"/>
    <row r="70" s="123" customFormat="1" x14ac:dyDescent="0.2"/>
    <row r="71" s="123" customFormat="1" x14ac:dyDescent="0.2"/>
    <row r="72" s="123" customFormat="1" x14ac:dyDescent="0.2"/>
    <row r="73" s="123" customFormat="1" x14ac:dyDescent="0.2"/>
    <row r="74" s="123" customFormat="1" x14ac:dyDescent="0.2"/>
    <row r="75" s="123" customFormat="1" x14ac:dyDescent="0.2"/>
    <row r="76" s="123" customFormat="1" x14ac:dyDescent="0.2"/>
    <row r="77" s="123" customFormat="1" x14ac:dyDescent="0.2"/>
    <row r="78" s="123" customFormat="1" x14ac:dyDescent="0.2"/>
    <row r="79" s="123" customFormat="1" x14ac:dyDescent="0.2"/>
    <row r="80" s="123" customFormat="1" x14ac:dyDescent="0.2"/>
    <row r="81" s="123" customFormat="1" x14ac:dyDescent="0.2"/>
    <row r="82" s="123" customFormat="1" x14ac:dyDescent="0.2"/>
  </sheetData>
  <mergeCells count="106">
    <mergeCell ref="B4:T4"/>
    <mergeCell ref="B3:T3"/>
    <mergeCell ref="B2:T2"/>
    <mergeCell ref="B12:C12"/>
    <mergeCell ref="B11:C11"/>
    <mergeCell ref="B10:C10"/>
    <mergeCell ref="B9:C9"/>
    <mergeCell ref="O6:P7"/>
    <mergeCell ref="S6:T7"/>
    <mergeCell ref="Q6:R7"/>
    <mergeCell ref="N5:T5"/>
    <mergeCell ref="B5:C5"/>
    <mergeCell ref="B8:C8"/>
    <mergeCell ref="E5:L5"/>
    <mergeCell ref="B6:C6"/>
    <mergeCell ref="H6:H7"/>
    <mergeCell ref="B42:C42"/>
    <mergeCell ref="B41:C41"/>
    <mergeCell ref="B40:C40"/>
    <mergeCell ref="B39:C39"/>
    <mergeCell ref="B21:C21"/>
    <mergeCell ref="B20:C20"/>
    <mergeCell ref="B19:C19"/>
    <mergeCell ref="B13:C13"/>
    <mergeCell ref="B30:C30"/>
    <mergeCell ref="B29:C29"/>
    <mergeCell ref="B23:C23"/>
    <mergeCell ref="B22:C22"/>
    <mergeCell ref="B25:C25"/>
    <mergeCell ref="B28:C28"/>
    <mergeCell ref="B18:C18"/>
    <mergeCell ref="S39:T39"/>
    <mergeCell ref="Q39:R39"/>
    <mergeCell ref="O39:P39"/>
    <mergeCell ref="O38:P38"/>
    <mergeCell ref="Q38:R38"/>
    <mergeCell ref="S38:T38"/>
    <mergeCell ref="B38:C38"/>
    <mergeCell ref="B33:C33"/>
    <mergeCell ref="B32:C32"/>
    <mergeCell ref="K37:L37"/>
    <mergeCell ref="L26:L27"/>
    <mergeCell ref="E36:G36"/>
    <mergeCell ref="E16:E17"/>
    <mergeCell ref="G6:G7"/>
    <mergeCell ref="N15:T15"/>
    <mergeCell ref="N6:N7"/>
    <mergeCell ref="N16:N17"/>
    <mergeCell ref="O16:P17"/>
    <mergeCell ref="Q16:R17"/>
    <mergeCell ref="S16:T17"/>
    <mergeCell ref="N36:T36"/>
    <mergeCell ref="N25:T25"/>
    <mergeCell ref="N35:T35"/>
    <mergeCell ref="N26:N27"/>
    <mergeCell ref="O26:P27"/>
    <mergeCell ref="Q26:R27"/>
    <mergeCell ref="S26:T27"/>
    <mergeCell ref="B44:T44"/>
    <mergeCell ref="J26:J27"/>
    <mergeCell ref="K26:K27"/>
    <mergeCell ref="E25:L25"/>
    <mergeCell ref="E26:E27"/>
    <mergeCell ref="F26:F27"/>
    <mergeCell ref="G26:G27"/>
    <mergeCell ref="H26:H27"/>
    <mergeCell ref="I26:I27"/>
    <mergeCell ref="H38:I38"/>
    <mergeCell ref="K40:L40"/>
    <mergeCell ref="K38:L38"/>
    <mergeCell ref="N40:T42"/>
    <mergeCell ref="N37:P37"/>
    <mergeCell ref="H37:I37"/>
    <mergeCell ref="H42:I42"/>
    <mergeCell ref="H41:I41"/>
    <mergeCell ref="Q37:T37"/>
    <mergeCell ref="K39:L39"/>
    <mergeCell ref="E42:F42"/>
    <mergeCell ref="E38:F38"/>
    <mergeCell ref="E40:F40"/>
    <mergeCell ref="E41:F41"/>
    <mergeCell ref="E37:F37"/>
    <mergeCell ref="H40:I40"/>
    <mergeCell ref="H39:I39"/>
    <mergeCell ref="K42:L42"/>
    <mergeCell ref="K41:L41"/>
    <mergeCell ref="F16:F17"/>
    <mergeCell ref="G16:G17"/>
    <mergeCell ref="B7:C7"/>
    <mergeCell ref="K36:L36"/>
    <mergeCell ref="B31:C31"/>
    <mergeCell ref="H36:J36"/>
    <mergeCell ref="E39:F39"/>
    <mergeCell ref="L6:L7"/>
    <mergeCell ref="E6:E7"/>
    <mergeCell ref="F6:F7"/>
    <mergeCell ref="H16:H17"/>
    <mergeCell ref="E15:L15"/>
    <mergeCell ref="I6:I7"/>
    <mergeCell ref="J6:J7"/>
    <mergeCell ref="K6:K7"/>
    <mergeCell ref="I16:I17"/>
    <mergeCell ref="J16:J17"/>
    <mergeCell ref="K16:K17"/>
    <mergeCell ref="L16:L17"/>
    <mergeCell ref="E35:L35"/>
  </mergeCells>
  <phoneticPr fontId="0" type="noConversion"/>
  <printOptions horizontalCentered="1" verticalCentered="1"/>
  <pageMargins left="0.25" right="0.25" top="0.25" bottom="0.25" header="0" footer="0"/>
  <pageSetup scale="66" orientation="landscape" r:id="rId1"/>
  <headerFooter alignWithMargins="0"/>
  <rowBreaks count="1" manualBreakCount="1">
    <brk id="46" max="16383" man="1"/>
  </rowBreaks>
  <colBreaks count="1" manualBreakCount="1">
    <brk id="2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C110E0923FC14D8029E5C11D83DC86" ma:contentTypeVersion="18" ma:contentTypeDescription="Create a new document." ma:contentTypeScope="" ma:versionID="7ec95946335d10ac45b80f7007ee3a46">
  <xsd:schema xmlns:xsd="http://www.w3.org/2001/XMLSchema" xmlns:xs="http://www.w3.org/2001/XMLSchema" xmlns:p="http://schemas.microsoft.com/office/2006/metadata/properties" xmlns:ns2="4d913871-1126-4321-94f5-9a550bef888d" xmlns:ns3="0d89de6e-69e5-4a93-ab1d-187c257fab03" targetNamespace="http://schemas.microsoft.com/office/2006/metadata/properties" ma:root="true" ma:fieldsID="d903cb8e7b768f7368f0bc6e32175a38" ns2:_="" ns3:_="">
    <xsd:import namespace="4d913871-1126-4321-94f5-9a550bef888d"/>
    <xsd:import namespace="0d89de6e-69e5-4a93-ab1d-187c257fab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13871-1126-4321-94f5-9a550bef8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673cba-9a13-4628-b64e-30eed34373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89de6e-69e5-4a93-ab1d-187c257fab0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160586e-bfc0-43c4-b16d-45ab49f20c61}" ma:internalName="TaxCatchAll" ma:showField="CatchAllData" ma:web="0d89de6e-69e5-4a93-ab1d-187c257fab0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502B20-16F2-432C-8B05-6F678243CCD1}">
  <ds:schemaRefs>
    <ds:schemaRef ds:uri="http://schemas.microsoft.com/sharepoint/v3/contenttype/forms"/>
  </ds:schemaRefs>
</ds:datastoreItem>
</file>

<file path=customXml/itemProps2.xml><?xml version="1.0" encoding="utf-8"?>
<ds:datastoreItem xmlns:ds="http://schemas.openxmlformats.org/officeDocument/2006/customXml" ds:itemID="{66661EAB-39F2-4B90-83DE-F9EAF05B3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13871-1126-4321-94f5-9a550bef888d"/>
    <ds:schemaRef ds:uri="0d89de6e-69e5-4a93-ab1d-187c257fa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Table of Contents</vt:lpstr>
      <vt:lpstr>Glance</vt:lpstr>
      <vt:lpstr>Summary</vt:lpstr>
      <vt:lpstr>Comp</vt:lpstr>
      <vt:lpstr>Response</vt:lpstr>
      <vt:lpstr>Day of Week</vt:lpstr>
      <vt:lpstr>Daily by Month</vt:lpstr>
      <vt:lpstr>Glance_2</vt:lpstr>
      <vt:lpstr>Summary_2</vt:lpstr>
      <vt:lpstr>Comp_2</vt:lpstr>
      <vt:lpstr>Response_2</vt:lpstr>
      <vt:lpstr>Day of Week_2</vt:lpstr>
      <vt:lpstr>Daily by Month_2</vt:lpstr>
      <vt:lpstr>Help</vt:lpstr>
      <vt:lpstr>Comp!Print_Area</vt:lpstr>
      <vt:lpstr>Comp_2!Print_Area</vt:lpstr>
      <vt:lpstr>'Daily by Month'!Print_Area</vt:lpstr>
      <vt:lpstr>'Daily by Month_2'!Print_Area</vt:lpstr>
      <vt:lpstr>'Day of Week'!Print_Area</vt:lpstr>
      <vt:lpstr>'Day of Week_2'!Print_Area</vt:lpstr>
      <vt:lpstr>Glance!Print_Area</vt:lpstr>
      <vt:lpstr>Glance_2!Print_Area</vt:lpstr>
      <vt:lpstr>Help!Print_Area</vt:lpstr>
      <vt:lpstr>Response!Print_Area</vt:lpstr>
      <vt:lpstr>Response_2!Print_Area</vt:lpstr>
      <vt:lpstr>Summary!Print_Area</vt:lpstr>
      <vt:lpstr>Summary_2!Print_Area</vt:lpstr>
      <vt:lpstr>'Table of Contents'!Print_Area</vt:lpstr>
    </vt:vector>
  </TitlesOfParts>
  <Manager>18891909</Manager>
  <Company>41</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eSTAR</dc:title>
  <dc:subject>75359</dc:subject>
  <dc:creator>STR, Inc.</dc:creator>
  <cp:keywords>75359</cp:keywords>
  <cp:lastModifiedBy>Justin Goodenow</cp:lastModifiedBy>
  <cp:lastPrinted>2016-02-11T20:47:50Z</cp:lastPrinted>
  <dcterms:created xsi:type="dcterms:W3CDTF">2003-06-11T18:24:11Z</dcterms:created>
  <dcterms:modified xsi:type="dcterms:W3CDTF">2024-03-01T14:31:29Z</dcterms:modified>
  <cp:category>804,836,812,805,837,813|804,836,748,808,805,837,749,809</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