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Minicus\Box\Set-Ups\Aaron Jungreis\Other\"/>
    </mc:Choice>
  </mc:AlternateContent>
  <xr:revisionPtr revIDLastSave="0" documentId="8_{97EFCFE0-CD57-4174-93B5-1252A3916EFE}" xr6:coauthVersionLast="47" xr6:coauthVersionMax="47" xr10:uidLastSave="{00000000-0000-0000-0000-000000000000}"/>
  <bookViews>
    <workbookView xWindow="33300" yWindow="45" windowWidth="24225" windowHeight="15480" xr2:uid="{00000000-000D-0000-FFFF-FFFF00000000}"/>
  </bookViews>
  <sheets>
    <sheet name="RR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3" l="1"/>
  <c r="H21" i="3"/>
  <c r="F25" i="3" l="1"/>
  <c r="L4" i="3"/>
  <c r="M4" i="3" s="1"/>
  <c r="F4" i="3"/>
  <c r="H5" i="3"/>
  <c r="H8" i="3"/>
  <c r="H10" i="3"/>
  <c r="H11" i="3"/>
  <c r="F13" i="3"/>
  <c r="H15" i="3"/>
  <c r="F17" i="3"/>
  <c r="F18" i="3"/>
  <c r="F19" i="3"/>
  <c r="H24" i="3"/>
  <c r="C21" i="3"/>
  <c r="C26" i="3"/>
  <c r="H16" i="3"/>
  <c r="H14" i="3"/>
  <c r="H12" i="3"/>
  <c r="H9" i="3"/>
  <c r="H7" i="3"/>
  <c r="H6" i="3"/>
  <c r="H3" i="3"/>
  <c r="H2" i="3"/>
  <c r="H23" i="3"/>
  <c r="H22" i="3"/>
  <c r="H20" i="3"/>
  <c r="F5" i="3" l="1"/>
  <c r="F10" i="3"/>
  <c r="F11" i="3"/>
  <c r="H18" i="3"/>
  <c r="H17" i="3"/>
  <c r="H4" i="3"/>
  <c r="F8" i="3"/>
  <c r="H13" i="3"/>
  <c r="F15" i="3"/>
  <c r="L2" i="3" s="1"/>
  <c r="F24" i="3"/>
  <c r="L5" i="3" s="1"/>
  <c r="M5" i="3" s="1"/>
  <c r="H19" i="3"/>
  <c r="H25" i="3"/>
  <c r="F26" i="3" l="1"/>
  <c r="G26" i="3" s="1"/>
  <c r="F21" i="3"/>
  <c r="L3" i="3"/>
  <c r="M3" i="3" s="1"/>
  <c r="M2" i="3"/>
  <c r="L6" i="3" l="1"/>
  <c r="G21" i="3"/>
  <c r="M6" i="3"/>
</calcChain>
</file>

<file path=xl/sharedStrings.xml><?xml version="1.0" encoding="utf-8"?>
<sst xmlns="http://schemas.openxmlformats.org/spreadsheetml/2006/main" count="111" uniqueCount="60">
  <si>
    <t>Unit</t>
  </si>
  <si>
    <t>Tenant</t>
  </si>
  <si>
    <t>Occupied</t>
  </si>
  <si>
    <t>Annual Rent</t>
  </si>
  <si>
    <t>Annual</t>
  </si>
  <si>
    <t>Monthly</t>
  </si>
  <si>
    <t>Monthly Rent</t>
  </si>
  <si>
    <t>Total</t>
  </si>
  <si>
    <t>Warehouse #1</t>
  </si>
  <si>
    <t>Warehouse #2</t>
  </si>
  <si>
    <t>Warehouse #3</t>
  </si>
  <si>
    <t>Warehouse#4</t>
  </si>
  <si>
    <t>Suite 400</t>
  </si>
  <si>
    <t>Suite 401</t>
  </si>
  <si>
    <t>Suite 402</t>
  </si>
  <si>
    <t>Suite 403</t>
  </si>
  <si>
    <t>Suite 405</t>
  </si>
  <si>
    <t>Suite 406</t>
  </si>
  <si>
    <t>Suite 407</t>
  </si>
  <si>
    <t>Suite 500</t>
  </si>
  <si>
    <t>Suite 501/506</t>
  </si>
  <si>
    <t>Suite 502</t>
  </si>
  <si>
    <t>Suite 503A/B</t>
  </si>
  <si>
    <t>Suite 504</t>
  </si>
  <si>
    <t>Suite 505</t>
  </si>
  <si>
    <t>Suite 506</t>
  </si>
  <si>
    <t>Suite 507</t>
  </si>
  <si>
    <t>Suite 508</t>
  </si>
  <si>
    <t>Suite 509</t>
  </si>
  <si>
    <t>Suite 510</t>
  </si>
  <si>
    <t>Suite 511</t>
  </si>
  <si>
    <t>Chiropractor</t>
  </si>
  <si>
    <t>Urgent Care</t>
  </si>
  <si>
    <t>Office/gym</t>
  </si>
  <si>
    <t>Pilates</t>
  </si>
  <si>
    <t>Storefront</t>
  </si>
  <si>
    <t>Office</t>
  </si>
  <si>
    <t>Contractor</t>
  </si>
  <si>
    <t>Optics</t>
  </si>
  <si>
    <t>LL</t>
  </si>
  <si>
    <t>Main</t>
  </si>
  <si>
    <t>Floor</t>
  </si>
  <si>
    <t>LXP</t>
  </si>
  <si>
    <t>SF</t>
  </si>
  <si>
    <t>Rent/SF</t>
  </si>
  <si>
    <t>Vacant</t>
  </si>
  <si>
    <t>Wine</t>
  </si>
  <si>
    <t>Traffic Devices</t>
  </si>
  <si>
    <t>Wine Manager</t>
  </si>
  <si>
    <t>Plumbing Contractor</t>
  </si>
  <si>
    <t>Glass Enclosed Storefront</t>
  </si>
  <si>
    <t>Electrical Contractor</t>
  </si>
  <si>
    <t>Aircraft Parts</t>
  </si>
  <si>
    <t>Coffee</t>
  </si>
  <si>
    <t>Warehouse</t>
  </si>
  <si>
    <t>Office Vacant</t>
  </si>
  <si>
    <t>Use</t>
  </si>
  <si>
    <t>Medical Documentation</t>
  </si>
  <si>
    <t>Warehouse Vacant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</si>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</sst>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6" formatCode="&quot;$&quot;#,##0.00"/>
  </numFmts>
  <fonts count="7">
    <font>
      <sz val="11"/>
      <name val="Arial"/>
      <family val="1"/>
    </font>
    <font>
      <sz val="11"/>
      <name val="Arial"/>
      <family val="1"/>
    </font>
    <font>
      <b/>
      <sz val="11"/>
      <color theme="0"/>
      <name val="Roboto body"/>
    </font>
    <font>
      <sz val="11"/>
      <color theme="0"/>
      <name val="Roboto body"/>
    </font>
    <font>
      <sz val="11"/>
      <name val="Roboto body"/>
    </font>
    <font>
      <b/>
      <sz val="11"/>
      <name val="Roboto body"/>
    </font>
    <font>
      <sz val="11"/>
      <color rgb="FF000000"/>
      <name val="Roboto body"/>
    </font>
  </fonts>
  <fills count="5">
    <fill>
      <patternFill patternType="none"/>
    </fill>
    <fill>
      <patternFill patternType="gray125"/>
    </fill>
    <fill>
      <patternFill patternType="solid">
        <fgColor rgb="FF88163A"/>
        <bgColor rgb="FFF2F2F2"/>
      </patternFill>
    </fill>
    <fill>
      <patternFill patternType="solid">
        <fgColor rgb="FF88163A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4" fontId="4" fillId="0" borderId="0" xfId="0" applyNumberFormat="1" applyFont="1" applyAlignment="1">
      <alignment horizontal="left"/>
    </xf>
    <xf numFmtId="9" fontId="4" fillId="0" borderId="0" xfId="1" applyFont="1" applyAlignment="1">
      <alignment horizontal="center"/>
    </xf>
    <xf numFmtId="9" fontId="5" fillId="0" borderId="0" xfId="1" applyFont="1" applyAlignment="1">
      <alignment horizontal="center"/>
    </xf>
    <xf numFmtId="44" fontId="4" fillId="0" borderId="0" xfId="0" applyNumberFormat="1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44" fontId="2" fillId="3" borderId="2" xfId="0" applyNumberFormat="1" applyFont="1" applyFill="1" applyBorder="1" applyAlignment="1">
      <alignment horizontal="center"/>
    </xf>
    <xf numFmtId="44" fontId="2" fillId="3" borderId="3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44" fontId="4" fillId="0" borderId="5" xfId="0" applyNumberFormat="1" applyFont="1" applyBorder="1" applyAlignment="1">
      <alignment horizontal="left"/>
    </xf>
    <xf numFmtId="0" fontId="6" fillId="0" borderId="0" xfId="0" applyFont="1" applyAlignment="1">
      <alignment vertical="center"/>
    </xf>
    <xf numFmtId="1" fontId="4" fillId="0" borderId="0" xfId="2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2" fillId="2" borderId="3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4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3" fontId="4" fillId="4" borderId="0" xfId="0" applyNumberFormat="1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44" fontId="4" fillId="4" borderId="0" xfId="0" applyNumberFormat="1" applyFont="1" applyFill="1" applyAlignment="1">
      <alignment horizontal="center" vertical="center"/>
    </xf>
    <xf numFmtId="14" fontId="4" fillId="4" borderId="5" xfId="0" applyNumberFormat="1" applyFont="1" applyFill="1" applyBorder="1" applyAlignment="1">
      <alignment horizontal="center" vertical="center"/>
    </xf>
    <xf numFmtId="1" fontId="4" fillId="4" borderId="0" xfId="2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166" fontId="4" fillId="0" borderId="0" xfId="0" applyNumberFormat="1" applyFont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  <color rgb="FF000000"/>
      <color rgb="FF88163A"/>
      <color rgb="FFBA26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3922C-74A9-461C-95D0-ADACEC6F50A1}">
  <dimension ref="A1:S54"/>
  <sheetViews>
    <sheetView tabSelected="1" workbookViewId="0">
      <selection activeCell="M8" sqref="M8"/>
    </sheetView>
  </sheetViews>
  <sheetFormatPr defaultRowHeight="15" customHeight="1"/>
  <cols>
    <col min="1" max="1" width="13" style="2" bestFit="1" customWidth="1"/>
    <col min="2" max="4" width="10.625" style="2" customWidth="1"/>
    <col min="5" max="5" width="22.625" style="2" bestFit="1" customWidth="1"/>
    <col min="6" max="6" width="15.625" style="6" customWidth="1"/>
    <col min="7" max="8" width="15.625" style="2" customWidth="1"/>
    <col min="9" max="9" width="9.875" style="2" bestFit="1" customWidth="1"/>
    <col min="10" max="10" width="9" style="2"/>
    <col min="11" max="11" width="19.875" style="2" bestFit="1" customWidth="1"/>
    <col min="12" max="12" width="11.125" style="2" bestFit="1" customWidth="1"/>
    <col min="13" max="13" width="12.125" style="2" bestFit="1" customWidth="1"/>
    <col min="14" max="16384" width="9" style="2"/>
  </cols>
  <sheetData>
    <row r="1" spans="1:16" s="1" customFormat="1" ht="15" customHeight="1" thickBot="1">
      <c r="A1" s="16" t="s">
        <v>0</v>
      </c>
      <c r="B1" s="17" t="s">
        <v>41</v>
      </c>
      <c r="C1" s="17" t="s">
        <v>43</v>
      </c>
      <c r="D1" s="17" t="s">
        <v>1</v>
      </c>
      <c r="E1" s="17" t="s">
        <v>56</v>
      </c>
      <c r="F1" s="18" t="s">
        <v>6</v>
      </c>
      <c r="G1" s="18" t="s">
        <v>3</v>
      </c>
      <c r="H1" s="18" t="s">
        <v>44</v>
      </c>
      <c r="I1" s="19" t="s">
        <v>42</v>
      </c>
      <c r="K1" s="7"/>
      <c r="L1" s="10" t="s">
        <v>5</v>
      </c>
      <c r="M1" s="11" t="s">
        <v>4</v>
      </c>
      <c r="N1" s="2"/>
      <c r="O1" s="2"/>
    </row>
    <row r="2" spans="1:16" ht="15" customHeight="1">
      <c r="A2" s="20" t="s">
        <v>12</v>
      </c>
      <c r="B2" s="23" t="s">
        <v>39</v>
      </c>
      <c r="C2" s="24">
        <v>1910</v>
      </c>
      <c r="D2" s="23" t="s">
        <v>2</v>
      </c>
      <c r="E2" s="23" t="s">
        <v>31</v>
      </c>
      <c r="F2" s="22">
        <v>3605</v>
      </c>
      <c r="G2" s="22">
        <v>43260</v>
      </c>
      <c r="H2" s="22">
        <f t="shared" ref="H2:H21" si="0">G2/C2</f>
        <v>22.649214659685864</v>
      </c>
      <c r="I2" s="25">
        <v>47533</v>
      </c>
      <c r="K2" s="12" t="s">
        <v>36</v>
      </c>
      <c r="L2" s="3">
        <f>SUMIF($D$2:$D$20,"Occupied",$F$2:$F$20)</f>
        <v>38145.770000000004</v>
      </c>
      <c r="M2" s="13">
        <f>L2*12</f>
        <v>457749.24000000005</v>
      </c>
    </row>
    <row r="3" spans="1:16" ht="15" customHeight="1">
      <c r="A3" s="20" t="s">
        <v>13</v>
      </c>
      <c r="B3" s="23" t="s">
        <v>39</v>
      </c>
      <c r="C3" s="24">
        <v>2870</v>
      </c>
      <c r="D3" s="23" t="s">
        <v>2</v>
      </c>
      <c r="E3" s="23" t="s">
        <v>32</v>
      </c>
      <c r="F3" s="22">
        <v>7535.27</v>
      </c>
      <c r="G3" s="22">
        <v>90423.24</v>
      </c>
      <c r="H3" s="22">
        <f t="shared" si="0"/>
        <v>31.506355400696865</v>
      </c>
      <c r="I3" s="25">
        <v>46568</v>
      </c>
      <c r="K3" s="12" t="s">
        <v>55</v>
      </c>
      <c r="L3" s="3">
        <f>SUMIF($D$2:$D$20,"Vacant",$F$2:$F$20)</f>
        <v>6657.5</v>
      </c>
      <c r="M3" s="13">
        <f>L3*12</f>
        <v>79890</v>
      </c>
      <c r="O3" s="3"/>
      <c r="P3" s="3"/>
    </row>
    <row r="4" spans="1:16" ht="15" customHeight="1">
      <c r="A4" s="26" t="s">
        <v>14</v>
      </c>
      <c r="B4" s="28" t="s">
        <v>39</v>
      </c>
      <c r="C4" s="27">
        <v>250</v>
      </c>
      <c r="D4" s="28" t="s">
        <v>45</v>
      </c>
      <c r="E4" s="28" t="s">
        <v>33</v>
      </c>
      <c r="F4" s="29">
        <f>G4/12</f>
        <v>625</v>
      </c>
      <c r="G4" s="29">
        <v>7500</v>
      </c>
      <c r="H4" s="29">
        <f t="shared" si="0"/>
        <v>30</v>
      </c>
      <c r="I4" s="30"/>
      <c r="K4" s="12" t="s">
        <v>54</v>
      </c>
      <c r="L4" s="3">
        <f>SUMIF($D$22:$D$25,"Occupied",$F$22:$F$25)</f>
        <v>6647.6</v>
      </c>
      <c r="M4" s="13">
        <f>L4*12</f>
        <v>79771.200000000012</v>
      </c>
    </row>
    <row r="5" spans="1:16" ht="15" customHeight="1" thickBot="1">
      <c r="A5" s="26" t="s">
        <v>15</v>
      </c>
      <c r="B5" s="28" t="s">
        <v>39</v>
      </c>
      <c r="C5" s="27">
        <v>600</v>
      </c>
      <c r="D5" s="28" t="s">
        <v>45</v>
      </c>
      <c r="E5" s="28" t="s">
        <v>33</v>
      </c>
      <c r="F5" s="29">
        <f>G5/12</f>
        <v>1500</v>
      </c>
      <c r="G5" s="29">
        <v>18000</v>
      </c>
      <c r="H5" s="29">
        <f t="shared" si="0"/>
        <v>30</v>
      </c>
      <c r="I5" s="30"/>
      <c r="K5" s="12" t="s">
        <v>58</v>
      </c>
      <c r="L5" s="3">
        <f>SUMIF($D$22:$D$25,"Vacant",$F$22:$F$25)</f>
        <v>1370</v>
      </c>
      <c r="M5" s="13">
        <f>L5*12</f>
        <v>16440</v>
      </c>
    </row>
    <row r="6" spans="1:16" ht="15" customHeight="1" thickBot="1">
      <c r="A6" s="20" t="s">
        <v>16</v>
      </c>
      <c r="B6" s="23" t="s">
        <v>39</v>
      </c>
      <c r="C6" s="24">
        <v>212</v>
      </c>
      <c r="D6" s="23" t="s">
        <v>2</v>
      </c>
      <c r="E6" s="23" t="s">
        <v>34</v>
      </c>
      <c r="F6" s="22">
        <v>1150</v>
      </c>
      <c r="G6" s="22">
        <v>13800</v>
      </c>
      <c r="H6" s="22">
        <f t="shared" si="0"/>
        <v>65.094339622641513</v>
      </c>
      <c r="I6" s="25">
        <v>46387</v>
      </c>
      <c r="K6" s="7" t="s">
        <v>7</v>
      </c>
      <c r="L6" s="8">
        <f>SUM(L2:L5)</f>
        <v>52820.87</v>
      </c>
      <c r="M6" s="9">
        <f>L6*12</f>
        <v>633850.44000000006</v>
      </c>
    </row>
    <row r="7" spans="1:16" ht="15" customHeight="1">
      <c r="A7" s="20" t="s">
        <v>17</v>
      </c>
      <c r="B7" s="23" t="s">
        <v>39</v>
      </c>
      <c r="C7" s="24">
        <v>100</v>
      </c>
      <c r="D7" s="23" t="s">
        <v>2</v>
      </c>
      <c r="E7" s="23" t="s">
        <v>48</v>
      </c>
      <c r="F7" s="22">
        <v>450</v>
      </c>
      <c r="G7" s="22">
        <v>5400</v>
      </c>
      <c r="H7" s="22">
        <f t="shared" si="0"/>
        <v>54</v>
      </c>
      <c r="I7" s="25">
        <v>45961</v>
      </c>
    </row>
    <row r="8" spans="1:16" ht="15" customHeight="1">
      <c r="A8" s="26" t="s">
        <v>18</v>
      </c>
      <c r="B8" s="28" t="s">
        <v>39</v>
      </c>
      <c r="C8" s="27">
        <v>100</v>
      </c>
      <c r="D8" s="28" t="s">
        <v>45</v>
      </c>
      <c r="E8" s="28" t="s">
        <v>49</v>
      </c>
      <c r="F8" s="29">
        <f>G8/12</f>
        <v>250</v>
      </c>
      <c r="G8" s="29">
        <v>3000</v>
      </c>
      <c r="H8" s="29">
        <f t="shared" si="0"/>
        <v>30</v>
      </c>
      <c r="I8" s="30"/>
      <c r="K8" s="37"/>
      <c r="L8" s="36"/>
      <c r="M8" s="36"/>
    </row>
    <row r="9" spans="1:16" ht="15" customHeight="1">
      <c r="A9" s="20" t="s">
        <v>19</v>
      </c>
      <c r="B9" s="23" t="s">
        <v>40</v>
      </c>
      <c r="C9" s="24">
        <v>6280</v>
      </c>
      <c r="D9" s="23" t="s">
        <v>2</v>
      </c>
      <c r="E9" s="23" t="s">
        <v>57</v>
      </c>
      <c r="F9" s="22">
        <v>20534</v>
      </c>
      <c r="G9" s="22">
        <v>246408</v>
      </c>
      <c r="H9" s="22">
        <f t="shared" si="0"/>
        <v>39.236942675159234</v>
      </c>
      <c r="I9" s="25">
        <v>46630</v>
      </c>
    </row>
    <row r="10" spans="1:16" ht="15" customHeight="1">
      <c r="A10" s="26" t="s">
        <v>20</v>
      </c>
      <c r="B10" s="28" t="s">
        <v>40</v>
      </c>
      <c r="C10" s="27">
        <v>550</v>
      </c>
      <c r="D10" s="28" t="s">
        <v>45</v>
      </c>
      <c r="E10" s="28" t="s">
        <v>35</v>
      </c>
      <c r="F10" s="29">
        <f>G10/12</f>
        <v>1375</v>
      </c>
      <c r="G10" s="29">
        <v>16500</v>
      </c>
      <c r="H10" s="29">
        <f t="shared" si="0"/>
        <v>30</v>
      </c>
      <c r="I10" s="30"/>
      <c r="K10" s="38"/>
    </row>
    <row r="11" spans="1:16" ht="15" customHeight="1">
      <c r="A11" s="26" t="s">
        <v>21</v>
      </c>
      <c r="B11" s="28" t="s">
        <v>40</v>
      </c>
      <c r="C11" s="27">
        <v>50</v>
      </c>
      <c r="D11" s="28" t="s">
        <v>45</v>
      </c>
      <c r="E11" s="28" t="s">
        <v>50</v>
      </c>
      <c r="F11" s="29">
        <f>G11/12</f>
        <v>125</v>
      </c>
      <c r="G11" s="29">
        <v>1500</v>
      </c>
      <c r="H11" s="29">
        <f t="shared" si="0"/>
        <v>30</v>
      </c>
      <c r="I11" s="30"/>
      <c r="M11" s="4"/>
    </row>
    <row r="12" spans="1:16" ht="15" customHeight="1">
      <c r="A12" s="20" t="s">
        <v>22</v>
      </c>
      <c r="B12" s="23" t="s">
        <v>40</v>
      </c>
      <c r="C12" s="24">
        <v>450</v>
      </c>
      <c r="D12" s="23" t="s">
        <v>2</v>
      </c>
      <c r="E12" s="23" t="s">
        <v>51</v>
      </c>
      <c r="F12" s="22">
        <v>1721.5</v>
      </c>
      <c r="G12" s="22">
        <v>20658</v>
      </c>
      <c r="H12" s="22">
        <f t="shared" si="0"/>
        <v>45.906666666666666</v>
      </c>
      <c r="I12" s="25">
        <v>46752</v>
      </c>
      <c r="M12" s="4"/>
    </row>
    <row r="13" spans="1:16" ht="15" customHeight="1">
      <c r="A13" s="26" t="s">
        <v>23</v>
      </c>
      <c r="B13" s="28" t="s">
        <v>40</v>
      </c>
      <c r="C13" s="27">
        <v>400</v>
      </c>
      <c r="D13" s="28" t="s">
        <v>45</v>
      </c>
      <c r="E13" s="28" t="s">
        <v>36</v>
      </c>
      <c r="F13" s="29">
        <f>G13/12</f>
        <v>1000</v>
      </c>
      <c r="G13" s="29">
        <v>12000</v>
      </c>
      <c r="H13" s="29">
        <f t="shared" si="0"/>
        <v>30</v>
      </c>
      <c r="I13" s="30"/>
      <c r="M13" s="5"/>
    </row>
    <row r="14" spans="1:16" ht="15" customHeight="1">
      <c r="A14" s="20" t="s">
        <v>24</v>
      </c>
      <c r="B14" s="23" t="s">
        <v>40</v>
      </c>
      <c r="C14" s="24">
        <v>205</v>
      </c>
      <c r="D14" s="23" t="s">
        <v>2</v>
      </c>
      <c r="E14" s="23" t="s">
        <v>37</v>
      </c>
      <c r="F14" s="22">
        <v>1300</v>
      </c>
      <c r="G14" s="22">
        <v>15600</v>
      </c>
      <c r="H14" s="22">
        <f t="shared" si="0"/>
        <v>76.097560975609753</v>
      </c>
      <c r="I14" s="25">
        <v>46742</v>
      </c>
    </row>
    <row r="15" spans="1:16" ht="15" customHeight="1">
      <c r="A15" s="26" t="s">
        <v>25</v>
      </c>
      <c r="B15" s="28" t="s">
        <v>40</v>
      </c>
      <c r="C15" s="27">
        <v>168</v>
      </c>
      <c r="D15" s="28" t="s">
        <v>45</v>
      </c>
      <c r="E15" s="28" t="s">
        <v>35</v>
      </c>
      <c r="F15" s="29">
        <f>G15/12</f>
        <v>420</v>
      </c>
      <c r="G15" s="29">
        <v>5040</v>
      </c>
      <c r="H15" s="29">
        <f t="shared" si="0"/>
        <v>30</v>
      </c>
      <c r="I15" s="30"/>
    </row>
    <row r="16" spans="1:16" ht="15" customHeight="1">
      <c r="A16" s="20" t="s">
        <v>26</v>
      </c>
      <c r="B16" s="23" t="s">
        <v>40</v>
      </c>
      <c r="C16" s="24">
        <v>406</v>
      </c>
      <c r="D16" s="23" t="s">
        <v>2</v>
      </c>
      <c r="E16" s="23" t="s">
        <v>38</v>
      </c>
      <c r="F16" s="22">
        <v>1000</v>
      </c>
      <c r="G16" s="22">
        <v>12000</v>
      </c>
      <c r="H16" s="22">
        <f t="shared" si="0"/>
        <v>29.55665024630542</v>
      </c>
      <c r="I16" s="25">
        <v>46387</v>
      </c>
      <c r="M16" s="14"/>
    </row>
    <row r="17" spans="1:19" ht="15" customHeight="1">
      <c r="A17" s="26" t="s">
        <v>27</v>
      </c>
      <c r="B17" s="28" t="s">
        <v>40</v>
      </c>
      <c r="C17" s="27">
        <v>160</v>
      </c>
      <c r="D17" s="28" t="s">
        <v>45</v>
      </c>
      <c r="E17" s="28" t="s">
        <v>36</v>
      </c>
      <c r="F17" s="29">
        <f>G17/12</f>
        <v>400</v>
      </c>
      <c r="G17" s="29">
        <v>4800</v>
      </c>
      <c r="H17" s="29">
        <f t="shared" si="0"/>
        <v>30</v>
      </c>
      <c r="I17" s="30"/>
    </row>
    <row r="18" spans="1:19" ht="15" customHeight="1">
      <c r="A18" s="26" t="s">
        <v>28</v>
      </c>
      <c r="B18" s="28" t="s">
        <v>40</v>
      </c>
      <c r="C18" s="27">
        <v>320</v>
      </c>
      <c r="D18" s="28" t="s">
        <v>45</v>
      </c>
      <c r="E18" s="28" t="s">
        <v>36</v>
      </c>
      <c r="F18" s="29">
        <f>G18/12</f>
        <v>800</v>
      </c>
      <c r="G18" s="29">
        <v>9600</v>
      </c>
      <c r="H18" s="29">
        <f t="shared" si="0"/>
        <v>30</v>
      </c>
      <c r="I18" s="30"/>
    </row>
    <row r="19" spans="1:19" ht="15" customHeight="1">
      <c r="A19" s="26" t="s">
        <v>29</v>
      </c>
      <c r="B19" s="31" t="s">
        <v>40</v>
      </c>
      <c r="C19" s="27">
        <v>65</v>
      </c>
      <c r="D19" s="28" t="s">
        <v>45</v>
      </c>
      <c r="E19" s="28" t="s">
        <v>36</v>
      </c>
      <c r="F19" s="29">
        <f>G19/12</f>
        <v>162.5</v>
      </c>
      <c r="G19" s="29">
        <v>1950</v>
      </c>
      <c r="H19" s="29">
        <f t="shared" si="0"/>
        <v>30</v>
      </c>
      <c r="I19" s="30"/>
    </row>
    <row r="20" spans="1:19" ht="15" customHeight="1" thickBot="1">
      <c r="A20" s="20" t="s">
        <v>30</v>
      </c>
      <c r="B20" s="15" t="s">
        <v>40</v>
      </c>
      <c r="C20" s="24">
        <v>120</v>
      </c>
      <c r="D20" s="23" t="s">
        <v>2</v>
      </c>
      <c r="E20" s="23" t="s">
        <v>36</v>
      </c>
      <c r="F20" s="22">
        <v>850</v>
      </c>
      <c r="G20" s="22">
        <v>10200</v>
      </c>
      <c r="H20" s="22">
        <f t="shared" si="0"/>
        <v>85</v>
      </c>
      <c r="I20" s="25">
        <v>46022</v>
      </c>
    </row>
    <row r="21" spans="1:19" ht="15" customHeight="1" thickBot="1">
      <c r="A21" s="16" t="s">
        <v>36</v>
      </c>
      <c r="B21" s="21"/>
      <c r="C21" s="32">
        <f>SUM(C2:C20)</f>
        <v>15216</v>
      </c>
      <c r="D21" s="17"/>
      <c r="E21" s="17"/>
      <c r="F21" s="18">
        <f>SUM(F2:F20)</f>
        <v>44803.270000000004</v>
      </c>
      <c r="G21" s="18">
        <f>F21*12</f>
        <v>537639.24</v>
      </c>
      <c r="H21" s="18">
        <f t="shared" si="0"/>
        <v>35.333809148264983</v>
      </c>
      <c r="I21" s="19"/>
      <c r="L21" s="6"/>
    </row>
    <row r="22" spans="1:19" s="1" customFormat="1" ht="15" customHeight="1">
      <c r="A22" s="20" t="s">
        <v>8</v>
      </c>
      <c r="B22" s="23" t="s">
        <v>39</v>
      </c>
      <c r="C22" s="24">
        <v>1500</v>
      </c>
      <c r="D22" s="23" t="s">
        <v>2</v>
      </c>
      <c r="E22" s="33" t="s">
        <v>46</v>
      </c>
      <c r="F22" s="22">
        <v>2404</v>
      </c>
      <c r="G22" s="22">
        <v>28848</v>
      </c>
      <c r="H22" s="22">
        <f>G22/C22</f>
        <v>19.231999999999999</v>
      </c>
      <c r="I22" s="25" t="s">
        <v>59</v>
      </c>
      <c r="K22" s="2"/>
      <c r="L22" s="2"/>
      <c r="M22" s="2"/>
      <c r="N22" s="2"/>
      <c r="O22" s="2"/>
      <c r="S22" s="2"/>
    </row>
    <row r="23" spans="1:19" ht="15" customHeight="1">
      <c r="A23" s="20" t="s">
        <v>9</v>
      </c>
      <c r="B23" s="23" t="s">
        <v>39</v>
      </c>
      <c r="C23" s="24">
        <v>2361</v>
      </c>
      <c r="D23" s="23" t="s">
        <v>2</v>
      </c>
      <c r="E23" s="33" t="s">
        <v>52</v>
      </c>
      <c r="F23" s="22">
        <v>4243.6000000000004</v>
      </c>
      <c r="G23" s="22">
        <v>50923.200000000004</v>
      </c>
      <c r="H23" s="22">
        <f>G23/C23</f>
        <v>21.568487928843712</v>
      </c>
      <c r="I23" s="25">
        <v>46173</v>
      </c>
    </row>
    <row r="24" spans="1:19" ht="15" customHeight="1">
      <c r="A24" s="26" t="s">
        <v>10</v>
      </c>
      <c r="B24" s="28" t="s">
        <v>39</v>
      </c>
      <c r="C24" s="27">
        <v>660</v>
      </c>
      <c r="D24" s="28" t="s">
        <v>45</v>
      </c>
      <c r="E24" s="34" t="s">
        <v>53</v>
      </c>
      <c r="F24" s="29">
        <f>G24/12</f>
        <v>670</v>
      </c>
      <c r="G24" s="29">
        <v>8040</v>
      </c>
      <c r="H24" s="29">
        <f>G24/C24</f>
        <v>12.181818181818182</v>
      </c>
      <c r="I24" s="30">
        <v>45291</v>
      </c>
    </row>
    <row r="25" spans="1:19" ht="15" customHeight="1" thickBot="1">
      <c r="A25" s="26" t="s">
        <v>11</v>
      </c>
      <c r="B25" s="28" t="s">
        <v>39</v>
      </c>
      <c r="C25" s="27">
        <v>600</v>
      </c>
      <c r="D25" s="28" t="s">
        <v>45</v>
      </c>
      <c r="E25" s="34" t="s">
        <v>47</v>
      </c>
      <c r="F25" s="29">
        <f>G25/12</f>
        <v>700</v>
      </c>
      <c r="G25" s="29">
        <v>8400</v>
      </c>
      <c r="H25" s="29">
        <f>G25/C25</f>
        <v>14</v>
      </c>
      <c r="I25" s="30">
        <v>45595</v>
      </c>
      <c r="M25" s="6"/>
    </row>
    <row r="26" spans="1:19" ht="15" customHeight="1" thickBot="1">
      <c r="A26" s="16" t="s">
        <v>54</v>
      </c>
      <c r="B26" s="21"/>
      <c r="C26" s="32">
        <f>SUM(C22:C25)</f>
        <v>5121</v>
      </c>
      <c r="D26" s="17"/>
      <c r="E26" s="17"/>
      <c r="F26" s="18">
        <f>SUM(F22:F25)</f>
        <v>8017.6</v>
      </c>
      <c r="G26" s="18">
        <f>F26*12</f>
        <v>96211.200000000012</v>
      </c>
      <c r="H26" s="18">
        <f>G26/C26</f>
        <v>18.787580550673699</v>
      </c>
      <c r="I26" s="19"/>
      <c r="M26" s="35"/>
    </row>
    <row r="27" spans="1:19" ht="15" customHeight="1">
      <c r="M27" s="6"/>
    </row>
    <row r="36" spans="5:5" ht="15" customHeight="1">
      <c r="E36"/>
    </row>
    <row r="37" spans="5:5" ht="15" customHeight="1">
      <c r="E37"/>
    </row>
    <row r="38" spans="5:5" ht="15" customHeight="1">
      <c r="E38"/>
    </row>
    <row r="39" spans="5:5" ht="15" customHeight="1">
      <c r="E39"/>
    </row>
    <row r="40" spans="5:5" ht="15" customHeight="1">
      <c r="E40"/>
    </row>
    <row r="41" spans="5:5" ht="15" customHeight="1">
      <c r="E41"/>
    </row>
    <row r="42" spans="5:5" ht="15" customHeight="1">
      <c r="E42"/>
    </row>
    <row r="43" spans="5:5" ht="15" customHeight="1">
      <c r="E43"/>
    </row>
    <row r="44" spans="5:5" ht="15" customHeight="1">
      <c r="E44"/>
    </row>
    <row r="45" spans="5:5" ht="15" customHeight="1">
      <c r="E45"/>
    </row>
    <row r="46" spans="5:5" ht="15" customHeight="1">
      <c r="E46"/>
    </row>
    <row r="47" spans="5:5" ht="15" customHeight="1">
      <c r="E47"/>
    </row>
    <row r="48" spans="5:5" ht="15" customHeight="1">
      <c r="E48"/>
    </row>
    <row r="49" spans="5:5" ht="15" customHeight="1">
      <c r="E49"/>
    </row>
    <row r="50" spans="5:5" ht="15" customHeight="1">
      <c r="E50"/>
    </row>
    <row r="51" spans="5:5" ht="15" customHeight="1">
      <c r="E51"/>
    </row>
    <row r="52" spans="5:5" ht="15" customHeight="1">
      <c r="E52"/>
    </row>
    <row r="53" spans="5:5" ht="15" customHeight="1">
      <c r="E53"/>
    </row>
    <row r="54" spans="5:5" ht="15" customHeight="1">
      <c r="E54"/>
    </row>
  </sheetData>
  <conditionalFormatting sqref="D2:E20 D22:E25">
    <cfRule type="cellIs" dxfId="0" priority="1" operator="equal">
      <formula>"VACANT"</formula>
    </cfRule>
  </conditionalFormatting>
  <pageMargins left="0.7" right="0.7" top="0.75" bottom="0.75" header="0.3" footer="0.3"/>
  <pageSetup orientation="portrait" horizontalDpi="1200" verticalDpi="1200" r:id="rId1"/>
  <ignoredErrors>
    <ignoredError sqref="G21 G2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Michael John Minicus</cp:lastModifiedBy>
  <cp:revision>0</cp:revision>
  <dcterms:created xsi:type="dcterms:W3CDTF">2025-02-04T13:40:07Z</dcterms:created>
  <dcterms:modified xsi:type="dcterms:W3CDTF">2025-08-19T21:22:23Z</dcterms:modified>
</cp:coreProperties>
</file>