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3.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8.xml" ContentType="application/vnd.openxmlformats-officedocument.spreadsheetml.worksheet+xml"/>
  <Override PartName="/xl/printerSettings/printerSettings29.bin" ContentType="application/vnd.openxmlformats-officedocument.spreadsheetml.printerSettings"/>
  <Override PartName="/xl/drawings/drawing30.xml" ContentType="application/vnd.openxmlformats-officedocument.drawing+xml"/>
  <Override PartName="/xl/worksheets/sheet32.xml" ContentType="application/vnd.openxmlformats-officedocument.spreadsheetml.worksheet+xml"/>
  <Override PartName="/xl/printerSettings/printerSettings33.bin" ContentType="application/vnd.openxmlformats-officedocument.spreadsheetml.printerSettings"/>
  <Override PartName="/xl/drawings/drawing34.xml" ContentType="application/vnd.openxmlformats-officedocument.drawing+xml"/>
  <Override PartName="/xl/worksheets/sheet36.xml" ContentType="application/vnd.openxmlformats-officedocument.spreadsheetml.worksheet+xml"/>
  <Override PartName="/xl/printerSettings/printerSettings37.bin" ContentType="application/vnd.openxmlformats-officedocument.spreadsheetml.printerSettings"/>
  <Override PartName="/xl/drawings/drawing38.xml" ContentType="application/vnd.openxmlformats-officedocument.drawing+xml"/>
  <Override PartName="/xl/worksheets/sheet40.xml" ContentType="application/vnd.openxmlformats-officedocument.spreadsheetml.worksheet+xml"/>
  <Override PartName="/xl/printerSettings/printerSettings41.bin" ContentType="application/vnd.openxmlformats-officedocument.spreadsheetml.printerSettings"/>
  <Override PartName="/xl/drawings/drawing42.xml" ContentType="application/vnd.openxmlformats-officedocument.drawing+xml"/>
  <Override PartName="/xl/worksheets/sheet44.xml" ContentType="application/vnd.openxmlformats-officedocument.spreadsheetml.worksheet+xml"/>
  <Override PartName="/xl/printerSettings/printerSettings45.bin" ContentType="application/vnd.openxmlformats-officedocument.spreadsheetml.printerSettings"/>
  <Override PartName="/xl/drawings/drawing46.xml" ContentType="application/vnd.openxmlformats-officedocument.drawing+xml"/>
  <Override PartName="/xl/worksheets/sheet48.xml" ContentType="application/vnd.openxmlformats-officedocument.spreadsheetml.worksheet+xml"/>
  <Override PartName="/xl/printerSettings/printerSettings49.bin" ContentType="application/vnd.openxmlformats-officedocument.spreadsheetml.printerSettings"/>
  <Override PartName="/xl/drawings/drawing50.xml" ContentType="application/vnd.openxmlformats-officedocument.drawing+xml"/>
  <Override PartName="/xl/worksheets/sheet52.xml" ContentType="application/vnd.openxmlformats-officedocument.spreadsheetml.worksheet+xml"/>
  <Override PartName="/xl/printerSettings/printerSettings53.bin" ContentType="application/vnd.openxmlformats-officedocument.spreadsheetml.printerSettings"/>
  <Override PartName="/xl/drawings/drawing54.xml" ContentType="application/vnd.openxmlformats-officedocument.drawing+xml"/>
  <Override PartName="/xl/worksheets/sheet56.xml" ContentType="application/vnd.openxmlformats-officedocument.spreadsheetml.worksheet+xml"/>
  <Override PartName="/xl/printerSettings/printerSettings57.bin" ContentType="application/vnd.openxmlformats-officedocument.spreadsheetml.printerSettings"/>
  <Override PartName="/xl/drawings/drawing58.xml" ContentType="application/vnd.openxmlformats-officedocument.drawing+xml"/>
  <Override PartName="/xl/worksheets/sheet59.xml" ContentType="application/vnd.openxmlformats-officedocument.spreadsheetml.worksheet+xml"/>
  <Override PartName="/xl/printerSettings/printerSettings60.bin" ContentType="application/vnd.openxmlformats-officedocument.spreadsheetml.printerSettings"/>
  <Override PartName="/xl/drawings/drawing61.xml" ContentType="application/vnd.openxmlformats-officedocument.drawing+xml"/>
  <Override PartName="/xl/worksheets/sheet62.xml" ContentType="application/vnd.openxmlformats-officedocument.spreadsheetml.worksheet+xml"/>
  <Override PartName="/xl/printerSettings/printerSettings63.bin" ContentType="application/vnd.openxmlformats-officedocument.spreadsheetml.printerSettings"/>
  <Override PartName="/xl/drawings/drawing64.xml" ContentType="application/vnd.openxmlformats-officedocument.drawing+xml"/>
  <Override PartName="/xl/worksheets/sheet65.xml" ContentType="application/vnd.openxmlformats-officedocument.spreadsheetml.worksheet+xml"/>
  <Override PartName="/xl/printerSettings/printerSettings66.bin" ContentType="application/vnd.openxmlformats-officedocument.spreadsheetml.printerSettings"/>
  <Override PartName="/xl/drawings/drawing67.xml" ContentType="application/vnd.openxmlformats-officedocument.drawing+xml"/>
  <Override PartName="/xl/worksheets/sheet69.xml" ContentType="application/vnd.openxmlformats-officedocument.spreadsheetml.worksheet+xml"/>
  <Override PartName="/xl/printerSettings/printerSettings70.bin" ContentType="application/vnd.openxmlformats-officedocument.spreadsheetml.printerSettings"/>
  <Override PartName="/xl/drawings/drawing71.xml" ContentType="application/vnd.openxmlformats-officedocument.drawing+xml"/>
  <Override PartName="/xl/drawings/drawing72.xml" ContentType="application/vnd.openxmlformats-officedocument.drawing+xml"/>
  <Override PartName="/xl/worksheets/sheet73.xml" ContentType="application/vnd.openxmlformats-officedocument.spreadsheetml.worksheet+xml"/>
  <Override PartName="/xl/printerSettings/printerSettings74.bin" ContentType="application/vnd.openxmlformats-officedocument.spreadsheetml.printerSettings"/>
  <Override PartName="/xl/drawings/drawing75.xml" ContentType="application/vnd.openxmlformats-officedocument.drawing+xml"/>
  <Override PartName="/xl/drawings/drawing76.xml" ContentType="application/vnd.openxmlformats-officedocument.drawing+xml"/>
  <Override PartName="/xl/worksheets/sheet77.xml" ContentType="application/vnd.openxmlformats-officedocument.spreadsheetml.worksheet+xml"/>
  <Override PartName="/xl/printerSettings/printerSettings78.bin" ContentType="application/vnd.openxmlformats-officedocument.spreadsheetml.printerSettings"/>
  <Override PartName="/xl/drawings/drawing79.xml" ContentType="application/vnd.openxmlformats-officedocument.drawing+xml"/>
  <Override PartName="/xl/worksheets/sheet80.xml" ContentType="application/vnd.openxmlformats-officedocument.spreadsheetml.worksheet+xml"/>
  <Override PartName="/xl/printerSettings/printerSettings81.bin" ContentType="application/vnd.openxmlformats-officedocument.spreadsheetml.printerSettings"/>
  <Override PartName="/xl/drawings/drawing82.xml" ContentType="application/vnd.openxmlformats-officedocument.drawing+xml"/>
  <Override PartName="/xl/drawings/drawing83.xml" ContentType="application/vnd.openxmlformats-officedocument.drawing+xml"/>
  <Override PartName="/xl/worksheets/sheet84.xml" ContentType="application/vnd.openxmlformats-officedocument.spreadsheetml.worksheet+xml"/>
  <Override PartName="/xl/printerSettings/printerSettings85.bin" ContentType="application/vnd.openxmlformats-officedocument.spreadsheetml.printerSettings"/>
  <Override PartName="/xl/drawings/drawing86.xml" ContentType="application/vnd.openxmlformats-officedocument.drawing+xml"/>
  <Override PartName="/xl/drawings/drawing87.xml" ContentType="application/vnd.openxmlformats-officedocument.drawing+xml"/>
  <Override PartName="/xl/worksheets/sheet88.xml" ContentType="application/vnd.openxmlformats-officedocument.spreadsheetml.worksheet+xml"/>
  <Override PartName="/xl/printerSettings/printerSettings89.bin" ContentType="application/vnd.openxmlformats-officedocument.spreadsheetml.printerSettings"/>
  <Override PartName="/xl/drawings/drawing90.xml" ContentType="application/vnd.openxmlformats-officedocument.drawing+xml"/>
  <Override PartName="/xl/drawings/drawing91.xml" ContentType="application/vnd.openxmlformats-officedocument.drawing+xml"/>
  <Override PartName="/xl/worksheets/sheet92.xml" ContentType="application/vnd.openxmlformats-officedocument.spreadsheetml.worksheet+xml"/>
  <Override PartName="/xl/printerSettings/printerSettings93.bin" ContentType="application/vnd.openxmlformats-officedocument.spreadsheetml.printerSettings"/>
  <Override PartName="/xl/drawings/drawing94.xml" ContentType="application/vnd.openxmlformats-officedocument.drawing+xml"/>
  <Override PartName="/xl/worksheets/sheet95.xml" ContentType="application/vnd.openxmlformats-officedocument.spreadsheetml.worksheet+xml"/>
  <Override PartName="/xl/printerSettings/printerSettings96.bin" ContentType="application/vnd.openxmlformats-officedocument.spreadsheetml.printerSettings"/>
  <Override PartName="/xl/drawings/drawing97.xml" ContentType="application/vnd.openxmlformats-officedocument.drawing+xml"/>
  <Override PartName="/xl/worksheets/sheet98.xml" ContentType="application/vnd.openxmlformats-officedocument.spreadsheetml.worksheet+xml"/>
  <Override PartName="/xl/printerSettings/printerSettings99.bin" ContentType="application/vnd.openxmlformats-officedocument.spreadsheetml.printerSettings"/>
  <Override PartName="/xl/drawings/drawing100.xml" ContentType="application/vnd.openxmlformats-officedocument.drawing+xml"/>
  <Override PartName="/xl/worksheets/sheet101.xml" ContentType="application/vnd.openxmlformats-officedocument.spreadsheetml.worksheet+xml"/>
  <Override PartName="/xl/printerSettings/printerSettings102.bin" ContentType="application/vnd.openxmlformats-officedocument.spreadsheetml.printerSettings"/>
  <Override PartName="/xl/drawings/drawing103.xml" ContentType="application/vnd.openxmlformats-officedocument.drawing+xml"/>
  <Override PartName="/xl/worksheets/sheet104.xml" ContentType="application/vnd.openxmlformats-officedocument.spreadsheetml.worksheet+xml"/>
  <Override PartName="/xl/printerSettings/printerSettings105.bin" ContentType="application/vnd.openxmlformats-officedocument.spreadsheetml.printerSettings"/>
  <Override PartName="/xl/drawings/drawing106.xml" ContentType="application/vnd.openxmlformats-officedocument.drawing+xml"/>
  <Override PartName="/xl/worksheets/sheet107.xml" ContentType="application/vnd.openxmlformats-officedocument.spreadsheetml.worksheet+xml"/>
  <Override PartName="/xl/printerSettings/printerSettings108.bin" ContentType="application/vnd.openxmlformats-officedocument.spreadsheetml.printerSettings"/>
  <Override PartName="/xl/drawings/drawing109.xml" ContentType="application/vnd.openxmlformats-officedocument.drawing+xml"/>
  <Override PartName="/xl/worksheets/sheet110.xml" ContentType="application/vnd.openxmlformats-officedocument.spreadsheetml.worksheet+xml"/>
  <Override PartName="/xl/printerSettings/printerSettings111.bin" ContentType="application/vnd.openxmlformats-officedocument.spreadsheetml.printerSettings"/>
  <Override PartName="/xl/drawings/drawing112.xml" ContentType="application/vnd.openxmlformats-officedocument.drawing+xml"/>
  <Override PartName="/xl/worksheets/sheet113.xml" ContentType="application/vnd.openxmlformats-officedocument.spreadsheetml.worksheet+xml"/>
  <Override PartName="/xl/printerSettings/printerSettings114.bin" ContentType="application/vnd.openxmlformats-officedocument.spreadsheetml.printerSettings"/>
  <Override PartName="/xl/drawings/drawing115.xml" ContentType="application/vnd.openxmlformats-officedocument.drawing+xml"/>
  <Override PartName="/xl/worksheets/sheet116.xml" ContentType="application/vnd.openxmlformats-officedocument.spreadsheetml.worksheet+xml"/>
  <Override PartName="/xl/printerSettings/printerSettings117.bin" ContentType="application/vnd.openxmlformats-officedocument.spreadsheetml.printerSettings"/>
  <Override PartName="/xl/drawings/drawing118.xml" ContentType="application/vnd.openxmlformats-officedocument.drawing+xml"/>
  <Override PartName="/xl/worksheets/sheet119.xml" ContentType="application/vnd.openxmlformats-officedocument.spreadsheetml.worksheet+xml"/>
  <Override PartName="/xl/printerSettings/printerSettings120.bin" ContentType="application/vnd.openxmlformats-officedocument.spreadsheetml.printerSettings"/>
  <Override PartName="/xl/drawings/drawing121.xml" ContentType="application/vnd.openxmlformats-officedocument.drawing+xml"/>
  <Override PartName="/xl/worksheets/sheet122.xml" ContentType="application/vnd.openxmlformats-officedocument.spreadsheetml.worksheet+xml"/>
  <Override PartName="/xl/printerSettings/printerSettings123.bin" ContentType="application/vnd.openxmlformats-officedocument.spreadsheetml.printerSettings"/>
  <Override PartName="/xl/drawings/drawing124.xml" ContentType="application/vnd.openxmlformats-officedocument.drawing+xml"/>
  <Override PartName="/xl/drawings/drawing125.xml" ContentType="application/vnd.openxmlformats-officedocument.drawing+xml"/>
  <Override PartName="/xl/worksheets/sheet126.xml" ContentType="application/vnd.openxmlformats-officedocument.spreadsheetml.worksheet+xml"/>
  <Override PartName="/xl/printerSettings/printerSettings127.bin" ContentType="application/vnd.openxmlformats-officedocument.spreadsheetml.printerSettings"/>
  <Override PartName="/xl/drawings/drawing128.xml" ContentType="application/vnd.openxmlformats-officedocument.drawing+xml"/>
  <Override PartName="/xl/drawings/drawing129.xml" ContentType="application/vnd.openxmlformats-officedocument.drawing+xml"/>
  <Override PartName="/xl/worksheets/sheet130.xml" ContentType="application/vnd.openxmlformats-officedocument.spreadsheetml.worksheet+xml"/>
  <Override PartName="/xl/printerSettings/printerSettings131.bin" ContentType="application/vnd.openxmlformats-officedocument.spreadsheetml.printerSettings"/>
  <Override PartName="/xl/drawings/drawing132.xml" ContentType="application/vnd.openxmlformats-officedocument.drawing+xml"/>
  <Override PartName="/xl/worksheets/sheet133.xml" ContentType="application/vnd.openxmlformats-officedocument.spreadsheetml.worksheet+xml"/>
  <Override PartName="/xl/printerSettings/printerSettings134.bin" ContentType="application/vnd.openxmlformats-officedocument.spreadsheetml.printerSettings"/>
  <Override PartName="/xl/drawings/drawing135.xml" ContentType="application/vnd.openxmlformats-officedocument.drawing+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Types>
</file>

<file path=_rels/.rels><?xml version="1.0" encoding="utf-8" standalone="yes" ?>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30"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fileVersion appName="xl" lastEdited="7" lowestEdited="6" rupBuild="24026"/>
  <workbookPr codeName="ThisWorkbook" defaultThemeVersion="124226"/>
  <bookViews>
    <workbookView xWindow="-120" yWindow="-120" windowWidth="21600" windowHeight="10410" tabRatio="966"/>
  </bookViews>
  <sheets>
    <sheet name="Table of Contents" sheetId="1" r:id="rId32"/>
    <sheet name="Glance" sheetId="57" r:id="rId33"/>
    <sheet name="Summary" sheetId="55" r:id="rId34"/>
    <sheet name="Comp" sheetId="76" r:id="rId31"/>
    <sheet name="Response" sheetId="13" r:id="rId39"/>
    <sheet name="Day of Week" sheetId="60" r:id="rId35"/>
    <sheet name="Daily by Month" sheetId="47" r:id="rId36"/>
    <sheet name="Segmentation Glance" sheetId="77" r:id="rId30"/>
    <sheet name="Segmentation Occ" sheetId="78" r:id="rId29"/>
    <sheet name="Segmentation ADR" sheetId="79" r:id="rId28"/>
    <sheet name="Segmentation RevPAR" sheetId="80" r:id="rId27"/>
    <sheet name="Segmentation Indexes" sheetId="81" r:id="rId26"/>
    <sheet name="Segmentation Ranking" sheetId="82" r:id="rId25"/>
    <sheet name="Segmentation DOW Month" sheetId="83" r:id="rId24"/>
    <sheet name="Segmentation DOW YTD" sheetId="84" r:id="rId23"/>
    <sheet name="Segmentation DOW Run 3" sheetId="85" r:id="rId22"/>
    <sheet name="Segmentation DOW Run 12" sheetId="86" r:id="rId21"/>
    <sheet name="Add Rev ADR" sheetId="65" r:id="rId37"/>
    <sheet name="Add Rev RevPAR" sheetId="66" r:id="rId38"/>
    <sheet name="Segmentation Response" sheetId="87" r:id="rId20"/>
    <sheet name="Glance_2" sheetId="88" r:id="rId19"/>
    <sheet name="Summary_2" sheetId="89" r:id="rId18"/>
    <sheet name="Comp_2" sheetId="90" r:id="rId17"/>
    <sheet name="Response_2" sheetId="91" r:id="rId16"/>
    <sheet name="Day of Week_2" sheetId="92" r:id="rId15"/>
    <sheet name="Daily by Month_2" sheetId="93" r:id="rId14"/>
    <sheet name="Segmentation Glance_2" sheetId="94" r:id="rId13"/>
    <sheet name="Segmentation Occ_2" sheetId="95" r:id="rId12"/>
    <sheet name="Segmentation ADR_2" sheetId="96" r:id="rId11"/>
    <sheet name="Segmentation RevPAR_2" sheetId="97" r:id="rId10"/>
    <sheet name="Segmentation Indexes_2" sheetId="98" r:id="rId9"/>
    <sheet name="Segmentation Ranking_2" sheetId="99" r:id="rId8"/>
    <sheet name="Segmentation DOW Month_2" sheetId="100" r:id="rId7"/>
    <sheet name="Segmentation DOW YTD_2" sheetId="101" r:id="rId6"/>
    <sheet name="Segmentation DOW Run 3_2" sheetId="102" r:id="rId5"/>
    <sheet name="Segmentation DOW Run 12_2" sheetId="103" r:id="rId4"/>
    <sheet name="Add Rev ADR_2" sheetId="104" r:id="rId3"/>
    <sheet name="Add Rev RevPAR_2" sheetId="105" r:id="rId2"/>
    <sheet name="Segmentation Response_2" sheetId="106" r:id="rId1"/>
    <sheet name="Help" sheetId="74" r:id="rId40"/>
  </sheets>
  <definedNames>
    <definedName name="_xlnm.Print_Area" localSheetId="17">'Add Rev ADR'!$A$1:$AH$46</definedName>
    <definedName name="_xlnm.Print_Area" localSheetId="18">'Add Rev RevPAR'!$A$1:$AH$45</definedName>
    <definedName name="_xlnm.Print_Area" localSheetId="6">'Daily by Month'!$A$1:$AH$57</definedName>
    <definedName name="_xlnm.Print_Area" localSheetId="5">'Day of Week'!$A$1:$V$78</definedName>
    <definedName name="_xlnm.Print_Area" localSheetId="1">Glance!$A$1:$T$34</definedName>
    <definedName name="_xlnm.Print_Area" localSheetId="39">Help!$A$1:$J$16</definedName>
    <definedName name="_xlnm.Print_Area" localSheetId="4">Response!$A$1:$AR$106</definedName>
    <definedName name="_xlnm.Print_Area" localSheetId="2">Summary!$A$1:$U$45</definedName>
    <definedName name="_xlnm.Print_Area" localSheetId="0">'Table of Contents'!$A$1:$H$63</definedName>
    <definedName name="_xlnm.Print_Area" localSheetId="3">Comp!$A$1:$AG$57</definedName>
    <definedName name="_xlnm.Print_Area" localSheetId="7">'Segmentation Glance'!$A$1:$T$41</definedName>
    <definedName name="_xlnm.Print_Area" localSheetId="8">'Segmentation Occ'!$A$1:$AB$45</definedName>
    <definedName name="_xlnm.Print_Area" localSheetId="9">'Segmentation ADR'!$A$1:$AB$44</definedName>
    <definedName name="_xlnm.Print_Area" localSheetId="10">'Segmentation RevPAR'!$A$1:$AB$44</definedName>
    <definedName name="_xlnm.Print_Area" localSheetId="11">'Segmentation Indexes'!$A$1:$AB$44</definedName>
    <definedName name="_xlnm.Print_Area" localSheetId="12">'Segmentation Ranking'!$A$1:$AB$44</definedName>
    <definedName name="_xlnm.Print_Area" localSheetId="13">'Segmentation DOW Month'!$A$1:$AB$53</definedName>
    <definedName name="_xlnm.Print_Area" localSheetId="14">'Segmentation DOW YTD'!$A$1:$AB$53</definedName>
    <definedName name="_xlnm.Print_Area" localSheetId="15">'Segmentation DOW Run 3'!$A$1:$AB$53</definedName>
    <definedName name="_xlnm.Print_Area" localSheetId="16">'Segmentation DOW Run 12'!$A$1:$AB$53</definedName>
    <definedName name="_xlnm.Print_Area" localSheetId="19">'Segmentation Response'!$A$1:$AR$106</definedName>
    <definedName name="_xlnm.Print_Area" localSheetId="20">Glance_2!$A$1:$T$34</definedName>
    <definedName name="_xlnm.Print_Area" localSheetId="21">Summary_2!$A$1:$U$45</definedName>
    <definedName name="_xlnm.Print_Area" localSheetId="22">'Comp_2'!$A$1:$AG$57</definedName>
    <definedName name="_xlnm.Print_Area" localSheetId="23">'Response_2'!$A$1:$AR$106</definedName>
    <definedName name="_xlnm.Print_Area" localSheetId="24">'Day of Week_2'!$A$1:$V$78</definedName>
    <definedName name="_xlnm.Print_Area" localSheetId="25">'Daily by Month_2'!$A$1:$AH$57</definedName>
    <definedName name="_xlnm.Print_Area" localSheetId="26">'Segmentation Glance_2'!$A$1:$T$41</definedName>
    <definedName name="_xlnm.Print_Area" localSheetId="27">'Segmentation Occ_2'!$A$1:$AB$45</definedName>
    <definedName name="_xlnm.Print_Area" localSheetId="28">'Segmentation ADR_2'!$A$1:$AB$44</definedName>
    <definedName name="_xlnm.Print_Area" localSheetId="29">'Segmentation RevPAR_2'!$A$1:$AB$44</definedName>
    <definedName name="_xlnm.Print_Area" localSheetId="30">'Segmentation Indexes_2'!$A$1:$AB$44</definedName>
    <definedName name="_xlnm.Print_Area" localSheetId="31">'Segmentation Ranking_2'!$A$1:$AB$44</definedName>
    <definedName name="_xlnm.Print_Area" localSheetId="32">'Segmentation DOW Month_2'!$A$1:$AB$53</definedName>
    <definedName name="_xlnm.Print_Area" localSheetId="33">'Segmentation DOW YTD_2'!$A$1:$AB$53</definedName>
    <definedName name="_xlnm.Print_Area" localSheetId="34">'Segmentation DOW Run 3_2'!$A$1:$AB$53</definedName>
    <definedName name="_xlnm.Print_Area" localSheetId="35">'Segmentation DOW Run 12_2'!$A$1:$AB$53</definedName>
    <definedName name="_xlnm.Print_Area" localSheetId="36">'Add Rev ADR_2'!$A$1:$AH$46</definedName>
    <definedName name="_xlnm.Print_Area" localSheetId="37">'Add Rev RevPAR_2'!$A$1:$AH$45</definedName>
    <definedName name="_xlnm.Print_Area" localSheetId="38">'Segmentation Response_2'!$A$1:$AR$106</definedName>
  </definedNames>
  <calcPr calcId="152511"/>
</workbook>
</file>

<file path=xl/sharedStrings.xml><?xml version="1.0" encoding="utf-8"?>
<sst xmlns="http://schemas.openxmlformats.org/spreadsheetml/2006/main" xmlns:r="http://schemas.openxmlformats.org/officeDocument/2006/relationships" xmlns:xdr="http://schemas.openxmlformats.org/drawingml/2006/spreadsheetDrawing" xmlns:s="http://schemas.openxmlformats.org/officeDocument/2006/sharedTypes" xmlns:vt="http://schemas.openxmlformats.org/officeDocument/2006/docPropsVTypes" xmlns:a="http://schemas.openxmlformats.org/drawingml/2006/main" xmlns:cdr="http://schemas.openxmlformats.org/drawingml/2006/chartDrawing" count="1023" uniqueCount="126">
  <si>
    <t>Sun</t>
  </si>
  <si>
    <t>Mon</t>
  </si>
  <si>
    <t>Tue</t>
  </si>
  <si>
    <t>Wed</t>
  </si>
  <si>
    <t>Thu</t>
  </si>
  <si>
    <t>Fri</t>
  </si>
  <si>
    <t>Sat</t>
  </si>
  <si>
    <t>This Year</t>
  </si>
  <si>
    <t>Last Year</t>
  </si>
  <si>
    <t>ADR</t>
  </si>
  <si>
    <t>RevPAR</t>
  </si>
  <si>
    <t>Transient</t>
  </si>
  <si>
    <t>Total</t>
  </si>
  <si>
    <t>Group</t>
  </si>
  <si>
    <t>Contract</t>
  </si>
  <si>
    <t>Comp Set</t>
  </si>
  <si>
    <t>Comp set</t>
  </si>
  <si>
    <t>Other</t>
  </si>
  <si>
    <t>F&amp;B</t>
  </si>
  <si>
    <t>My Property</t>
  </si>
  <si>
    <t>Room</t>
  </si>
  <si>
    <t>Name</t>
  </si>
  <si>
    <t>Occupancy (%)</t>
  </si>
  <si>
    <t>Rank</t>
  </si>
  <si>
    <t>% Chg</t>
  </si>
  <si>
    <t>My Prop</t>
  </si>
  <si>
    <t>Market Scale</t>
  </si>
  <si>
    <t xml:space="preserve"> </t>
  </si>
  <si>
    <t>Supply</t>
  </si>
  <si>
    <t>Demand</t>
  </si>
  <si>
    <t>Census/Sample - Properties &amp; Rooms</t>
  </si>
  <si>
    <t>Census</t>
  </si>
  <si>
    <t>Sample</t>
  </si>
  <si>
    <t>Properties</t>
  </si>
  <si>
    <t>Rooms</t>
  </si>
  <si>
    <t>Competitive Set</t>
  </si>
  <si>
    <t>Sample %</t>
  </si>
  <si>
    <t>Year to Date</t>
  </si>
  <si>
    <t>Revenue</t>
  </si>
  <si>
    <t>Day of Week</t>
  </si>
  <si>
    <t>Weekday</t>
  </si>
  <si>
    <t>Time Period</t>
  </si>
  <si>
    <t>Current Month</t>
  </si>
  <si>
    <t>Sunday</t>
  </si>
  <si>
    <t>Running 3 Month</t>
  </si>
  <si>
    <t>Running 12 Month</t>
  </si>
  <si>
    <t>Monday</t>
  </si>
  <si>
    <t>Tuesday</t>
  </si>
  <si>
    <t>Wednesday</t>
  </si>
  <si>
    <t>Thursday</t>
  </si>
  <si>
    <t>Friday</t>
  </si>
  <si>
    <t>Saturday</t>
  </si>
  <si>
    <t>Weekend</t>
  </si>
  <si>
    <t>Occ</t>
  </si>
  <si>
    <t>Indexes</t>
  </si>
  <si>
    <t>(Fri-Sat)</t>
  </si>
  <si>
    <t xml:space="preserve">Pipeline </t>
  </si>
  <si>
    <t>Weekday/Weekend</t>
  </si>
  <si>
    <t>Year To Date</t>
  </si>
  <si>
    <t xml:space="preserve">  Year To Date</t>
  </si>
  <si>
    <t>Zip</t>
  </si>
  <si>
    <t>Phone</t>
  </si>
  <si>
    <t>Open Date</t>
  </si>
  <si>
    <t>Month % Chg</t>
  </si>
  <si>
    <t>YTD % Chg</t>
  </si>
  <si>
    <t>Run 3 Mon % Chg</t>
  </si>
  <si>
    <t>Run 12 Mon % Chg</t>
  </si>
  <si>
    <t>(Sun-Thu)</t>
  </si>
  <si>
    <t xml:space="preserve">     % Chg</t>
  </si>
  <si>
    <t>Percent of Total Revenue (%)</t>
  </si>
  <si>
    <t>Percent Change (%)</t>
  </si>
  <si>
    <t>STR#</t>
  </si>
  <si>
    <t>Occupancy</t>
  </si>
  <si>
    <t>Property</t>
  </si>
  <si>
    <t>Competitive Set: Competitors</t>
  </si>
  <si>
    <t xml:space="preserve">     Weekday</t>
  </si>
  <si>
    <t xml:space="preserve">     Weekend</t>
  </si>
  <si>
    <t>Ranking</t>
  </si>
  <si>
    <t>My Prop vs. Comp Set</t>
  </si>
  <si>
    <t xml:space="preserve">This Year </t>
  </si>
  <si>
    <t xml:space="preserve">Last Year  </t>
  </si>
  <si>
    <t>Date</t>
  </si>
  <si>
    <t>Total Sundays</t>
  </si>
  <si>
    <t>Total Mondays</t>
  </si>
  <si>
    <t>Total Tuesdays</t>
  </si>
  <si>
    <t>Total Wednesdays</t>
  </si>
  <si>
    <t>Total Thursdays</t>
  </si>
  <si>
    <t>Total Fridays</t>
  </si>
  <si>
    <t>Total Saturdays</t>
  </si>
  <si>
    <t>Exchange Rate*</t>
  </si>
  <si>
    <t>Average Daily Rate</t>
  </si>
  <si>
    <t>Revenue Per Rooms Sold</t>
  </si>
  <si>
    <t>Revenue Per Rooms Available</t>
  </si>
  <si>
    <t>Revenue Per Room Sold</t>
  </si>
  <si>
    <t>City, State Country</t>
  </si>
  <si>
    <t xml:space="preserve">City, State </t>
  </si>
  <si>
    <t>December LYTD</t>
  </si>
  <si>
    <t>Index (MPI)</t>
  </si>
  <si>
    <t>Index (ARI)</t>
  </si>
  <si>
    <t>Index (RGI)</t>
  </si>
  <si>
    <t>Exchange Rate</t>
  </si>
  <si>
    <t>Total (TrevPOR**)</t>
  </si>
  <si>
    <t xml:space="preserve">** TrevPOR = Total revenue per occupied room (sum of Room, F&amp;B, and Other revenue divided by total occupied rooms).  </t>
  </si>
  <si>
    <t>Total (TrevPAR**)</t>
  </si>
  <si>
    <t xml:space="preserve">** TrevPAR = Total revenue per available room (sum of Room, F&amp;B, and Other revenue divided by total available rooms).  </t>
  </si>
  <si>
    <t>Job #</t>
  </si>
  <si>
    <t>Title</t>
  </si>
  <si>
    <t>Options</t>
  </si>
  <si>
    <t>Table Of Contents</t>
  </si>
  <si>
    <t>Occupancy Index</t>
  </si>
  <si>
    <t>ADR Index</t>
  </si>
  <si>
    <t>RevPAR Index</t>
  </si>
  <si>
    <t>support@str.com     www.str.com</t>
  </si>
  <si>
    <t>Period</t>
  </si>
  <si>
    <t>Glossary:</t>
  </si>
  <si>
    <t>Frequently Asked Questions (FAQ):</t>
  </si>
  <si>
    <r>
      <t xml:space="preserve">For the latest in industry news, visit </t>
    </r>
    <r>
      <rPr>
        <u/>
        <sz val="11"/>
        <rFont val="Arial"/>
        <family val="2"/>
      </rPr>
      <t xml:space="preserve">HotelNewsNow.com</t>
    </r>
    <r>
      <rPr>
        <sz val="11"/>
        <rFont val="Arial"/>
        <family val="2"/>
      </rPr>
      <t xml:space="preserve">.</t>
    </r>
  </si>
  <si>
    <r>
      <t xml:space="preserve">To learn more about the Hotel Data Conference, visit </t>
    </r>
    <r>
      <rPr>
        <u/>
        <sz val="11"/>
        <rFont val="Arial"/>
        <family val="2"/>
      </rPr>
      <t xml:space="preserve">HotelDataConference.com</t>
    </r>
    <r>
      <rPr>
        <sz val="11"/>
        <rFont val="Arial"/>
        <family val="2"/>
      </rPr>
      <t xml:space="preserve">.</t>
    </r>
  </si>
  <si>
    <t>Corporate North American Headquarters</t>
  </si>
  <si>
    <t>International Headquarters</t>
  </si>
  <si>
    <t>T: +44 (0) 207 922 1930</t>
  </si>
  <si>
    <r>
      <t xml:space="preserve">For all STR definitions, please click here or visit </t>
    </r>
    <r>
      <rPr>
        <u/>
        <sz val="11"/>
        <rFont val="Arial"/>
        <family val="2"/>
      </rPr>
      <t xml:space="preserve">www.str.com/data-insights/resources/glossary</t>
    </r>
  </si>
  <si>
    <r>
      <t xml:space="preserve">For all STR FAQs, please click here or visit </t>
    </r>
    <r>
      <rPr>
        <u/>
        <sz val="11"/>
        <rFont val="Arial"/>
        <family val="2"/>
      </rPr>
      <t xml:space="preserve">www.str.com/data-insights/resources/FAQ</t>
    </r>
  </si>
  <si>
    <r>
      <t xml:space="preserve">For additional support, please </t>
    </r>
    <r>
      <rPr>
        <u/>
        <sz val="11"/>
        <rFont val="Arial"/>
        <family val="2"/>
      </rPr>
      <t xml:space="preserve">contact</t>
    </r>
    <r>
      <rPr>
        <sz val="11"/>
        <rFont val="Arial"/>
        <family val="2"/>
      </rPr>
      <t xml:space="preserve"> your regional office.</t>
    </r>
  </si>
  <si>
    <t>T: +1 (615) 824 8664</t>
  </si>
  <si>
    <t>hotelinfo@str.com     www.str.com</t>
  </si>
  <si>
    <t>2023 © CoStar Group. This STR Report is a publication of STR, LLC and STR Global, Ltd., CoStar Group companies, and is intended solely for use by paid subscribers. The information in the STR Report is provided on an “as is” and “as available” basis and should not be construed as investment, tax, accounting or legal advice. Reproduction or distribution of this STR Report, in whole or part, without written permission is prohibited and subject to legal action. If you have received this report and are NOT a subscriber to this STR Report, please contact us immediately. Source: 2023 STR, LLC / STR Global, Ltd. trading as “STR”.</t>
  </si>
  <si>
    <t>Tab 2 - Monthly Performance at a Glance - My Property vs. Competitive Set</t>
  </si>
  <si>
    <t>Monthly Performance at a Glance</t>
  </si>
  <si>
    <t>Tab 3 - STAR Summary - My Property vs. Comp Set and Industry Segments</t>
  </si>
  <si>
    <t>STAR Summary</t>
  </si>
  <si>
    <t>Tab 4 - Competitive Set Report</t>
  </si>
  <si>
    <t>Competitive Set Report</t>
  </si>
  <si>
    <t>Tab 5 - Response Report</t>
  </si>
  <si>
    <t>Response Report</t>
  </si>
  <si>
    <t>Tab 6 - Day of Week and Weekday/Weekend Report</t>
  </si>
  <si>
    <t>Day of Week &amp; Weekday/Weekend</t>
  </si>
  <si>
    <t>Tab 7 - Daily Data for the Month</t>
  </si>
  <si>
    <t>Daily Data for the Month</t>
  </si>
  <si>
    <t>Tab 8 - Segmentation at a Glance - My Property vs. Competitive Set</t>
  </si>
  <si>
    <t>Segmentation at a Glance</t>
  </si>
  <si>
    <t>Tab 9 - Segmentation Occupancy Analysis</t>
  </si>
  <si>
    <t>Segmentation Occupancy Analysis</t>
  </si>
  <si>
    <t>Tab 10 - Segmentation ADR Analysis</t>
  </si>
  <si>
    <t>Segmentation ADR Analysis</t>
  </si>
  <si>
    <t>Tab 11 - Segmentation RevPAR Analysis</t>
  </si>
  <si>
    <t>Segmentation RevPAR Analysis</t>
  </si>
  <si>
    <t>Tab 12 - Segmentation Index Analysis</t>
  </si>
  <si>
    <t>Segmentation Index Analysis</t>
  </si>
  <si>
    <t>Tab 13 - Segmentation Ranking Analysis</t>
  </si>
  <si>
    <t>Segmentation Ranking Analysis</t>
  </si>
  <si>
    <t>Tab 14 - Segmentation Day Of Week - Current Month</t>
  </si>
  <si>
    <t>Segmentation Day Of Week - Current Month</t>
  </si>
  <si>
    <t>Tab 15 - Segmentation Day Of Week - Year to Date</t>
  </si>
  <si>
    <t>Segmentation Day Of Week - Year to Date</t>
  </si>
  <si>
    <t>Tab 16 - Segmentation Day Of Week - Running 3 Month</t>
  </si>
  <si>
    <t>Segmentation Day Of Week - Running 3 Month</t>
  </si>
  <si>
    <t>Tab 17 - Segmentation Day Of Week - Running 12 Month</t>
  </si>
  <si>
    <t>Segmentation Day Of Week - Running 12 Month</t>
  </si>
  <si>
    <t>Tab 18 - Additional Revenue ADR Analysis (TrevPOR)</t>
  </si>
  <si>
    <t>Additional Revenue ADR Analysis (TrevPOR)</t>
  </si>
  <si>
    <t>Tab 19 - Additional Revenue RevPAR Analysis (TrevPAR)</t>
  </si>
  <si>
    <t>Additional Revenue RevPAR Analysis (TrevPAR)</t>
  </si>
  <si>
    <t>Tab 20 - Segmentation Response Report</t>
  </si>
  <si>
    <t>Segmentation Response Report</t>
  </si>
  <si>
    <t>Tab 21 - Monthly Performance at a Glance - My Property vs. Competitive Set - Comp Set 2</t>
  </si>
  <si>
    <t>Monthly Performance at a Glance - 2nd Comp</t>
  </si>
  <si>
    <t>Tab 22 - STAR Summary - My Property vs. Comp Set and Industry Segments - Comp Set 2</t>
  </si>
  <si>
    <t>STAR Summary - 2nd Comp</t>
  </si>
  <si>
    <t>Tab 23 - Competitive Set Report - Comp Set 2</t>
  </si>
  <si>
    <t>Competitive Set Report - 2nd Comp</t>
  </si>
  <si>
    <t>Tab 24 - Response Report - Comp Set 2</t>
  </si>
  <si>
    <t>Response Report - 2nd Comp</t>
  </si>
  <si>
    <t>Tab 25 - Day of Week and Weekday/Weekend Report - Comp Set 2</t>
  </si>
  <si>
    <t>Day of Week &amp; Weekday/Weekend - 2nd Comp</t>
  </si>
  <si>
    <t>Tab 26 - Daily Data for the Month - Comp Set 2</t>
  </si>
  <si>
    <t>Daily Data for the Month - 2nd Comp</t>
  </si>
  <si>
    <t>Tab 27 - Segmentation at a Glance - My Property vs. Competitive Set - Comp Set 2</t>
  </si>
  <si>
    <t>Segmentation at a Glance - 2nd Comp</t>
  </si>
  <si>
    <t>Tab 28 - Segmentation Occupancy Analysis - Comp Set 2</t>
  </si>
  <si>
    <t>Segmentation Occupancy Analysis - 2nd Comp</t>
  </si>
  <si>
    <t>Tab 29 - Segmentation ADR Analysis - Comp Set 2</t>
  </si>
  <si>
    <t>Segmentation ADR Analysis - 2nd Comp</t>
  </si>
  <si>
    <t>Tab 30 - Segmentation RevPAR Analysis - Comp Set 2</t>
  </si>
  <si>
    <t>Segmentation RevPAR Analysis - 2nd Comp</t>
  </si>
  <si>
    <t>Tab 31 - Segmentation Index Analysis - Comp Set 2</t>
  </si>
  <si>
    <t>Segmentation Index Analysis - 2nd Comp</t>
  </si>
  <si>
    <t>Tab 32 - Segmentation Ranking Analysis - Comp Set 2</t>
  </si>
  <si>
    <t>Segmentation Ranking Analysis - 2nd Comp</t>
  </si>
  <si>
    <t>Tab 33 - Segmentation Day Of Week - Current Month - Comp Set 2</t>
  </si>
  <si>
    <t>Segmentation Day Of Week - Current Month - 2nd Comp</t>
  </si>
  <si>
    <t>Tab 34 - Segmentation Day Of Week - Year to Date - Comp Set 2</t>
  </si>
  <si>
    <t>Segmentation Day Of Week - Year to Date - 2nd Comp</t>
  </si>
  <si>
    <t>Tab 35 - Segmentation Day Of Week - Running 3 Month - Comp Set 2</t>
  </si>
  <si>
    <t>Segmentation Day Of Week - Running 3 Month - 2nd Comp</t>
  </si>
  <si>
    <t>Tab 36 - Segmentation Day Of Week - Running 12 Month - Comp Set 2</t>
  </si>
  <si>
    <t>Segmentation Day Of Week - Running 12 Month - 2nd Comp</t>
  </si>
  <si>
    <t>Tab 37 - Additional Revenue ADR Analysis (TrevPOR) - Comp Set 2</t>
  </si>
  <si>
    <t>Additional Revenue ADR Analysis (TrevPOR) - 2nd Comp</t>
  </si>
  <si>
    <t>Tab 38 - Additional Revenue RevPAR Analysis (TrevPAR) - Comp Set 2</t>
  </si>
  <si>
    <t>Additional Revenue RevPAR Analysis (TrevPAR) - 2nd Comp</t>
  </si>
  <si>
    <t>Tab 39 - Segmentation Response Report - Comp Set 2</t>
  </si>
  <si>
    <t>Segmentation Response Report - 2nd Comp</t>
  </si>
  <si>
    <t>Help</t>
  </si>
  <si>
    <t>Monthly STAR Report : Renaissance Newark Airport Hotel</t>
  </si>
  <si>
    <t>STR # 1605 / Created October 17, 2023</t>
  </si>
  <si>
    <t>For the Month of: September 2023</t>
  </si>
  <si>
    <t>Currency: US Dollar  /  Competitive Set Data Excludes Subject Property</t>
  </si>
  <si>
    <t>Renaissance Newark Airport Hotel        1000 Spring St        Elizabeth, NJ 07201        Phone: (908) 436-4600</t>
  </si>
  <si>
    <t>STR # 1605        ChainID: EWRNR        MgtCo: MCR Hotels        Owner: MCR Hotels</t>
  </si>
  <si>
    <t>For the Month of: September 2023        Date Created: October 17, 2023        Monthly Competitive Set Data Excludes Subject Property</t>
  </si>
  <si>
    <t>September 2023</t>
  </si>
  <si>
    <t>September 2023 vs. 2022 Percent Change (%)</t>
  </si>
  <si>
    <t>Renaissance Newark Airport Hotel</t>
  </si>
  <si>
    <t>Market: Newark, NJ</t>
  </si>
  <si>
    <t>Market Class: Upper Upscale Class</t>
  </si>
  <si>
    <t>Submarket: Newark/Union County, NJ</t>
  </si>
  <si>
    <t>Submarket Scale: Upscale Chains</t>
  </si>
  <si>
    <t>Apr</t>
  </si>
  <si>
    <t>2 of 5</t>
  </si>
  <si>
    <t>5 of 5</t>
  </si>
  <si>
    <t>May</t>
  </si>
  <si>
    <t>4 of 5</t>
  </si>
  <si>
    <t>Jun</t>
  </si>
  <si>
    <t>Jul</t>
  </si>
  <si>
    <t>1 of 5</t>
  </si>
  <si>
    <t>Aug</t>
  </si>
  <si>
    <t>3 of 5</t>
  </si>
  <si>
    <t>Sep</t>
  </si>
  <si>
    <t>Oct</t>
  </si>
  <si>
    <t>Nov</t>
  </si>
  <si>
    <t>Dec</t>
  </si>
  <si>
    <t>Jan</t>
  </si>
  <si>
    <t>Feb</t>
  </si>
  <si>
    <t>Mar</t>
  </si>
  <si>
    <t>4 of 4</t>
  </si>
  <si>
    <t>2 of 4</t>
  </si>
  <si>
    <t>3 of 4</t>
  </si>
  <si>
    <t>1 of 4</t>
  </si>
  <si>
    <t>For the Month of: September 2023        Date Created: October 17, 2023</t>
  </si>
  <si>
    <t>City, State</t>
  </si>
  <si>
    <t>September 2023 (This Year)</t>
  </si>
  <si>
    <t>September 2022 (Last Year)</t>
  </si>
  <si>
    <t>Monday, Sep 4th</t>
  </si>
  <si>
    <t>Sep 4th - Labor Day</t>
  </si>
  <si>
    <t>Saturday, Sep 16th</t>
  </si>
  <si>
    <t>Sep 16th - Rosh Hashanah</t>
  </si>
  <si>
    <t>Monday, Sep 25th</t>
  </si>
  <si>
    <t>Sep 25th - Yom Kippur</t>
  </si>
  <si>
    <t>Monday, Sep 5th</t>
  </si>
  <si>
    <t>Sep 5th - Labor Day</t>
  </si>
  <si>
    <t>Monday, Sep 26th</t>
  </si>
  <si>
    <t>Sep 26th - Rosh Hashanah</t>
  </si>
  <si>
    <t>Elizabeth, NJ</t>
  </si>
  <si>
    <t>07201</t>
  </si>
  <si>
    <t>(908) 436-4600</t>
  </si>
  <si>
    <t>396</t>
  </si>
  <si>
    <t>197506</t>
  </si>
  <si>
    <t>●</t>
  </si>
  <si>
    <t>Closed - Ramada Newark International Airport EWR</t>
  </si>
  <si>
    <t>Newark, NJ</t>
  </si>
  <si>
    <t>07114</t>
  </si>
  <si>
    <t/>
  </si>
  <si>
    <t>0</t>
  </si>
  <si>
    <t>197103</t>
  </si>
  <si>
    <t>Crowne Plaza Newark Airport</t>
  </si>
  <si>
    <t>(908) 527-1600</t>
  </si>
  <si>
    <t>259</t>
  </si>
  <si>
    <t>197306</t>
  </si>
  <si>
    <t>DoubleTree by Hilton Hotel Newark Airport</t>
  </si>
  <si>
    <t>07114-3721</t>
  </si>
  <si>
    <t>(973) 690-5500</t>
  </si>
  <si>
    <t>502</t>
  </si>
  <si>
    <t>198901</t>
  </si>
  <si>
    <t>Hilton Newark Airport</t>
  </si>
  <si>
    <t>(908) 351-3900</t>
  </si>
  <si>
    <t>378</t>
  </si>
  <si>
    <t>198808</t>
  </si>
  <si>
    <t>Holiday Inn Newark International Airport</t>
  </si>
  <si>
    <t>07114-3712</t>
  </si>
  <si>
    <t>(973) 589-1000</t>
  </si>
  <si>
    <t>410</t>
  </si>
  <si>
    <t>201001</t>
  </si>
  <si>
    <t xml:space="preserve">Data received: </t>
  </si>
  <si>
    <t>○</t>
  </si>
  <si>
    <t>= Monthly Only</t>
  </si>
  <si>
    <t>= Monthly &amp; Daily</t>
  </si>
  <si>
    <t>For the Month of: September 2023        Date Created: October 17, 2023        Daily Competitive Set Data Excludes Subject Property</t>
  </si>
  <si>
    <t>Fr</t>
  </si>
  <si>
    <t>September</t>
  </si>
  <si>
    <t>Sa</t>
  </si>
  <si>
    <t>Su</t>
  </si>
  <si>
    <t>Mo</t>
  </si>
  <si>
    <t>Tu</t>
  </si>
  <si>
    <t>We</t>
  </si>
  <si>
    <t>Th</t>
  </si>
  <si>
    <t>Market Scale: Newark, NJ Upper Upscale Chains</t>
  </si>
  <si>
    <t>s</t>
  </si>
  <si>
    <t>B</t>
  </si>
  <si>
    <t>= Segmentation (Transient, Group, Contract) Only</t>
  </si>
  <si>
    <t>r</t>
  </si>
  <si>
    <t>= Additional Revenue Only</t>
  </si>
  <si>
    <t>= Both Segmentation &amp; Additional Revenue</t>
  </si>
  <si>
    <t>2 of 6</t>
  </si>
  <si>
    <t>6 of 6</t>
  </si>
  <si>
    <t>3 of 6</t>
  </si>
  <si>
    <t>5 of 6</t>
  </si>
  <si>
    <t>1 of 6</t>
  </si>
  <si>
    <t>4 of 6</t>
  </si>
  <si>
    <t>Marriott Newark Liberty International Airport</t>
  </si>
  <si>
    <t>(973) 623-0006</t>
  </si>
  <si>
    <t>591</t>
  </si>
  <si>
    <t>198412</t>
  </si>
</sst>
</file>

<file path=xl/styles.xml><?xml version="1.0" encoding="utf-8"?>
<style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0%"/>
    <numFmt numFmtId="166" formatCode="0.0"/>
    <numFmt numFmtId="167" formatCode="&quot;$&quot;#,##0.00"/>
    <numFmt numFmtId="168" formatCode="#,##0.0_);\(#,##0.0\);_(* &quot;&quot;??_);"/>
    <numFmt numFmtId="169" formatCode="0.00_);\(0.00\)"/>
    <numFmt numFmtId="170" formatCode="mm/dd/yy;@"/>
    <numFmt numFmtId="171" formatCode="00000"/>
  </numFmts>
  <fonts count="112">
    <font>
      <sz val="10"/>
      <name val="Arial"/>
    </font>
    <font>
      <sz val="10"/>
      <name val="Arial"/>
      <family val="2"/>
    </font>
    <font>
      <sz val="24"/>
      <color indexed="9"/>
      <name val="Arial"/>
      <family val="2"/>
    </font>
    <font>
      <b/>
      <sz val="11"/>
      <color indexed="9"/>
      <name val="Arial"/>
      <family val="2"/>
    </font>
    <font>
      <sz val="10"/>
      <name val="Arial"/>
      <family val="2"/>
    </font>
    <font>
      <sz val="11"/>
      <name val="Arial"/>
      <family val="2"/>
    </font>
    <font>
      <b/>
      <sz val="12"/>
      <name val="Arial"/>
      <family val="2"/>
    </font>
    <font>
      <sz val="16"/>
      <name val="Arial"/>
      <family val="2"/>
    </font>
    <font>
      <sz val="14"/>
      <name val="Arial"/>
      <family val="2"/>
    </font>
    <font>
      <sz val="9"/>
      <name val="Arial"/>
      <family val="2"/>
    </font>
    <font>
      <b/>
      <sz val="9"/>
      <name val="Arial"/>
      <family val="2"/>
    </font>
    <font>
      <b/>
      <sz val="10"/>
      <name val="Arial"/>
      <family val="2"/>
    </font>
    <font>
      <sz val="8"/>
      <name val="Arial"/>
      <family val="2"/>
    </font>
    <font>
      <sz val="18"/>
      <name val="Arial"/>
      <family val="2"/>
    </font>
    <font>
      <sz val="12"/>
      <name val="Arial"/>
      <family val="2"/>
    </font>
    <font>
      <b/>
      <sz val="13"/>
      <name val="Arial"/>
      <family val="2"/>
    </font>
    <font>
      <sz val="7"/>
      <name val="Arial"/>
      <family val="2"/>
    </font>
    <font>
      <sz val="10"/>
      <color indexed="8"/>
      <name val="Arial"/>
      <family val="2"/>
    </font>
    <font>
      <b/>
      <sz val="12"/>
      <color indexed="9"/>
      <name val="Arial"/>
      <family val="2"/>
    </font>
    <font>
      <b/>
      <sz val="14"/>
      <name val="Arial"/>
      <family val="2"/>
    </font>
    <font>
      <b/>
      <sz val="12"/>
      <color indexed="8"/>
      <name val="Arial"/>
      <family val="2"/>
    </font>
    <font>
      <b/>
      <sz val="14"/>
      <color indexed="8"/>
      <name val="Arial"/>
      <family val="2"/>
    </font>
    <font>
      <b/>
      <sz val="9"/>
      <color indexed="8"/>
      <name val="Arial"/>
      <family val="2"/>
    </font>
    <font>
      <sz val="13"/>
      <name val="Arial"/>
      <family val="2"/>
    </font>
    <font>
      <sz val="8"/>
      <name val="Wingdings"/>
      <charset val="2"/>
    </font>
    <font>
      <b/>
      <sz val="14"/>
      <color indexed="9"/>
      <name val="Arial"/>
      <family val="2"/>
    </font>
    <font>
      <sz val="10"/>
      <color indexed="9"/>
      <name val="Arial"/>
      <family val="2"/>
    </font>
    <font>
      <b/>
      <sz val="8"/>
      <name val="Arial"/>
      <family val="2"/>
    </font>
    <font>
      <sz val="14"/>
      <name val="Arial"/>
      <family val="2"/>
    </font>
    <font>
      <b/>
      <sz val="9"/>
      <name val="Arial"/>
      <family val="2"/>
    </font>
    <font>
      <sz val="9"/>
      <name val="Arial"/>
      <family val="2"/>
    </font>
    <font>
      <sz val="18"/>
      <name val="Arial"/>
      <family val="2"/>
    </font>
    <font>
      <b/>
      <sz val="10"/>
      <name val="Arial"/>
      <family val="2"/>
    </font>
    <font>
      <sz val="7"/>
      <name val="Webdings"/>
      <family val="1"/>
      <charset val="2"/>
    </font>
    <font>
      <sz val="10"/>
      <name val="Webdings"/>
      <family val="1"/>
      <charset val="2"/>
    </font>
    <font>
      <sz val="24"/>
      <name val="Arial"/>
      <family val="2"/>
    </font>
    <font>
      <u/>
      <sz val="10"/>
      <color indexed="36"/>
      <name val="Arial"/>
      <family val="2"/>
    </font>
    <font>
      <u/>
      <sz val="10"/>
      <color indexed="39"/>
      <name val="Arial"/>
      <family val="2"/>
    </font>
    <font>
      <b/>
      <sz val="13"/>
      <name val="Arial"/>
      <family val="2"/>
    </font>
    <font>
      <sz val="14"/>
      <name val="Arial"/>
      <family val="2"/>
    </font>
    <font>
      <sz val="16"/>
      <name val="Arial"/>
      <family val="2"/>
    </font>
    <font>
      <b/>
      <sz val="10"/>
      <color indexed="8"/>
      <name val="Arial"/>
      <family val="2"/>
    </font>
    <font>
      <b/>
      <sz val="12"/>
      <color indexed="9"/>
      <name val="Arial"/>
      <family val="2"/>
    </font>
    <font>
      <b/>
      <sz val="10"/>
      <name val="Arial"/>
      <family val="2"/>
    </font>
    <font>
      <sz val="12"/>
      <name val="Arial"/>
      <family val="2"/>
    </font>
    <font>
      <b/>
      <i/>
      <sz val="10"/>
      <name val="Arial"/>
      <family val="2"/>
    </font>
    <font>
      <b/>
      <i/>
      <sz val="10"/>
      <color indexed="9"/>
      <name val="Arial"/>
      <family val="2"/>
    </font>
    <font>
      <sz val="10"/>
      <name val="Arial"/>
      <family val="2"/>
    </font>
    <font>
      <b/>
      <sz val="10"/>
      <color indexed="9"/>
      <name val="Arial"/>
      <family val="2"/>
    </font>
    <font>
      <sz val="18"/>
      <name val="Arial"/>
      <family val="2"/>
    </font>
    <font>
      <b/>
      <sz val="12"/>
      <name val="Arial"/>
      <family val="2"/>
    </font>
    <font>
      <b/>
      <sz val="11"/>
      <color indexed="9"/>
      <name val="Arial"/>
      <family val="2"/>
    </font>
    <font>
      <sz val="10"/>
      <color indexed="9"/>
      <name val="Arial"/>
      <family val="2"/>
    </font>
    <font>
      <b/>
      <sz val="14"/>
      <name val="Arial"/>
      <family val="2"/>
    </font>
    <font>
      <sz val="10"/>
      <color indexed="8"/>
      <name val="Arial"/>
      <family val="2"/>
    </font>
    <font>
      <sz val="9"/>
      <color indexed="9"/>
      <name val="Arial"/>
      <family val="2"/>
    </font>
    <font>
      <b/>
      <sz val="16"/>
      <name val="Arial"/>
      <family val="2"/>
    </font>
    <font>
      <b/>
      <sz val="11"/>
      <name val="Arial"/>
      <family val="2"/>
    </font>
    <font>
      <b/>
      <sz val="16"/>
      <name val="Arial"/>
      <family val="2"/>
    </font>
    <font>
      <b/>
      <sz val="12"/>
      <color indexed="39"/>
      <name val="Arial"/>
      <family val="2"/>
    </font>
    <font>
      <sz val="12"/>
      <color indexed="39"/>
      <name val="Arial"/>
      <family val="2"/>
    </font>
    <font>
      <sz val="10"/>
      <color indexed="39"/>
      <name val="Arial"/>
      <family val="2"/>
    </font>
    <font>
      <sz val="10"/>
      <color indexed="33"/>
      <name val="Arial"/>
      <family val="2"/>
    </font>
    <font>
      <sz val="10"/>
      <name val="Arial"/>
      <family val="2"/>
    </font>
    <font>
      <sz val="14"/>
      <color indexed="9"/>
      <name val="Arial"/>
      <family val="2"/>
    </font>
    <font>
      <sz val="11"/>
      <color indexed="8"/>
      <name val="Calibri"/>
      <family val="2"/>
    </font>
    <font>
      <sz val="11"/>
      <color indexed="9"/>
      <name val="Calibri"/>
      <family val="2"/>
    </font>
    <font>
      <sz val="11"/>
      <color indexed="3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28"/>
      <name val="Calibri"/>
      <family val="2"/>
    </font>
    <font>
      <b/>
      <sz val="18"/>
      <color indexed="62"/>
      <name val="Cambria"/>
      <family val="2"/>
    </font>
    <font>
      <b/>
      <sz val="11"/>
      <color indexed="8"/>
      <name val="Calibri"/>
      <family val="2"/>
    </font>
    <font>
      <sz val="11"/>
      <color indexed="10"/>
      <name val="Calibri"/>
      <family val="2"/>
    </font>
    <font>
      <sz val="9"/>
      <name val="Arial"/>
      <family val="2"/>
    </font>
    <font>
      <sz val="8"/>
      <name val="Arial"/>
      <family val="2"/>
    </font>
    <font>
      <sz val="8"/>
      <color indexed="9"/>
      <name val="Arial"/>
      <family val="2"/>
    </font>
    <font>
      <sz val="19"/>
      <color indexed="9"/>
      <name val="Arial"/>
      <family val="2"/>
    </font>
    <font>
      <u/>
      <sz val="11"/>
      <name val="Arial"/>
      <family val="2"/>
    </font>
    <font>
      <sz val="8"/>
      <color indexed="8"/>
      <name val="Arial"/>
      <family val="2"/>
    </font>
    <font>
      <sz val="10"/>
      <name val="Arial"/>
      <family val="2"/>
    </font>
    <font>
      <sz val="10"/>
      <color indexed="57"/>
      <name val="Arial"/>
      <family val="2"/>
    </font>
    <font>
      <u/>
      <sz val="10"/>
      <color indexed="60"/>
      <name val="Arial"/>
      <family val="2"/>
    </font>
    <font>
      <u/>
      <sz val="10"/>
      <color indexed="62"/>
      <name val="Arial"/>
      <family val="2"/>
    </font>
    <font>
      <sz val="11"/>
      <color indexed="55"/>
      <name val="Calibri"/>
      <family val="2"/>
    </font>
    <font>
      <b/>
      <sz val="11"/>
      <color indexed="53"/>
      <name val="Calibri"/>
      <family val="2"/>
    </font>
    <font>
      <b/>
      <sz val="18"/>
      <color indexed="62"/>
      <name val="Cambria"/>
      <family val="1"/>
    </font>
    <font>
      <u/>
      <sz val="11"/>
      <color theme="10"/>
      <name val="Calibri"/>
      <family val="2"/>
      <scheme val="minor"/>
    </font>
    <font>
      <sz val="11"/>
      <color theme="1"/>
      <name val="Calibri"/>
      <family val="2"/>
      <scheme val="minor"/>
    </font>
    <font>
      <b/>
      <sz val="18"/>
      <color theme="1"/>
      <name val="Arial"/>
      <family val="2"/>
    </font>
    <font>
      <sz val="18"/>
      <color theme="1"/>
      <name val="Arial"/>
      <family val="2"/>
    </font>
    <font>
      <sz val="11"/>
      <color rgb="FFFF0000"/>
      <name val="Calibri"/>
      <family val="2"/>
      <scheme val="minor"/>
    </font>
    <font>
      <b/>
      <sz val="11"/>
      <color theme="1"/>
      <name val="Arial"/>
      <family val="2"/>
    </font>
    <font>
      <sz val="11"/>
      <color theme="1"/>
      <name val="Arial"/>
      <family val="2"/>
    </font>
    <font>
      <u/>
      <color rgb="FF0000FF"/>
    </font>
    <font>
      <b/>
      <sz val="12"/>
      <color rgb="FFFFFFFF"/>
      <name val="Arial"/>
    </font>
    <font>
      <b/>
    </font>
    <font>
      <b/>
      <sz val="10"/>
      <name val="Arial"/>
    </font>
    <font>
      <color rgb="FFFFFFFF"/>
    </font>
    <font>
      <color rgb="FFA0A0A0"/>
    </font>
    <font/>
    <font>
      <sz val="18"/>
    </font>
    <font>
      <b val="0"/>
      <sz val="10"/>
      <color rgb="FF000000"/>
      <name val="Arial"/>
    </font>
    <font>
      <sz val="10"/>
    </font>
  </fonts>
  <fills count="41">
    <fill>
      <patternFill patternType="none"/>
    </fill>
    <fill>
      <patternFill patternType="gray125"/>
    </fill>
    <fill>
      <patternFill patternType="solid">
        <fgColor indexed="22"/>
      </patternFill>
    </fill>
    <fill>
      <patternFill patternType="solid">
        <fgColor indexed="56"/>
      </patternFill>
    </fill>
    <fill>
      <patternFill patternType="solid">
        <fgColor indexed="29"/>
      </patternFill>
    </fill>
    <fill>
      <patternFill patternType="solid">
        <fgColor indexed="54"/>
      </patternFill>
    </fill>
    <fill>
      <patternFill patternType="solid">
        <fgColor indexed="41"/>
      </patternFill>
    </fill>
    <fill>
      <patternFill patternType="solid">
        <fgColor indexed="41"/>
      </patternFill>
    </fill>
    <fill>
      <patternFill patternType="solid">
        <fgColor indexed="47"/>
      </patternFill>
    </fill>
    <fill>
      <patternFill patternType="solid">
        <fgColor indexed="47"/>
      </patternFill>
    </fill>
    <fill>
      <patternFill patternType="solid">
        <fgColor indexed="44"/>
      </patternFill>
    </fill>
    <fill>
      <patternFill patternType="solid">
        <fgColor indexed="44"/>
      </patternFill>
    </fill>
    <fill>
      <patternFill patternType="solid">
        <fgColor indexed="49"/>
      </patternFill>
    </fill>
    <fill>
      <patternFill patternType="solid">
        <fgColor indexed="49"/>
      </patternFill>
    </fill>
    <fill>
      <patternFill patternType="solid">
        <fgColor indexed="33"/>
      </patternFill>
    </fill>
    <fill>
      <patternFill patternType="solid">
        <fgColor indexed="57"/>
      </patternFill>
    </fill>
    <fill>
      <patternFill patternType="solid">
        <fgColor indexed="37"/>
      </patternFill>
    </fill>
    <fill>
      <patternFill patternType="solid">
        <fgColor indexed="61"/>
      </patternFill>
    </fill>
    <fill>
      <patternFill patternType="solid">
        <fgColor indexed="36"/>
      </patternFill>
    </fill>
    <fill>
      <patternFill patternType="solid">
        <fgColor indexed="60"/>
      </patternFill>
    </fill>
    <fill>
      <patternFill patternType="solid">
        <fgColor indexed="54"/>
      </patternFill>
    </fill>
    <fill>
      <patternFill patternType="solid">
        <fgColor indexed="53"/>
      </patternFill>
    </fill>
    <fill>
      <patternFill patternType="solid">
        <fgColor indexed="53"/>
      </patternFill>
    </fill>
    <fill>
      <patternFill patternType="solid">
        <fgColor indexed="45"/>
      </patternFill>
    </fill>
    <fill>
      <patternFill patternType="solid">
        <fgColor indexed="63"/>
      </patternFill>
    </fill>
    <fill>
      <patternFill patternType="solid">
        <fgColor indexed="42"/>
      </patternFill>
    </fill>
    <fill>
      <patternFill patternType="solid">
        <fgColor indexed="42"/>
      </patternFill>
    </fill>
    <fill>
      <patternFill patternType="solid">
        <fgColor indexed="43"/>
      </patternFill>
    </fill>
    <fill>
      <patternFill patternType="solid">
        <fgColor indexed="43"/>
      </patternFill>
    </fill>
    <fill>
      <patternFill patternType="solid">
        <fgColor indexed="59"/>
      </patternFill>
    </fill>
    <fill>
      <patternFill patternType="solid">
        <fgColor indexed="9"/>
      </patternFill>
    </fill>
    <fill>
      <patternFill patternType="solid">
        <fgColor indexed="37"/>
      </patternFill>
    </fill>
    <fill>
      <patternFill patternType="solid">
        <fgColor indexed="55"/>
      </patternFill>
    </fill>
    <fill>
      <patternFill patternType="solid">
        <fgColor indexed="22"/>
      </patternFill>
    </fill>
    <fill>
      <patternFill patternType="solid">
        <fgColor indexed="31"/>
      </patternFill>
    </fill>
    <fill>
      <patternFill patternType="solid">
        <fgColor indexed="33"/>
      </patternFill>
    </fill>
    <fill>
      <patternFill patternType="solid">
        <fgColor indexed="45"/>
      </patternFill>
    </fill>
    <fill>
      <patternFill patternType="solid">
        <fgColor theme="0"/>
      </patternFill>
    </fill>
    <fill>
      <patternFill patternType="solid">
        <fgColor rgb="FFFFFFFF"/>
      </patternFill>
    </fill>
    <fill>
      <patternFill patternType="solid">
        <fgColor rgb="FFA0A0A0"/>
      </patternFill>
    </fill>
    <fill>
      <patternFill patternType="solid">
        <fgColor rgb="FFEAEAEA"/>
      </patternFill>
    </fill>
  </fills>
  <borders count="84">
    <border>
      <left>
        <color/>
      </left>
      <right>
        <color/>
      </right>
      <top>
        <color/>
      </top>
      <bottom>
        <color/>
      </bottom>
      <diagonal>
        <color/>
      </diagonal>
    </border>
    <border>
      <left style="thin">
        <color indexed="23"/>
      </left>
      <right style="thin">
        <color indexed="23"/>
      </right>
      <top style="thin">
        <color indexed="23"/>
      </top>
      <bottom style="thin">
        <color indexed="23"/>
      </bottom>
      <diagonal>
        <color/>
      </diagonal>
    </border>
    <border>
      <left style="double">
        <color indexed="28"/>
      </left>
      <right style="double">
        <color indexed="28"/>
      </right>
      <top style="double">
        <color indexed="28"/>
      </top>
      <bottom style="double">
        <color indexed="28"/>
      </bottom>
      <diagonal>
        <color/>
      </diagonal>
    </border>
    <border>
      <left style="double">
        <color indexed="53"/>
      </left>
      <right style="double">
        <color indexed="53"/>
      </right>
      <top style="double">
        <color indexed="53"/>
      </top>
      <bottom style="double">
        <color indexed="53"/>
      </bottom>
      <diagonal>
        <color/>
      </diagonal>
    </border>
    <border>
      <left>
        <color/>
      </left>
      <right>
        <color/>
      </right>
      <top>
        <color/>
      </top>
      <bottom style="thick">
        <color indexed="49"/>
      </bottom>
      <diagonal>
        <color/>
      </diagonal>
    </border>
    <border>
      <left>
        <color/>
      </left>
      <right>
        <color/>
      </right>
      <top>
        <color/>
      </top>
      <bottom style="medium">
        <color indexed="49"/>
      </bottom>
      <diagonal>
        <color/>
      </diagonal>
    </border>
    <border>
      <left>
        <color/>
      </left>
      <right>
        <color/>
      </right>
      <top>
        <color/>
      </top>
      <bottom style="double">
        <color indexed="52"/>
      </bottom>
      <diagonal>
        <color/>
      </diagonal>
    </border>
    <border>
      <left style="thin">
        <color indexed="33"/>
      </left>
      <right style="thin">
        <color indexed="33"/>
      </right>
      <top style="thin">
        <color indexed="33"/>
      </top>
      <bottom style="thin">
        <color indexed="33"/>
      </bottom>
      <diagonal>
        <color/>
      </diagonal>
    </border>
    <border>
      <left style="thin">
        <color indexed="57"/>
      </left>
      <right style="thin">
        <color indexed="57"/>
      </right>
      <top style="thin">
        <color indexed="57"/>
      </top>
      <bottom style="thin">
        <color indexed="57"/>
      </bottom>
      <diagonal>
        <color/>
      </diagonal>
    </border>
    <border>
      <left style="thin">
        <color indexed="28"/>
      </left>
      <right style="thin">
        <color indexed="28"/>
      </right>
      <top style="thin">
        <color indexed="28"/>
      </top>
      <bottom style="thin">
        <color indexed="28"/>
      </bottom>
      <diagonal>
        <color/>
      </diagonal>
    </border>
    <border>
      <left style="thin">
        <color indexed="53"/>
      </left>
      <right style="thin">
        <color indexed="53"/>
      </right>
      <top style="thin">
        <color indexed="53"/>
      </top>
      <bottom style="thin">
        <color indexed="53"/>
      </bottom>
      <diagonal>
        <color/>
      </diagonal>
    </border>
    <border>
      <left style="thin">
        <color indexed="55"/>
      </left>
      <right style="thin">
        <color indexed="55"/>
      </right>
      <top style="thin">
        <color indexed="55"/>
      </top>
      <bottom style="thin">
        <color indexed="55"/>
      </bottom>
      <diagonal>
        <color/>
      </diagonal>
    </border>
    <border>
      <left>
        <color/>
      </left>
      <right>
        <color/>
      </right>
      <top style="thin">
        <color indexed="55"/>
      </top>
      <bottom style="thin">
        <color indexed="55"/>
      </bottom>
      <diagonal>
        <color/>
      </diagonal>
    </border>
    <border>
      <left style="thin">
        <color indexed="55"/>
      </left>
      <right>
        <color/>
      </right>
      <top style="thin">
        <color indexed="55"/>
      </top>
      <bottom style="thin">
        <color indexed="55"/>
      </bottom>
      <diagonal>
        <color/>
      </diagonal>
    </border>
    <border>
      <left>
        <color/>
      </left>
      <right style="thin">
        <color indexed="55"/>
      </right>
      <top style="thin">
        <color indexed="55"/>
      </top>
      <bottom style="thin">
        <color indexed="55"/>
      </bottom>
      <diagonal>
        <color/>
      </diagonal>
    </border>
    <border>
      <left>
        <color/>
      </left>
      <right>
        <color/>
      </right>
      <top style="thin">
        <color indexed="57"/>
      </top>
      <bottom style="thin">
        <color indexed="57"/>
      </bottom>
      <diagonal>
        <color/>
      </diagonal>
    </border>
    <border>
      <left style="thin">
        <color indexed="57"/>
      </left>
      <right>
        <color/>
      </right>
      <top style="thin">
        <color indexed="57"/>
      </top>
      <bottom style="thin">
        <color indexed="57"/>
      </bottom>
      <diagonal>
        <color/>
      </diagonal>
    </border>
    <border>
      <left>
        <color/>
      </left>
      <right style="thin">
        <color indexed="57"/>
      </right>
      <top style="thin">
        <color indexed="57"/>
      </top>
      <bottom style="thin">
        <color indexed="57"/>
      </bottom>
      <diagonal>
        <color/>
      </diagonal>
    </border>
    <border>
      <left>
        <color/>
      </left>
      <right>
        <color/>
      </right>
      <top style="thin">
        <color indexed="49"/>
      </top>
      <bottom style="double">
        <color indexed="49"/>
      </bottom>
      <diagonal>
        <color/>
      </diagonal>
    </border>
    <border>
      <left>
        <color/>
      </left>
      <right style="thin">
        <color indexed="55"/>
      </right>
      <top>
        <color/>
      </top>
      <bottom>
        <color/>
      </bottom>
      <diagonal>
        <color/>
      </diagonal>
    </border>
    <border>
      <left>
        <color/>
      </left>
      <right style="thin">
        <color indexed="55"/>
      </right>
      <top style="thin">
        <color indexed="55"/>
      </top>
      <bottom>
        <color/>
      </bottom>
      <diagonal>
        <color/>
      </diagonal>
    </border>
    <border>
      <left>
        <color/>
      </left>
      <right>
        <color/>
      </right>
      <top style="thin">
        <color indexed="55"/>
      </top>
      <bottom>
        <color/>
      </bottom>
      <diagonal>
        <color/>
      </diagonal>
    </border>
    <border>
      <left style="thin">
        <color indexed="22"/>
      </left>
      <right>
        <color/>
      </right>
      <top style="thin">
        <color indexed="22"/>
      </top>
      <bottom>
        <color/>
      </bottom>
      <diagonal>
        <color/>
      </diagonal>
    </border>
    <border>
      <left style="thin">
        <color indexed="22"/>
      </left>
      <right>
        <color/>
      </right>
      <top>
        <color/>
      </top>
      <bottom>
        <color/>
      </bottom>
      <diagonal>
        <color/>
      </diagonal>
    </border>
    <border>
      <left style="thin">
        <color indexed="22"/>
      </left>
      <right>
        <color/>
      </right>
      <top>
        <color/>
      </top>
      <bottom style="thin">
        <color indexed="22"/>
      </bottom>
      <diagonal>
        <color/>
      </diagonal>
    </border>
    <border>
      <left>
        <color/>
      </left>
      <right>
        <color/>
      </right>
      <top>
        <color/>
      </top>
      <bottom style="thin">
        <color indexed="55"/>
      </bottom>
      <diagonal>
        <color/>
      </diagonal>
    </border>
    <border>
      <left style="thin">
        <color indexed="33"/>
      </left>
      <right>
        <color/>
      </right>
      <top style="thin">
        <color indexed="33"/>
      </top>
      <bottom>
        <color/>
      </bottom>
      <diagonal>
        <color/>
      </diagonal>
    </border>
    <border>
      <left>
        <color/>
      </left>
      <right style="thin">
        <color indexed="33"/>
      </right>
      <top style="thin">
        <color indexed="33"/>
      </top>
      <bottom>
        <color/>
      </bottom>
      <diagonal>
        <color/>
      </diagonal>
    </border>
    <border>
      <left style="thin">
        <color indexed="33"/>
      </left>
      <right>
        <color/>
      </right>
      <top>
        <color/>
      </top>
      <bottom>
        <color/>
      </bottom>
      <diagonal>
        <color/>
      </diagonal>
    </border>
    <border>
      <left>
        <color/>
      </left>
      <right style="thin">
        <color indexed="33"/>
      </right>
      <top>
        <color/>
      </top>
      <bottom>
        <color/>
      </bottom>
      <diagonal>
        <color/>
      </diagonal>
    </border>
    <border>
      <left style="thin">
        <color indexed="33"/>
      </left>
      <right>
        <color/>
      </right>
      <top>
        <color/>
      </top>
      <bottom style="thin">
        <color indexed="33"/>
      </bottom>
      <diagonal>
        <color/>
      </diagonal>
    </border>
    <border>
      <left>
        <color/>
      </left>
      <right style="thin">
        <color indexed="33"/>
      </right>
      <top>
        <color/>
      </top>
      <bottom style="thin">
        <color indexed="33"/>
      </bottom>
      <diagonal>
        <color/>
      </diagonal>
    </border>
    <border>
      <left>
        <color/>
      </left>
      <right>
        <color/>
      </right>
      <top style="thin">
        <color indexed="33"/>
      </top>
      <bottom>
        <color/>
      </bottom>
      <diagonal>
        <color/>
      </diagonal>
    </border>
    <border>
      <left>
        <color/>
      </left>
      <right>
        <color/>
      </right>
      <top>
        <color/>
      </top>
      <bottom style="thin">
        <color indexed="33"/>
      </bottom>
      <diagonal>
        <color/>
      </diagonal>
    </border>
    <border>
      <left style="thin">
        <color indexed="33"/>
      </left>
      <right>
        <color/>
      </right>
      <top style="thin">
        <color indexed="33"/>
      </top>
      <bottom style="thin">
        <color indexed="33"/>
      </bottom>
      <diagonal>
        <color/>
      </diagonal>
    </border>
    <border>
      <left>
        <color/>
      </left>
      <right>
        <color/>
      </right>
      <top style="thin">
        <color indexed="33"/>
      </top>
      <bottom style="thin">
        <color indexed="33"/>
      </bottom>
      <diagonal>
        <color/>
      </diagonal>
    </border>
    <border>
      <left>
        <color/>
      </left>
      <right style="thin">
        <color indexed="33"/>
      </right>
      <top style="thin">
        <color indexed="33"/>
      </top>
      <bottom style="thin">
        <color indexed="33"/>
      </bottom>
      <diagonal>
        <color/>
      </diagonal>
    </border>
    <border>
      <left style="thin">
        <color indexed="33"/>
      </left>
      <right style="thin">
        <color indexed="33"/>
      </right>
      <top style="thin">
        <color indexed="33"/>
      </top>
      <bottom>
        <color/>
      </bottom>
      <diagonal>
        <color/>
      </diagonal>
    </border>
    <border>
      <left style="thin">
        <color indexed="33"/>
      </left>
      <right style="thin">
        <color indexed="33"/>
      </right>
      <top>
        <color/>
      </top>
      <bottom>
        <color/>
      </bottom>
      <diagonal>
        <color/>
      </diagonal>
    </border>
    <border>
      <left style="thin">
        <color indexed="33"/>
      </left>
      <right style="thin">
        <color indexed="33"/>
      </right>
      <top>
        <color/>
      </top>
      <bottom style="thin">
        <color indexed="33"/>
      </bottom>
      <diagonal>
        <color/>
      </diagonal>
    </border>
    <border>
      <left style="thin">
        <color indexed="22"/>
      </left>
      <right>
        <color/>
      </right>
      <top style="thin">
        <color indexed="22"/>
      </top>
      <bottom style="thin">
        <color indexed="22"/>
      </bottom>
      <diagonal>
        <color/>
      </diagonal>
    </border>
    <border>
      <left>
        <color/>
      </left>
      <right style="thin">
        <color indexed="23"/>
      </right>
      <top>
        <color/>
      </top>
      <bottom>
        <color/>
      </bottom>
      <diagonal>
        <color/>
      </diagonal>
    </border>
    <border>
      <left style="thin">
        <color indexed="55"/>
      </left>
      <right>
        <color/>
      </right>
      <top>
        <color/>
      </top>
      <bottom>
        <color/>
      </bottom>
      <diagonal>
        <color/>
      </diagonal>
    </border>
    <border>
      <left style="thin">
        <color indexed="23"/>
      </left>
      <right>
        <color/>
      </right>
      <top>
        <color/>
      </top>
      <bottom>
        <color/>
      </bottom>
      <diagonal>
        <color/>
      </diagonal>
    </border>
    <border>
      <left style="thin">
        <color indexed="33"/>
      </left>
      <right>
        <color/>
      </right>
      <top>
        <color/>
      </top>
      <bottom style="thin">
        <color indexed="55"/>
      </bottom>
      <diagonal>
        <color/>
      </diagonal>
    </border>
    <border>
      <left>
        <color/>
      </left>
      <right style="thin">
        <color indexed="33"/>
      </right>
      <top>
        <color/>
      </top>
      <bottom style="thin">
        <color indexed="55"/>
      </bottom>
      <diagonal>
        <color/>
      </diagonal>
    </border>
    <border>
      <left>
        <color/>
      </left>
      <right>
        <color/>
      </right>
      <top style="thin">
        <color indexed="55"/>
      </top>
      <bottom style="thin">
        <color indexed="33"/>
      </bottom>
      <diagonal>
        <color/>
      </diagonal>
    </border>
    <border>
      <left style="thin">
        <color indexed="33"/>
      </left>
      <right style="dashed">
        <color indexed="33"/>
      </right>
      <top style="thin">
        <color indexed="33"/>
      </top>
      <bottom>
        <color/>
      </bottom>
      <diagonal>
        <color/>
      </diagonal>
    </border>
    <border>
      <left style="thin">
        <color indexed="33"/>
      </left>
      <right style="dashed">
        <color indexed="33"/>
      </right>
      <top>
        <color/>
      </top>
      <bottom style="thin">
        <color indexed="33"/>
      </bottom>
      <diagonal>
        <color/>
      </diagonal>
    </border>
    <border>
      <left style="thin">
        <color indexed="33"/>
      </left>
      <right style="thin">
        <color indexed="55"/>
      </right>
      <top style="thin">
        <color indexed="33"/>
      </top>
      <bottom style="thin">
        <color indexed="33"/>
      </bottom>
      <diagonal>
        <color/>
      </diagonal>
    </border>
    <border>
      <left style="thin">
        <color indexed="55"/>
      </left>
      <right style="thin">
        <color indexed="55"/>
      </right>
      <top style="thin">
        <color indexed="33"/>
      </top>
      <bottom style="thin">
        <color indexed="33"/>
      </bottom>
      <diagonal>
        <color/>
      </diagonal>
    </border>
    <border>
      <left style="thin">
        <color indexed="55"/>
      </left>
      <right style="thin">
        <color indexed="33"/>
      </right>
      <top style="thin">
        <color indexed="33"/>
      </top>
      <bottom style="thin">
        <color indexed="33"/>
      </bottom>
      <diagonal>
        <color/>
      </diagonal>
    </border>
    <border>
      <left>
        <color/>
      </left>
      <right style="thin">
        <color indexed="64"/>
      </right>
      <top>
        <color/>
      </top>
      <bottom>
        <color/>
      </bottom>
      <diagonal>
        <color/>
      </diagonal>
    </border>
    <border>
      <left>
        <color/>
      </left>
      <right style="thin">
        <color indexed="55"/>
      </right>
      <top>
        <color/>
      </top>
      <bottom style="thin">
        <color indexed="55"/>
      </bottom>
      <diagonal>
        <color/>
      </diagonal>
    </border>
    <border>
      <left style="thin">
        <color indexed="33"/>
      </left>
      <right style="dashed">
        <color indexed="33"/>
      </right>
      <top style="thin">
        <color indexed="33"/>
      </top>
      <bottom style="thin">
        <color indexed="33"/>
      </bottom>
      <diagonal>
        <color/>
      </diagonal>
    </border>
    <border diagonalUp="0" diagonalDown="0">
      <left style="thin">
        <color indexed="33"/>
      </left>
      <right>
        <color rgb="FFA0A0A0"/>
      </right>
      <top style="thin">
        <color indexed="33"/>
      </top>
      <bottom style="thin">
        <color indexed="33"/>
      </bottom>
      <diagonal>
        <color/>
      </diagonal>
    </border>
    <border diagonalUp="0" diagonalDown="0">
      <left style="thin">
        <color indexed="33"/>
      </left>
      <right style="thin">
        <color rgb="FFA0A0A0"/>
      </right>
      <top style="thin">
        <color indexed="33"/>
      </top>
      <bottom style="thin">
        <color indexed="33"/>
      </bottom>
      <diagonal>
        <color/>
      </diagonal>
    </border>
    <border diagonalUp="0" diagonalDown="0">
      <left>
        <color auto="1" indexed="64"/>
      </left>
      <right>
        <color rgb="FFA0A0A0"/>
      </right>
      <top style="thin">
        <color indexed="33"/>
      </top>
      <bottom style="thin">
        <color indexed="33"/>
      </bottom>
      <diagonal>
        <color/>
      </diagonal>
    </border>
    <border diagonalUp="0" diagonalDown="0">
      <left>
        <color auto="1" indexed="64"/>
      </left>
      <right style="thin">
        <color rgb="FFA0A0A0"/>
      </right>
      <top style="thin">
        <color indexed="33"/>
      </top>
      <bottom style="thin">
        <color indexed="33"/>
      </bottom>
      <diagonal>
        <color/>
      </diagonal>
    </border>
    <border diagonalUp="0" diagonalDown="0">
      <left>
        <color auto="1" indexed="64"/>
      </left>
      <right>
        <color auto="1" indexed="64"/>
      </right>
      <top>
        <color auto="1" indexed="64"/>
      </top>
      <bottom>
        <color auto="1" indexed="64"/>
      </bottom>
      <diagonal>
        <color/>
      </diagonal>
    </border>
    <border diagonalUp="1" diagonalDown="1">
      <left style="thin">
        <color rgb="FFA0A0A0"/>
      </left>
      <right style="thin">
        <color rgb="FFA0A0A0"/>
      </right>
      <top style="thin">
        <color rgb="FFA0A0A0"/>
      </top>
      <bottom style="thin">
        <color rgb="FFA0A0A0"/>
      </bottom>
      <diagonal>
        <color rgb="FFA0A0A0"/>
      </diagonal>
    </border>
    <border diagonalUp="0" diagonalDown="0">
      <left>
        <color auto="1" indexed="64"/>
      </left>
      <right style="thin">
        <color rgb="FFA0A0A0"/>
      </right>
      <top style="thin">
        <color indexed="33"/>
      </top>
      <bottom>
        <color auto="1" indexed="64"/>
      </bottom>
      <diagonal>
        <color/>
      </diagonal>
    </border>
    <border diagonalUp="0" diagonalDown="0">
      <left style="thin">
        <color indexed="33"/>
      </left>
      <right style="thin">
        <color indexed="33"/>
      </right>
      <top style="thin">
        <color indexed="33"/>
      </top>
      <bottom>
        <color auto="1" indexed="64"/>
      </bottom>
      <diagonal>
        <color/>
      </diagonal>
    </border>
    <border>
      <left>
        <color/>
      </left>
      <right style="thin">
        <color rgb="FFA0A0A0"/>
      </right>
      <top>
        <color/>
      </top>
      <bottom style="thin">
        <color indexed="33"/>
      </bottom>
      <diagonal>
        <color/>
      </diagonal>
    </border>
    <border>
      <left>
        <color/>
      </left>
      <right style="thin">
        <color rgb="FFA0A0A0"/>
      </right>
      <top style="thin">
        <color indexed="33"/>
      </top>
      <bottom>
        <color/>
      </bottom>
      <diagonal>
        <color/>
      </diagonal>
    </border>
    <border>
      <left>
        <color/>
      </left>
      <right style="thin">
        <color rgb="FFA0A0A0"/>
      </right>
      <top>
        <color/>
      </top>
      <bottom>
        <color/>
      </bottom>
      <diagonal>
        <color/>
      </diagonal>
    </border>
    <border diagonalUp="1" diagonalDown="1">
      <left>
        <color rgb="FFFFFFFF"/>
      </left>
      <right>
        <color rgb="FFFFFFFF"/>
      </right>
      <top>
        <color rgb="FFFFFFFF"/>
      </top>
      <bottom>
        <color rgb="FFFFFFFF"/>
      </bottom>
      <diagonal>
        <color rgb="FFFFFFFF"/>
      </diagonal>
    </border>
    <border>
      <left>
        <color/>
      </left>
      <right style="thin">
        <color rgb="FFA0A0A0"/>
      </right>
      <top style="thin">
        <color indexed="33"/>
      </top>
      <bottom style="thin">
        <color indexed="33"/>
      </bottom>
      <diagonal>
        <color/>
      </diagonal>
    </border>
    <border diagonalUp="1" diagonalDown="1">
      <left style="thin">
        <color rgb="FFA0A0A0"/>
      </left>
      <right>
        <color rgb="FFA0A0A0"/>
      </right>
      <top style="thin">
        <color rgb="FFA0A0A0"/>
      </top>
      <bottom style="thin">
        <color rgb="FFA0A0A0"/>
      </bottom>
      <diagonal>
        <color rgb="FFA0A0A0"/>
      </diagonal>
    </border>
    <border diagonalUp="1" diagonalDown="1">
      <left>
        <color rgb="FFA0A0A0"/>
      </left>
      <right>
        <color rgb="FFA0A0A0"/>
      </right>
      <top style="thin">
        <color rgb="FFA0A0A0"/>
      </top>
      <bottom style="thin">
        <color rgb="FFA0A0A0"/>
      </bottom>
      <diagonal>
        <color rgb="FFA0A0A0"/>
      </diagonal>
    </border>
    <border diagonalUp="1" diagonalDown="1">
      <left>
        <color rgb="FFA0A0A0"/>
      </left>
      <right style="thin">
        <color rgb="FFA0A0A0"/>
      </right>
      <top style="thin">
        <color rgb="FFA0A0A0"/>
      </top>
      <bottom style="thin">
        <color rgb="FFA0A0A0"/>
      </bottom>
      <diagonal>
        <color rgb="FFA0A0A0"/>
      </diagonal>
    </border>
    <border diagonalUp="0" diagonalDown="0">
      <left>
        <color auto="1" indexed="64"/>
      </left>
      <right style="thin">
        <color indexed="55"/>
      </right>
      <top>
        <color auto="1" indexed="64"/>
      </top>
      <bottom>
        <color auto="1" indexed="64"/>
      </bottom>
      <diagonal>
        <color/>
      </diagonal>
    </border>
    <border diagonalUp="0" diagonalDown="0">
      <left style="thin">
        <color indexed="33"/>
      </left>
      <right style="thin">
        <color indexed="33"/>
      </right>
      <top>
        <color auto="1" indexed="64"/>
      </top>
      <bottom>
        <color auto="1" indexed="64"/>
      </bottom>
      <diagonal>
        <color/>
      </diagonal>
    </border>
    <border diagonalUp="0" diagonalDown="0">
      <left style="thin">
        <color indexed="33"/>
      </left>
      <right style="thin">
        <color indexed="33"/>
      </right>
      <top>
        <color auto="1" indexed="64"/>
      </top>
      <bottom style="thin">
        <color indexed="33"/>
      </bottom>
      <diagonal>
        <color/>
      </diagonal>
    </border>
    <border diagonalUp="0" diagonalDown="0">
      <left style="thin">
        <color indexed="33"/>
      </left>
      <right>
        <color auto="1" indexed="64"/>
      </right>
      <top style="thin">
        <color indexed="33"/>
      </top>
      <bottom>
        <color auto="1" indexed="64"/>
      </bottom>
      <diagonal>
        <color/>
      </diagonal>
    </border>
    <border diagonalUp="0" diagonalDown="0">
      <left>
        <color auto="1" indexed="64"/>
      </left>
      <right>
        <color auto="1" indexed="64"/>
      </right>
      <top style="thin">
        <color indexed="33"/>
      </top>
      <bottom>
        <color auto="1" indexed="64"/>
      </bottom>
      <diagonal>
        <color/>
      </diagonal>
    </border>
    <border diagonalUp="0" diagonalDown="0">
      <left>
        <color auto="1" indexed="64"/>
      </left>
      <right style="thin">
        <color indexed="33"/>
      </right>
      <top style="thin">
        <color indexed="33"/>
      </top>
      <bottom>
        <color auto="1" indexed="64"/>
      </bottom>
      <diagonal>
        <color/>
      </diagonal>
    </border>
    <border diagonalUp="0" diagonalDown="0">
      <left style="thin">
        <color indexed="33"/>
      </left>
      <right>
        <color auto="1" indexed="64"/>
      </right>
      <top>
        <color auto="1" indexed="64"/>
      </top>
      <bottom>
        <color auto="1" indexed="64"/>
      </bottom>
      <diagonal>
        <color/>
      </diagonal>
    </border>
    <border diagonalUp="0" diagonalDown="0">
      <left>
        <color auto="1" indexed="64"/>
      </left>
      <right style="thin">
        <color indexed="33"/>
      </right>
      <top>
        <color auto="1" indexed="64"/>
      </top>
      <bottom>
        <color auto="1" indexed="64"/>
      </bottom>
      <diagonal>
        <color/>
      </diagonal>
    </border>
    <border diagonalUp="0" diagonalDown="0">
      <left style="thin">
        <color indexed="33"/>
      </left>
      <right>
        <color auto="1" indexed="64"/>
      </right>
      <top>
        <color auto="1" indexed="64"/>
      </top>
      <bottom style="thin">
        <color indexed="33"/>
      </bottom>
      <diagonal>
        <color/>
      </diagonal>
    </border>
    <border diagonalUp="0" diagonalDown="0">
      <left>
        <color auto="1" indexed="64"/>
      </left>
      <right>
        <color auto="1" indexed="64"/>
      </right>
      <top>
        <color auto="1" indexed="64"/>
      </top>
      <bottom style="thin">
        <color indexed="33"/>
      </bottom>
      <diagonal>
        <color/>
      </diagonal>
    </border>
    <border diagonalUp="0" diagonalDown="0">
      <left>
        <color auto="1" indexed="64"/>
      </left>
      <right style="thin">
        <color indexed="33"/>
      </right>
      <top>
        <color auto="1" indexed="64"/>
      </top>
      <bottom style="thin">
        <color indexed="33"/>
      </bottom>
      <diagonal>
        <color/>
      </diagonal>
    </border>
    <border diagonalUp="0" diagonalDown="0">
      <left>
        <color auto="1" indexed="64"/>
      </left>
      <right style="thin">
        <color auto="1" indexed="64"/>
      </right>
      <top>
        <color auto="1" indexed="64"/>
      </top>
      <bottom>
        <color auto="1" indexed="64"/>
      </bottom>
      <diagonal>
        <color/>
      </diagonal>
    </border>
    <border diagonalUp="0" diagonalDown="0">
      <left>
        <color auto="1" indexed="64"/>
      </left>
      <right style="thin">
        <color indexed="33"/>
      </right>
      <top style="thin">
        <color indexed="33"/>
      </top>
      <bottom style="thin">
        <color indexed="33"/>
      </bottom>
      <diagonal>
        <color/>
      </diagonal>
    </border>
  </borders>
  <cellStyleXfs count="788">
    <xf numFmtId="0" fontId="0" fillId="0" borderId="0" applyFont="1" applyFill="1"/>
    <xf numFmtId="0" fontId="65" fillId="2" borderId="0" applyNumberFormat="0" applyFont="1" applyFill="1" applyBorder="0"/>
    <xf numFmtId="0" fontId="65" fillId="3" borderId="0" applyNumberFormat="0" applyFont="1" applyFill="1" applyBorder="0"/>
    <xf numFmtId="0" fontId="65" fillId="4" borderId="0" applyNumberFormat="0" applyFont="1" applyFill="1" applyBorder="0"/>
    <xf numFmtId="0" fontId="65" fillId="5" borderId="0" applyNumberFormat="0" applyFont="1" applyFill="1" applyBorder="0"/>
    <xf numFmtId="0" fontId="65" fillId="4" borderId="0" applyNumberFormat="0" applyFont="1" applyFill="1" applyBorder="0"/>
    <xf numFmtId="0" fontId="65" fillId="5" borderId="0" applyNumberFormat="0" applyFont="1" applyFill="1" applyBorder="0"/>
    <xf numFmtId="0" fontId="65" fillId="2" borderId="0" applyNumberFormat="0" applyFont="1" applyFill="1" applyBorder="0"/>
    <xf numFmtId="0" fontId="65" fillId="3" borderId="0" applyNumberFormat="0" applyFont="1" applyFill="1" applyBorder="0"/>
    <xf numFmtId="0" fontId="65" fillId="6" borderId="0" applyNumberFormat="0" applyFont="1" applyFill="1" applyBorder="0"/>
    <xf numFmtId="0" fontId="65" fillId="7" borderId="0" applyNumberFormat="0" applyFont="1" applyFill="1" applyBorder="0"/>
    <xf numFmtId="0" fontId="65" fillId="8" borderId="0" applyNumberFormat="0" applyFont="1" applyFill="1" applyBorder="0"/>
    <xf numFmtId="0" fontId="65" fillId="9" borderId="0" applyNumberFormat="0" applyFont="1" applyFill="1" applyBorder="0"/>
    <xf numFmtId="0" fontId="65" fillId="2" borderId="0" applyNumberFormat="0" applyFont="1" applyFill="1" applyBorder="0"/>
    <xf numFmtId="0" fontId="65" fillId="3" borderId="0" applyNumberFormat="0" applyFont="1" applyFill="1" applyBorder="0"/>
    <xf numFmtId="0" fontId="65" fillId="4" borderId="0" applyNumberFormat="0" applyFont="1" applyFill="1" applyBorder="0"/>
    <xf numFmtId="0" fontId="65" fillId="5" borderId="0" applyNumberFormat="0" applyFont="1" applyFill="1" applyBorder="0"/>
    <xf numFmtId="0" fontId="65" fillId="4" borderId="0" applyNumberFormat="0" applyFont="1" applyFill="1" applyBorder="0"/>
    <xf numFmtId="0" fontId="65" fillId="5" borderId="0" applyNumberFormat="0" applyFont="1" applyFill="1" applyBorder="0"/>
    <xf numFmtId="0" fontId="65" fillId="2" borderId="0" applyNumberFormat="0" applyFont="1" applyFill="1" applyBorder="0"/>
    <xf numFmtId="0" fontId="65" fillId="3" borderId="0" applyNumberFormat="0" applyFont="1" applyFill="1" applyBorder="0"/>
    <xf numFmtId="0" fontId="65" fillId="10" borderId="0" applyNumberFormat="0" applyFont="1" applyFill="1" applyBorder="0"/>
    <xf numFmtId="0" fontId="65" fillId="11" borderId="0" applyNumberFormat="0" applyFont="1" applyFill="1" applyBorder="0"/>
    <xf numFmtId="0" fontId="65" fillId="8" borderId="0" applyNumberFormat="0" applyFont="1" applyFill="1" applyBorder="0"/>
    <xf numFmtId="0" fontId="65" fillId="9" borderId="0" applyNumberFormat="0" applyFont="1" applyFill="1" applyBorder="0"/>
    <xf numFmtId="0" fontId="66" fillId="12" borderId="0" applyNumberFormat="0" applyFont="1" applyFill="1" applyBorder="0"/>
    <xf numFmtId="0" fontId="66" fillId="13" borderId="0" applyNumberFormat="0" applyFont="1" applyFill="1" applyBorder="0"/>
    <xf numFmtId="0" fontId="66" fillId="4" borderId="0" applyNumberFormat="0" applyFont="1" applyFill="1" applyBorder="0"/>
    <xf numFmtId="0" fontId="66" fillId="5" borderId="0" applyNumberFormat="0" applyFont="1" applyFill="1" applyBorder="0"/>
    <xf numFmtId="0" fontId="66" fillId="4" borderId="0" applyNumberFormat="0" applyFont="1" applyFill="1" applyBorder="0"/>
    <xf numFmtId="0" fontId="66" fillId="5" borderId="0" applyNumberFormat="0" applyFont="1" applyFill="1" applyBorder="0"/>
    <xf numFmtId="0" fontId="66" fillId="14" borderId="0" applyNumberFormat="0" applyFont="1" applyFill="1" applyBorder="0"/>
    <xf numFmtId="0" fontId="66" fillId="15" borderId="0" applyNumberFormat="0" applyFont="1" applyFill="1" applyBorder="0"/>
    <xf numFmtId="0" fontId="66" fillId="12" borderId="0" applyNumberFormat="0" applyFont="1" applyFill="1" applyBorder="0"/>
    <xf numFmtId="0" fontId="66" fillId="13" borderId="0" applyNumberFormat="0" applyFont="1" applyFill="1" applyBorder="0"/>
    <xf numFmtId="0" fontId="66" fillId="8" borderId="0" applyNumberFormat="0" applyFont="1" applyFill="1" applyBorder="0"/>
    <xf numFmtId="0" fontId="66" fillId="9" borderId="0" applyNumberFormat="0" applyFont="1" applyFill="1" applyBorder="0"/>
    <xf numFmtId="0" fontId="66" fillId="12" borderId="0" applyNumberFormat="0" applyFont="1" applyFill="1" applyBorder="0"/>
    <xf numFmtId="0" fontId="66" fillId="13" borderId="0" applyNumberFormat="0" applyFont="1" applyFill="1" applyBorder="0"/>
    <xf numFmtId="0" fontId="66" fillId="16" borderId="0" applyNumberFormat="0" applyFont="1" applyFill="1" applyBorder="0"/>
    <xf numFmtId="0" fontId="66" fillId="17" borderId="0" applyNumberFormat="0" applyFont="1" applyFill="1" applyBorder="0"/>
    <xf numFmtId="0" fontId="66" fillId="18" borderId="0" applyNumberFormat="0" applyFont="1" applyFill="1" applyBorder="0"/>
    <xf numFmtId="0" fontId="66" fillId="19" borderId="0" applyNumberFormat="0" applyFont="1" applyFill="1" applyBorder="0"/>
    <xf numFmtId="0" fontId="66" fillId="20" borderId="0" applyNumberFormat="0" applyFont="1" applyFill="1" applyBorder="0"/>
    <xf numFmtId="0" fontId="66" fillId="5" borderId="0" applyNumberFormat="0" applyFont="1" applyFill="1" applyBorder="0"/>
    <xf numFmtId="0" fontId="66" fillId="12" borderId="0" applyNumberFormat="0" applyFont="1" applyFill="1" applyBorder="0"/>
    <xf numFmtId="0" fontId="66" fillId="13" borderId="0" applyNumberFormat="0" applyFont="1" applyFill="1" applyBorder="0"/>
    <xf numFmtId="0" fontId="66" fillId="21" borderId="0" applyNumberFormat="0" applyFont="1" applyFill="1" applyBorder="0"/>
    <xf numFmtId="0" fontId="66" fillId="22" borderId="0" applyNumberFormat="0" applyFont="1" applyFill="1" applyBorder="0"/>
    <xf numFmtId="0" fontId="67" fillId="23" borderId="0" applyNumberFormat="0" applyFont="1" applyFill="1" applyBorder="0"/>
    <xf numFmtId="0" fontId="92" fillId="24" borderId="0" applyNumberFormat="0" applyFont="1" applyFill="1" applyBorder="0"/>
    <xf numFmtId="0" fontId="68" fillId="2" borderId="1" applyNumberFormat="0" applyFont="1" applyFill="1" applyBorder="1"/>
    <xf numFmtId="0" fontId="68" fillId="3" borderId="1" applyNumberFormat="0" applyFont="1" applyFill="1" applyBorder="1"/>
    <xf numFmtId="0" fontId="69" fillId="14" borderId="2" applyNumberFormat="0" applyFont="1" applyFill="1" applyBorder="1"/>
    <xf numFmtId="0" fontId="69" fillId="15" borderId="3" applyNumberFormat="0" applyFont="1" applyFill="1" applyBorder="1"/>
    <xf numFmtId="43" fontId="88" fillId="0" borderId="0" applyNumberFormat="1" applyFont="1" applyFill="1" applyBorder="0"/>
    <xf numFmtId="43" fontId="88" fillId="0" borderId="0" applyNumberFormat="1" applyFont="1" applyFill="1" applyBorder="0"/>
    <xf numFmtId="43" fontId="88" fillId="0" borderId="0" applyNumberFormat="1" applyFont="1" applyFill="1" applyBorder="0"/>
    <xf numFmtId="44" fontId="88" fillId="0" borderId="0" applyNumberFormat="1" applyFont="1" applyFill="1" applyBorder="0"/>
    <xf numFmtId="44" fontId="88" fillId="0" borderId="0" applyNumberFormat="1" applyFont="1" applyFill="1" applyBorder="0"/>
    <xf numFmtId="0" fontId="70" fillId="0" borderId="0" applyNumberFormat="0" applyFont="1" applyFill="1" applyBorder="0"/>
    <xf numFmtId="0" fontId="70" fillId="0" borderId="0" applyNumberFormat="0" applyFont="1" applyFill="1" applyBorder="0"/>
    <xf numFmtId="0" fontId="88" fillId="0" borderId="0" applyFont="1" applyFill="1"/>
    <xf numFmtId="0" fontId="88" fillId="0" borderId="0" applyFont="1" applyFill="1"/>
    <xf numFmtId="0" fontId="88" fillId="0" borderId="0" applyFont="1" applyFill="1"/>
    <xf numFmtId="0" fontId="88" fillId="0" borderId="0" applyFont="1" applyFill="1"/>
    <xf numFmtId="43" fontId="88" fillId="0" borderId="0" applyNumberFormat="1" applyFont="1" applyFill="1" applyBorder="0"/>
    <xf numFmtId="43" fontId="88" fillId="0" borderId="0" applyNumberFormat="1" applyFont="1" applyFill="1" applyBorder="0"/>
    <xf numFmtId="43" fontId="88" fillId="0" borderId="0" applyNumberFormat="1" applyFont="1" applyFill="1" applyBorder="0"/>
    <xf numFmtId="43" fontId="88" fillId="0" borderId="0" applyNumberFormat="1" applyFont="1" applyFill="1" applyBorder="0"/>
    <xf numFmtId="41" fontId="88" fillId="0" borderId="0" applyNumberFormat="1" applyFont="1" applyFill="1" applyBorder="0"/>
    <xf numFmtId="41" fontId="88" fillId="0" borderId="0" applyNumberFormat="1" applyFont="1" applyFill="1" applyBorder="0"/>
    <xf numFmtId="41" fontId="88" fillId="0" borderId="0" applyNumberFormat="1" applyFont="1" applyFill="1" applyBorder="0"/>
    <xf numFmtId="41" fontId="88" fillId="0" borderId="0" applyNumberFormat="1" applyFont="1" applyFill="1" applyBorder="0"/>
    <xf numFmtId="44" fontId="88" fillId="0" borderId="0" applyNumberFormat="1" applyFont="1" applyFill="1" applyBorder="0"/>
    <xf numFmtId="44" fontId="88" fillId="0" borderId="0" applyNumberFormat="1" applyFont="1" applyFill="1" applyBorder="0"/>
    <xf numFmtId="44" fontId="88" fillId="0" borderId="0" applyNumberFormat="1" applyFont="1" applyFill="1" applyBorder="0"/>
    <xf numFmtId="44" fontId="88" fillId="0" borderId="0" applyNumberFormat="1" applyFont="1" applyFill="1" applyBorder="0"/>
    <xf numFmtId="42" fontId="88" fillId="0" borderId="0" applyNumberFormat="1" applyFont="1" applyFill="1" applyBorder="0"/>
    <xf numFmtId="42" fontId="88" fillId="0" borderId="0" applyNumberFormat="1" applyFont="1" applyFill="1" applyBorder="0"/>
    <xf numFmtId="42" fontId="88" fillId="0" borderId="0" applyNumberFormat="1" applyFont="1" applyFill="1" applyBorder="0"/>
    <xf numFmtId="42" fontId="88" fillId="0" borderId="0" applyNumberFormat="1" applyFont="1" applyFill="1" applyBorder="0"/>
    <xf numFmtId="0" fontId="36" fillId="0" borderId="0" applyNumberFormat="0" applyFont="1" applyFill="1" applyBorder="0"/>
    <xf numFmtId="0" fontId="90" fillId="0" borderId="0" applyNumberFormat="0" applyFont="1" applyFill="1" applyBorder="0"/>
    <xf numFmtId="0" fontId="37" fillId="0" borderId="0" applyNumberFormat="0" applyFont="1" applyFill="1" applyBorder="0"/>
    <xf numFmtId="0" fontId="91" fillId="0" borderId="0" applyNumberFormat="0"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0" fontId="36" fillId="0" borderId="0" applyNumberFormat="0" applyFont="1" applyFill="1" applyBorder="0"/>
    <xf numFmtId="0" fontId="90" fillId="0" borderId="0" applyNumberFormat="0" applyFont="1" applyFill="1" applyBorder="0"/>
    <xf numFmtId="0" fontId="37" fillId="0" borderId="0" applyNumberFormat="0" applyFont="1" applyFill="1" applyBorder="0"/>
    <xf numFmtId="0" fontId="91" fillId="0" borderId="0" applyNumberFormat="0"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0" fontId="36" fillId="0" borderId="0" applyNumberFormat="0" applyFont="1" applyFill="1" applyBorder="0"/>
    <xf numFmtId="0" fontId="90" fillId="0" borderId="0" applyNumberFormat="0" applyFont="1" applyFill="1" applyBorder="0"/>
    <xf numFmtId="0" fontId="37" fillId="0" borderId="0" applyNumberFormat="0" applyFont="1" applyFill="1" applyBorder="0"/>
    <xf numFmtId="0" fontId="91" fillId="0" borderId="0" applyNumberFormat="0"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0" fontId="36" fillId="0" borderId="0" applyNumberFormat="0" applyFont="1" applyFill="1" applyBorder="0"/>
    <xf numFmtId="0" fontId="90" fillId="0" borderId="0" applyNumberFormat="0" applyFont="1" applyFill="1" applyBorder="0"/>
    <xf numFmtId="0" fontId="37" fillId="0" borderId="0" applyNumberFormat="0" applyFont="1" applyFill="1" applyBorder="0"/>
    <xf numFmtId="0" fontId="91" fillId="0" borderId="0" applyNumberFormat="0"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0" fontId="36" fillId="0" borderId="0" applyNumberFormat="0" applyFont="1" applyFill="1" applyBorder="0"/>
    <xf numFmtId="0" fontId="90" fillId="0" borderId="0" applyNumberFormat="0" applyFont="1" applyFill="1" applyBorder="0"/>
    <xf numFmtId="0" fontId="37" fillId="0" borderId="0" applyNumberFormat="0" applyFont="1" applyFill="1" applyBorder="0"/>
    <xf numFmtId="0" fontId="91" fillId="0" borderId="0" applyNumberFormat="0"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43" fontId="88" fillId="0" borderId="0" applyNumberFormat="1" applyFont="1" applyFill="1" applyBorder="0"/>
    <xf numFmtId="41" fontId="88" fillId="0" borderId="0" applyNumberFormat="1" applyFont="1" applyFill="1" applyBorder="0"/>
    <xf numFmtId="44" fontId="88" fillId="0" borderId="0" applyNumberFormat="1" applyFont="1" applyFill="1" applyBorder="0"/>
    <xf numFmtId="42" fontId="88" fillId="0" borderId="0" applyNumberFormat="1" applyFont="1" applyFill="1" applyBorder="0"/>
    <xf numFmtId="0" fontId="36" fillId="0" borderId="0" applyNumberFormat="0" applyFont="1" applyFill="1" applyBorder="0"/>
    <xf numFmtId="0" fontId="37" fillId="0" borderId="0" applyNumberFormat="0" applyFont="1" applyFill="1" applyBorder="0"/>
    <xf numFmtId="9" fontId="88" fillId="0" borderId="0" applyNumberFormat="1" applyFont="1" applyFill="1" applyBorder="0"/>
    <xf numFmtId="0" fontId="71" fillId="25" borderId="0" applyNumberFormat="0" applyFont="1" applyFill="1" applyBorder="0"/>
    <xf numFmtId="0" fontId="71" fillId="26" borderId="0" applyNumberFormat="0" applyFont="1" applyFill="1" applyBorder="0"/>
    <xf numFmtId="0" fontId="72" fillId="0" borderId="4" applyNumberFormat="0" applyFont="1" applyFill="1" applyBorder="1"/>
    <xf numFmtId="0" fontId="72" fillId="0" borderId="4" applyNumberFormat="0" applyFont="1" applyFill="1" applyBorder="1"/>
    <xf numFmtId="0" fontId="73" fillId="0" borderId="4" applyNumberFormat="0" applyFont="1" applyFill="1" applyBorder="1"/>
    <xf numFmtId="0" fontId="73" fillId="0" borderId="4" applyNumberFormat="0" applyFont="1" applyFill="1" applyBorder="1"/>
    <xf numFmtId="0" fontId="74" fillId="0" borderId="5" applyNumberFormat="0" applyFont="1" applyFill="1" applyBorder="1"/>
    <xf numFmtId="0" fontId="74" fillId="0" borderId="5" applyNumberFormat="0" applyFont="1" applyFill="1" applyBorder="1"/>
    <xf numFmtId="0" fontId="74" fillId="0" borderId="0" applyNumberFormat="0" applyFont="1" applyFill="1" applyBorder="0"/>
    <xf numFmtId="0" fontId="74" fillId="0" borderId="0" applyNumberFormat="0" applyFont="1" applyFill="1" applyBorder="0"/>
    <xf numFmtId="0" fontId="95" fillId="0" borderId="0" applyNumberFormat="0" applyFont="1" applyFill="1" applyBorder="0"/>
    <xf numFmtId="0" fontId="75" fillId="8" borderId="1" applyNumberFormat="0" applyFont="1" applyFill="1" applyBorder="1"/>
    <xf numFmtId="0" fontId="75" fillId="9" borderId="1" applyNumberFormat="0" applyFont="1" applyFill="1" applyBorder="1"/>
    <xf numFmtId="0" fontId="76" fillId="0" borderId="6" applyNumberFormat="0" applyFont="1" applyFill="1" applyBorder="1"/>
    <xf numFmtId="0" fontId="76" fillId="0" borderId="6" applyNumberFormat="0" applyFont="1" applyFill="1" applyBorder="1"/>
    <xf numFmtId="0" fontId="77" fillId="27" borderId="0" applyNumberFormat="0" applyFont="1" applyFill="1" applyBorder="0"/>
    <xf numFmtId="0" fontId="77" fillId="28" borderId="0" applyNumberFormat="0" applyFont="1" applyFill="1" applyBorder="0"/>
    <xf numFmtId="0" fontId="96" fillId="0" borderId="0" applyFont="1" applyFill="1"/>
    <xf numFmtId="0" fontId="96" fillId="0" borderId="0" applyFont="1" applyFill="1"/>
    <xf numFmtId="0" fontId="88" fillId="27" borderId="7" applyNumberFormat="0" applyFont="1" applyFill="1" applyBorder="1"/>
    <xf numFmtId="0" fontId="88" fillId="28" borderId="8" applyNumberFormat="0" applyFont="1" applyFill="1" applyBorder="1"/>
    <xf numFmtId="0" fontId="88" fillId="27" borderId="7" applyNumberFormat="0" applyFont="1" applyFill="1" applyBorder="1"/>
    <xf numFmtId="0" fontId="88" fillId="27" borderId="7" applyNumberFormat="0" applyFont="1" applyFill="1" applyBorder="1"/>
    <xf numFmtId="0" fontId="78" fillId="2" borderId="9" applyNumberFormat="0" applyFont="1" applyFill="1" applyBorder="1"/>
    <xf numFmtId="0" fontId="93" fillId="3" borderId="10" applyNumberFormat="0" applyFont="1" applyFill="1" applyBorder="1"/>
    <xf numFmtId="9" fontId="88" fillId="0" borderId="0" applyNumberFormat="1" applyFont="1" applyFill="1" applyBorder="0"/>
    <xf numFmtId="9" fontId="88" fillId="0" borderId="0" applyNumberFormat="1" applyFont="1" applyFill="1" applyBorder="0"/>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52" fillId="30" borderId="0" applyNumberFormat="0" applyFont="1" applyFill="1"/>
    <xf numFmtId="0" fontId="52" fillId="30" borderId="0" applyNumberFormat="0" applyFont="1" applyFill="1"/>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24" borderId="11" applyNumberFormat="0" applyFont="1" applyFill="1" applyBorder="1" applyAlignment="1">
      <alignment horizontal="left" vertical="center"/>
    </xf>
    <xf numFmtId="0" fontId="88" fillId="31"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2" applyNumberFormat="0" applyFont="1" applyFill="1" applyBorder="1" applyAlignment="1">
      <alignment horizontal="center" vertical="center"/>
    </xf>
    <xf numFmtId="0" fontId="88" fillId="31"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31"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1"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1"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58" fillId="30" borderId="14" applyNumberFormat="0" applyFont="1" applyFill="1" applyBorder="1" applyAlignment="1">
      <alignment horizontal="center" vertical="center"/>
    </xf>
    <xf numFmtId="0" fontId="58" fillId="30" borderId="14" applyNumberFormat="0" applyFont="1" applyFill="1" applyBorder="1" applyAlignment="1">
      <alignment horizontal="center" vertical="center"/>
    </xf>
    <xf numFmtId="0" fontId="58" fillId="30" borderId="14" applyNumberFormat="0" applyFont="1" applyFill="1" applyBorder="1" applyAlignment="1">
      <alignment horizontal="center" vertical="center"/>
    </xf>
    <xf numFmtId="0" fontId="58" fillId="30" borderId="14" applyNumberFormat="0" applyFont="1" applyFill="1" applyBorder="1" applyAlignment="1">
      <alignment horizontal="center" vertical="center"/>
    </xf>
    <xf numFmtId="0" fontId="58" fillId="24" borderId="14" applyNumberFormat="0" applyFont="1" applyFill="1" applyBorder="1" applyAlignment="1">
      <alignment horizontal="center" vertical="center"/>
    </xf>
    <xf numFmtId="0" fontId="58" fillId="31" borderId="14" applyNumberFormat="0" applyFont="1" applyFill="1" applyBorder="1" applyAlignment="1">
      <alignment horizontal="center" vertical="center"/>
    </xf>
    <xf numFmtId="0" fontId="58" fillId="24" borderId="14" applyNumberFormat="0" applyFont="1" applyFill="1" applyBorder="1" applyAlignment="1">
      <alignment horizontal="center" vertical="center"/>
    </xf>
    <xf numFmtId="0" fontId="58" fillId="24" borderId="14" applyNumberFormat="0" applyFont="1" applyFill="1" applyBorder="1" applyAlignment="1">
      <alignment horizontal="center"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24" borderId="11" applyNumberFormat="0" applyFont="1" applyFill="1" applyBorder="1" applyAlignment="1">
      <alignment horizontal="left" vertical="center"/>
    </xf>
    <xf numFmtId="0" fontId="88" fillId="31"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2" applyNumberFormat="0" applyFont="1" applyFill="1" applyBorder="1" applyAlignment="1">
      <alignment horizontal="center" vertical="center"/>
    </xf>
    <xf numFmtId="0" fontId="88" fillId="31"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31"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1"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 borderId="0" applyNumberFormat="0" applyFont="1" applyFill="1" applyBorder="0" applyAlignment="1">
      <alignment horizontal="center"/>
    </xf>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52" fillId="30" borderId="0" applyNumberFormat="0" applyFont="1" applyFill="1"/>
    <xf numFmtId="0" fontId="89" fillId="15" borderId="0" applyNumberFormat="0" applyFont="1" applyFill="1" applyBorder="0"/>
    <xf numFmtId="0" fontId="88" fillId="30" borderId="8" applyNumberFormat="0" applyFont="1" applyFill="1" applyBorder="1" applyAlignment="1">
      <alignment horizontal="left" vertical="center"/>
    </xf>
    <xf numFmtId="0" fontId="88" fillId="30" borderId="15" applyNumberFormat="0" applyFont="1" applyFill="1" applyBorder="1" applyAlignment="1">
      <alignment horizontal="center" vertical="center"/>
    </xf>
    <xf numFmtId="0" fontId="88" fillId="30" borderId="16" applyNumberFormat="0" applyFont="1" applyFill="1" applyBorder="1" applyAlignment="1">
      <alignment horizontal="center" vertical="center"/>
    </xf>
    <xf numFmtId="0" fontId="88" fillId="30" borderId="17" applyNumberFormat="0" applyFont="1" applyFill="1" applyBorder="1" applyAlignment="1">
      <alignment horizontal="center" vertical="center"/>
    </xf>
    <xf numFmtId="0" fontId="88" fillId="3" borderId="8" applyNumberFormat="0" applyFont="1" applyFill="1" applyBorder="1" applyAlignment="1">
      <alignment horizontal="left" vertical="center"/>
    </xf>
    <xf numFmtId="0" fontId="88" fillId="3" borderId="15" applyNumberFormat="0" applyFont="1" applyFill="1" applyBorder="1" applyAlignment="1">
      <alignment horizontal="center" vertical="center"/>
    </xf>
    <xf numFmtId="0" fontId="88" fillId="3" borderId="16" applyNumberFormat="0" applyFont="1" applyFill="1" applyBorder="1" applyAlignment="1">
      <alignment horizontal="center" vertical="center"/>
    </xf>
    <xf numFmtId="0" fontId="88" fillId="3" borderId="17" applyNumberFormat="0" applyFont="1" applyFill="1" applyBorder="1" applyAlignment="1">
      <alignment horizontal="center" vertical="center"/>
    </xf>
    <xf numFmtId="0" fontId="58" fillId="30" borderId="17" applyNumberFormat="0" applyFont="1" applyFill="1" applyBorder="1" applyAlignment="1">
      <alignment horizontal="center" vertical="center"/>
    </xf>
    <xf numFmtId="0" fontId="58" fillId="3" borderId="17" applyNumberFormat="0" applyFont="1" applyFill="1" applyBorder="1" applyAlignment="1">
      <alignment horizontal="center"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24" borderId="11" applyNumberFormat="0" applyFont="1" applyFill="1" applyBorder="1" applyAlignment="1">
      <alignment horizontal="left" vertical="center"/>
    </xf>
    <xf numFmtId="0" fontId="88" fillId="31"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2" applyNumberFormat="0" applyFont="1" applyFill="1" applyBorder="1" applyAlignment="1">
      <alignment horizontal="center" vertical="center"/>
    </xf>
    <xf numFmtId="0" fontId="88" fillId="31"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31"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1"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24" borderId="11" applyNumberFormat="0" applyFont="1" applyFill="1" applyBorder="1" applyAlignment="1">
      <alignment horizontal="left" vertical="center"/>
    </xf>
    <xf numFmtId="0" fontId="88" fillId="31"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2" applyNumberFormat="0" applyFont="1" applyFill="1" applyBorder="1" applyAlignment="1">
      <alignment horizontal="center" vertical="center"/>
    </xf>
    <xf numFmtId="0" fontId="88" fillId="31"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31"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1"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58" fillId="30" borderId="14" applyNumberFormat="0" applyFont="1" applyFill="1" applyBorder="1" applyAlignment="1">
      <alignment horizontal="center" vertical="center"/>
    </xf>
    <xf numFmtId="0" fontId="58" fillId="30" borderId="14" applyNumberFormat="0" applyFont="1" applyFill="1" applyBorder="1" applyAlignment="1">
      <alignment horizontal="center" vertical="center"/>
    </xf>
    <xf numFmtId="0" fontId="58" fillId="30" borderId="14" applyNumberFormat="0" applyFont="1" applyFill="1" applyBorder="1" applyAlignment="1">
      <alignment horizontal="center" vertical="center"/>
    </xf>
    <xf numFmtId="0" fontId="58" fillId="30" borderId="14" applyNumberFormat="0" applyFont="1" applyFill="1" applyBorder="1" applyAlignment="1">
      <alignment horizontal="center" vertical="center"/>
    </xf>
    <xf numFmtId="0" fontId="58" fillId="24" borderId="14" applyNumberFormat="0" applyFont="1" applyFill="1" applyBorder="1" applyAlignment="1">
      <alignment horizontal="center" vertical="center"/>
    </xf>
    <xf numFmtId="0" fontId="58" fillId="31" borderId="14" applyNumberFormat="0" applyFont="1" applyFill="1" applyBorder="1" applyAlignment="1">
      <alignment horizontal="center" vertical="center"/>
    </xf>
    <xf numFmtId="0" fontId="58" fillId="24" borderId="14" applyNumberFormat="0" applyFont="1" applyFill="1" applyBorder="1" applyAlignment="1">
      <alignment horizontal="center" vertical="center"/>
    </xf>
    <xf numFmtId="0" fontId="58" fillId="24" borderId="14" applyNumberFormat="0" applyFont="1" applyFill="1" applyBorder="1" applyAlignment="1">
      <alignment horizontal="center" vertical="center"/>
    </xf>
    <xf numFmtId="0" fontId="88" fillId="30" borderId="8" applyNumberFormat="0" applyFont="1" applyFill="1" applyBorder="1" applyAlignment="1">
      <alignment horizontal="left" vertical="center"/>
    </xf>
    <xf numFmtId="0" fontId="88" fillId="30" borderId="15" applyNumberFormat="0" applyFont="1" applyFill="1" applyBorder="1" applyAlignment="1">
      <alignment horizontal="center" vertical="center"/>
    </xf>
    <xf numFmtId="0" fontId="88" fillId="30" borderId="16" applyNumberFormat="0" applyFont="1" applyFill="1" applyBorder="1" applyAlignment="1">
      <alignment horizontal="center" vertical="center"/>
    </xf>
    <xf numFmtId="0" fontId="88" fillId="30" borderId="17" applyNumberFormat="0" applyFont="1" applyFill="1" applyBorder="1" applyAlignment="1">
      <alignment horizontal="center" vertical="center"/>
    </xf>
    <xf numFmtId="0" fontId="88" fillId="3" borderId="8" applyNumberFormat="0" applyFont="1" applyFill="1" applyBorder="1" applyAlignment="1">
      <alignment horizontal="left" vertical="center"/>
    </xf>
    <xf numFmtId="0" fontId="88" fillId="3" borderId="15" applyNumberFormat="0" applyFont="1" applyFill="1" applyBorder="1" applyAlignment="1">
      <alignment horizontal="center" vertical="center"/>
    </xf>
    <xf numFmtId="0" fontId="88" fillId="3" borderId="16" applyNumberFormat="0" applyFont="1" applyFill="1" applyBorder="1" applyAlignment="1">
      <alignment horizontal="center" vertical="center"/>
    </xf>
    <xf numFmtId="0" fontId="88" fillId="3" borderId="17" applyNumberFormat="0" applyFont="1" applyFill="1" applyBorder="1" applyAlignment="1">
      <alignment horizontal="center" vertical="center"/>
    </xf>
    <xf numFmtId="0" fontId="58" fillId="30" borderId="17" applyNumberFormat="0" applyFont="1" applyFill="1" applyBorder="1" applyAlignment="1">
      <alignment horizontal="center" vertical="center"/>
    </xf>
    <xf numFmtId="0" fontId="58" fillId="3" borderId="17" applyNumberFormat="0" applyFont="1" applyFill="1" applyBorder="1" applyAlignment="1">
      <alignment horizontal="center" vertical="center"/>
    </xf>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52" fillId="30" borderId="0" applyNumberFormat="0" applyFont="1" applyFill="1"/>
    <xf numFmtId="0" fontId="52" fillId="30" borderId="0" applyNumberFormat="0" applyFont="1" applyFill="1"/>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24" borderId="11" applyNumberFormat="0" applyFont="1" applyFill="1" applyBorder="1" applyAlignment="1">
      <alignment horizontal="left" vertical="center"/>
    </xf>
    <xf numFmtId="0" fontId="88" fillId="31"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2" applyNumberFormat="0" applyFont="1" applyFill="1" applyBorder="1" applyAlignment="1">
      <alignment horizontal="center" vertical="center"/>
    </xf>
    <xf numFmtId="0" fontId="88" fillId="31"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31"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1"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9" fillId="15" borderId="0" applyNumberFormat="0" applyFont="1" applyFill="1" applyBorder="0"/>
    <xf numFmtId="0" fontId="89" fillId="15" borderId="0" applyNumberFormat="0" applyFont="1" applyFill="1" applyBorder="0"/>
    <xf numFmtId="0" fontId="88" fillId="30" borderId="8" applyNumberFormat="0" applyFont="1" applyFill="1" applyBorder="1" applyAlignment="1">
      <alignment horizontal="left" vertical="center"/>
    </xf>
    <xf numFmtId="0" fontId="88" fillId="30" borderId="15" applyNumberFormat="0" applyFont="1" applyFill="1" applyBorder="1" applyAlignment="1">
      <alignment horizontal="center" vertical="center"/>
    </xf>
    <xf numFmtId="0" fontId="88" fillId="30" borderId="16" applyNumberFormat="0" applyFont="1" applyFill="1" applyBorder="1" applyAlignment="1">
      <alignment horizontal="center" vertical="center"/>
    </xf>
    <xf numFmtId="0" fontId="88" fillId="30" borderId="17" applyNumberFormat="0" applyFont="1" applyFill="1" applyBorder="1" applyAlignment="1">
      <alignment horizontal="center" vertical="center"/>
    </xf>
    <xf numFmtId="0" fontId="88" fillId="3" borderId="8" applyNumberFormat="0" applyFont="1" applyFill="1" applyBorder="1" applyAlignment="1">
      <alignment horizontal="left" vertical="center"/>
    </xf>
    <xf numFmtId="0" fontId="88" fillId="3" borderId="15" applyNumberFormat="0" applyFont="1" applyFill="1" applyBorder="1" applyAlignment="1">
      <alignment horizontal="center" vertical="center"/>
    </xf>
    <xf numFmtId="0" fontId="88" fillId="3" borderId="16" applyNumberFormat="0" applyFont="1" applyFill="1" applyBorder="1" applyAlignment="1">
      <alignment horizontal="center" vertical="center"/>
    </xf>
    <xf numFmtId="0" fontId="88" fillId="3" borderId="17" applyNumberFormat="0" applyFont="1" applyFill="1" applyBorder="1" applyAlignment="1">
      <alignment horizontal="center" vertical="center"/>
    </xf>
    <xf numFmtId="0" fontId="58" fillId="30" borderId="17" applyNumberFormat="0" applyFont="1" applyFill="1" applyBorder="1" applyAlignment="1">
      <alignment horizontal="center" vertical="center"/>
    </xf>
    <xf numFmtId="0" fontId="58" fillId="3" borderId="17" applyNumberFormat="0" applyFont="1" applyFill="1" applyBorder="1" applyAlignment="1">
      <alignment horizontal="center" vertical="center"/>
    </xf>
    <xf numFmtId="0" fontId="88" fillId="3" borderId="0" applyNumberFormat="0" applyFont="1" applyFill="1" applyBorder="0" applyAlignment="1">
      <alignment horizontal="center"/>
    </xf>
    <xf numFmtId="0" fontId="52" fillId="30" borderId="0" applyNumberFormat="0" applyFont="1" applyFill="1"/>
    <xf numFmtId="0" fontId="89" fillId="15" borderId="0" applyNumberFormat="0" applyFont="1" applyFill="1" applyBorder="0"/>
    <xf numFmtId="0" fontId="88" fillId="30" borderId="8" applyNumberFormat="0" applyFont="1" applyFill="1" applyBorder="1" applyAlignment="1">
      <alignment horizontal="left" vertical="center"/>
    </xf>
    <xf numFmtId="0" fontId="88" fillId="30" borderId="15" applyNumberFormat="0" applyFont="1" applyFill="1" applyBorder="1" applyAlignment="1">
      <alignment horizontal="center" vertical="center"/>
    </xf>
    <xf numFmtId="0" fontId="88" fillId="30" borderId="16" applyNumberFormat="0" applyFont="1" applyFill="1" applyBorder="1" applyAlignment="1">
      <alignment horizontal="center" vertical="center"/>
    </xf>
    <xf numFmtId="0" fontId="88" fillId="30" borderId="17" applyNumberFormat="0" applyFont="1" applyFill="1" applyBorder="1" applyAlignment="1">
      <alignment horizontal="center" vertical="center"/>
    </xf>
    <xf numFmtId="0" fontId="88" fillId="3" borderId="8" applyNumberFormat="0" applyFont="1" applyFill="1" applyBorder="1" applyAlignment="1">
      <alignment horizontal="left" vertical="center"/>
    </xf>
    <xf numFmtId="0" fontId="88" fillId="3" borderId="15" applyNumberFormat="0" applyFont="1" applyFill="1" applyBorder="1" applyAlignment="1">
      <alignment horizontal="center" vertical="center"/>
    </xf>
    <xf numFmtId="0" fontId="88" fillId="3" borderId="16" applyNumberFormat="0" applyFont="1" applyFill="1" applyBorder="1" applyAlignment="1">
      <alignment horizontal="center" vertical="center"/>
    </xf>
    <xf numFmtId="0" fontId="88" fillId="3" borderId="17" applyNumberFormat="0" applyFont="1" applyFill="1" applyBorder="1" applyAlignment="1">
      <alignment horizontal="center" vertical="center"/>
    </xf>
    <xf numFmtId="0" fontId="58" fillId="30" borderId="17" applyNumberFormat="0" applyFont="1" applyFill="1" applyBorder="1" applyAlignment="1">
      <alignment horizontal="center" vertical="center"/>
    </xf>
    <xf numFmtId="0" fontId="58" fillId="3" borderId="17" applyNumberFormat="0" applyFont="1" applyFill="1" applyBorder="1" applyAlignment="1">
      <alignment horizontal="center"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24" borderId="11" applyNumberFormat="0" applyFont="1" applyFill="1" applyBorder="1" applyAlignment="1">
      <alignment horizontal="left" vertical="center"/>
    </xf>
    <xf numFmtId="0" fontId="88" fillId="31"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2" applyNumberFormat="0" applyFont="1" applyFill="1" applyBorder="1" applyAlignment="1">
      <alignment horizontal="center" vertical="center"/>
    </xf>
    <xf numFmtId="0" fontId="88" fillId="31"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31"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1"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0" borderId="8" applyNumberFormat="0" applyFont="1" applyFill="1" applyBorder="1" applyAlignment="1">
      <alignment horizontal="left" vertical="center"/>
    </xf>
    <xf numFmtId="0" fontId="88" fillId="30" borderId="15" applyNumberFormat="0" applyFont="1" applyFill="1" applyBorder="1" applyAlignment="1">
      <alignment horizontal="center" vertical="center"/>
    </xf>
    <xf numFmtId="0" fontId="88" fillId="30" borderId="16" applyNumberFormat="0" applyFont="1" applyFill="1" applyBorder="1" applyAlignment="1">
      <alignment horizontal="center" vertical="center"/>
    </xf>
    <xf numFmtId="0" fontId="88" fillId="30" borderId="17" applyNumberFormat="0" applyFont="1" applyFill="1" applyBorder="1" applyAlignment="1">
      <alignment horizontal="center" vertical="center"/>
    </xf>
    <xf numFmtId="0" fontId="88" fillId="3" borderId="8" applyNumberFormat="0" applyFont="1" applyFill="1" applyBorder="1" applyAlignment="1">
      <alignment horizontal="left" vertical="center"/>
    </xf>
    <xf numFmtId="0" fontId="88" fillId="3" borderId="15" applyNumberFormat="0" applyFont="1" applyFill="1" applyBorder="1" applyAlignment="1">
      <alignment horizontal="center" vertical="center"/>
    </xf>
    <xf numFmtId="0" fontId="88" fillId="3" borderId="16" applyNumberFormat="0" applyFont="1" applyFill="1" applyBorder="1" applyAlignment="1">
      <alignment horizontal="center" vertical="center"/>
    </xf>
    <xf numFmtId="0" fontId="88" fillId="3" borderId="17" applyNumberFormat="0" applyFont="1" applyFill="1" applyBorder="1" applyAlignment="1">
      <alignment horizontal="center" vertical="center"/>
    </xf>
    <xf numFmtId="0" fontId="58" fillId="30" borderId="17" applyNumberFormat="0" applyFont="1" applyFill="1" applyBorder="1" applyAlignment="1">
      <alignment horizontal="center" vertical="center"/>
    </xf>
    <xf numFmtId="0" fontId="58" fillId="3" borderId="17" applyNumberFormat="0" applyFont="1" applyFill="1" applyBorder="1" applyAlignment="1">
      <alignment horizontal="center" vertical="center"/>
    </xf>
    <xf numFmtId="0" fontId="88" fillId="3" borderId="0" applyNumberFormat="0" applyFont="1" applyFill="1" applyBorder="0" applyAlignment="1">
      <alignment horizontal="center"/>
    </xf>
    <xf numFmtId="0" fontId="52" fillId="30" borderId="0" applyNumberFormat="0" applyFont="1" applyFill="1"/>
    <xf numFmtId="0" fontId="89" fillId="15" borderId="0" applyNumberFormat="0" applyFont="1" applyFill="1" applyBorder="0"/>
    <xf numFmtId="0" fontId="88" fillId="30" borderId="8" applyNumberFormat="0" applyFont="1" applyFill="1" applyBorder="1" applyAlignment="1">
      <alignment horizontal="left" vertical="center"/>
    </xf>
    <xf numFmtId="0" fontId="88" fillId="30" borderId="15" applyNumberFormat="0" applyFont="1" applyFill="1" applyBorder="1" applyAlignment="1">
      <alignment horizontal="center" vertical="center"/>
    </xf>
    <xf numFmtId="0" fontId="88" fillId="30" borderId="16" applyNumberFormat="0" applyFont="1" applyFill="1" applyBorder="1" applyAlignment="1">
      <alignment horizontal="center" vertical="center"/>
    </xf>
    <xf numFmtId="0" fontId="88" fillId="30" borderId="17" applyNumberFormat="0" applyFont="1" applyFill="1" applyBorder="1" applyAlignment="1">
      <alignment horizontal="center" vertical="center"/>
    </xf>
    <xf numFmtId="0" fontId="88" fillId="3" borderId="8" applyNumberFormat="0" applyFont="1" applyFill="1" applyBorder="1" applyAlignment="1">
      <alignment horizontal="left" vertical="center"/>
    </xf>
    <xf numFmtId="0" fontId="88" fillId="3" borderId="15" applyNumberFormat="0" applyFont="1" applyFill="1" applyBorder="1" applyAlignment="1">
      <alignment horizontal="center" vertical="center"/>
    </xf>
    <xf numFmtId="0" fontId="88" fillId="3" borderId="16" applyNumberFormat="0" applyFont="1" applyFill="1" applyBorder="1" applyAlignment="1">
      <alignment horizontal="center" vertical="center"/>
    </xf>
    <xf numFmtId="0" fontId="88" fillId="3" borderId="17" applyNumberFormat="0" applyFont="1" applyFill="1" applyBorder="1" applyAlignment="1">
      <alignment horizontal="center" vertical="center"/>
    </xf>
    <xf numFmtId="0" fontId="58" fillId="30" borderId="17" applyNumberFormat="0" applyFont="1" applyFill="1" applyBorder="1" applyAlignment="1">
      <alignment horizontal="center" vertical="center"/>
    </xf>
    <xf numFmtId="0" fontId="58" fillId="3" borderId="17" applyNumberFormat="0" applyFont="1" applyFill="1" applyBorder="1" applyAlignment="1">
      <alignment horizontal="center" vertical="center"/>
    </xf>
    <xf numFmtId="0" fontId="89" fillId="15" borderId="0" applyNumberFormat="0" applyFont="1" applyFill="1" applyBorder="0"/>
    <xf numFmtId="0" fontId="89" fillId="15" borderId="0" applyNumberFormat="0" applyFont="1" applyFill="1" applyBorder="0"/>
    <xf numFmtId="0" fontId="88" fillId="30" borderId="8" applyNumberFormat="0" applyFont="1" applyFill="1" applyBorder="1" applyAlignment="1">
      <alignment horizontal="left" vertical="center"/>
    </xf>
    <xf numFmtId="0" fontId="88" fillId="30" borderId="15" applyNumberFormat="0" applyFont="1" applyFill="1" applyBorder="1" applyAlignment="1">
      <alignment horizontal="center" vertical="center"/>
    </xf>
    <xf numFmtId="0" fontId="88" fillId="30" borderId="16" applyNumberFormat="0" applyFont="1" applyFill="1" applyBorder="1" applyAlignment="1">
      <alignment horizontal="center" vertical="center"/>
    </xf>
    <xf numFmtId="0" fontId="88" fillId="30" borderId="17" applyNumberFormat="0" applyFont="1" applyFill="1" applyBorder="1" applyAlignment="1">
      <alignment horizontal="center" vertical="center"/>
    </xf>
    <xf numFmtId="0" fontId="88" fillId="3" borderId="8" applyNumberFormat="0" applyFont="1" applyFill="1" applyBorder="1" applyAlignment="1">
      <alignment horizontal="left" vertical="center"/>
    </xf>
    <xf numFmtId="0" fontId="88" fillId="3" borderId="15" applyNumberFormat="0" applyFont="1" applyFill="1" applyBorder="1" applyAlignment="1">
      <alignment horizontal="center" vertical="center"/>
    </xf>
    <xf numFmtId="0" fontId="88" fillId="3" borderId="16" applyNumberFormat="0" applyFont="1" applyFill="1" applyBorder="1" applyAlignment="1">
      <alignment horizontal="center" vertical="center"/>
    </xf>
    <xf numFmtId="0" fontId="88" fillId="3" borderId="17" applyNumberFormat="0" applyFont="1" applyFill="1" applyBorder="1" applyAlignment="1">
      <alignment horizontal="center" vertical="center"/>
    </xf>
    <xf numFmtId="0" fontId="58" fillId="30" borderId="17" applyNumberFormat="0" applyFont="1" applyFill="1" applyBorder="1" applyAlignment="1">
      <alignment horizontal="center" vertical="center"/>
    </xf>
    <xf numFmtId="0" fontId="58" fillId="3" borderId="17" applyNumberFormat="0" applyFont="1" applyFill="1" applyBorder="1" applyAlignment="1">
      <alignment horizontal="center" vertical="center"/>
    </xf>
    <xf numFmtId="0" fontId="88" fillId="30" borderId="12" applyNumberFormat="0" applyFont="1" applyFill="1" applyBorder="1"/>
    <xf numFmtId="0" fontId="88" fillId="30" borderId="12" applyNumberFormat="0" applyFont="1" applyFill="1" applyBorder="1"/>
    <xf numFmtId="0" fontId="88" fillId="33" borderId="12" applyNumberFormat="0" applyFont="1" applyFill="1" applyBorder="1"/>
    <xf numFmtId="0" fontId="88" fillId="3" borderId="12" applyNumberFormat="0" applyFont="1" applyFill="1" applyBorder="1"/>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88" fillId="30" borderId="11" applyNumberFormat="0" applyFont="1" applyFill="1" applyBorder="1"/>
    <xf numFmtId="0" fontId="88" fillId="30" borderId="11" applyNumberFormat="0" applyFont="1" applyFill="1" applyBorder="1"/>
    <xf numFmtId="0" fontId="88" fillId="30" borderId="12" applyNumberFormat="0" applyFont="1" applyFill="1" applyBorder="1"/>
    <xf numFmtId="0" fontId="88" fillId="30" borderId="12" applyNumberFormat="0" applyFont="1" applyFill="1" applyBorder="1"/>
    <xf numFmtId="0" fontId="88" fillId="30" borderId="13" applyNumberFormat="0" applyFont="1" applyFill="1" applyBorder="1"/>
    <xf numFmtId="0" fontId="88" fillId="30" borderId="13" applyNumberFormat="0" applyFont="1" applyFill="1" applyBorder="1"/>
    <xf numFmtId="0" fontId="88" fillId="30" borderId="14" applyNumberFormat="0" applyFont="1" applyFill="1" applyBorder="1"/>
    <xf numFmtId="0" fontId="88" fillId="30" borderId="14" applyNumberFormat="0" applyFont="1" applyFill="1" applyBorder="1"/>
    <xf numFmtId="0" fontId="88" fillId="33" borderId="11" applyNumberFormat="0" applyFont="1" applyFill="1" applyBorder="1"/>
    <xf numFmtId="0" fontId="88" fillId="3" borderId="11" applyNumberFormat="0" applyFont="1" applyFill="1" applyBorder="1"/>
    <xf numFmtId="0" fontId="88" fillId="33" borderId="12" applyNumberFormat="0" applyFont="1" applyFill="1" applyBorder="1"/>
    <xf numFmtId="0" fontId="88" fillId="3" borderId="12" applyNumberFormat="0" applyFont="1" applyFill="1" applyBorder="1"/>
    <xf numFmtId="0" fontId="88" fillId="33" borderId="13" applyNumberFormat="0" applyFont="1" applyFill="1" applyBorder="1"/>
    <xf numFmtId="0" fontId="88" fillId="3" borderId="13" applyNumberFormat="0" applyFont="1" applyFill="1" applyBorder="1"/>
    <xf numFmtId="0" fontId="88" fillId="33" borderId="14" applyNumberFormat="0" applyFont="1" applyFill="1" applyBorder="1"/>
    <xf numFmtId="0" fontId="88" fillId="3" borderId="14" applyNumberFormat="0" applyFont="1" applyFill="1" applyBorder="1"/>
    <xf numFmtId="0" fontId="88" fillId="30" borderId="11" applyNumberFormat="0" applyFont="1" applyFill="1" applyBorder="1"/>
    <xf numFmtId="0" fontId="88" fillId="30" borderId="11" applyNumberFormat="0" applyFont="1" applyFill="1" applyBorder="1"/>
    <xf numFmtId="0" fontId="88" fillId="30" borderId="11" applyNumberFormat="0" applyFont="1" applyFill="1" applyBorder="1"/>
    <xf numFmtId="0" fontId="88" fillId="30" borderId="11" applyNumberFormat="0" applyFont="1" applyFill="1" applyBorder="1"/>
    <xf numFmtId="0" fontId="88" fillId="30" borderId="12" applyNumberFormat="0" applyFont="1" applyFill="1" applyBorder="1"/>
    <xf numFmtId="0" fontId="88" fillId="30" borderId="12" applyNumberFormat="0" applyFont="1" applyFill="1" applyBorder="1"/>
    <xf numFmtId="0" fontId="88" fillId="30" borderId="12" applyNumberFormat="0" applyFont="1" applyFill="1" applyBorder="1"/>
    <xf numFmtId="0" fontId="88" fillId="30" borderId="12" applyNumberFormat="0" applyFont="1" applyFill="1" applyBorder="1"/>
    <xf numFmtId="0" fontId="88" fillId="30" borderId="13" applyNumberFormat="0" applyFont="1" applyFill="1" applyBorder="1"/>
    <xf numFmtId="0" fontId="88" fillId="30" borderId="13" applyNumberFormat="0" applyFont="1" applyFill="1" applyBorder="1"/>
    <xf numFmtId="0" fontId="88" fillId="30" borderId="13" applyNumberFormat="0" applyFont="1" applyFill="1" applyBorder="1"/>
    <xf numFmtId="0" fontId="88" fillId="30" borderId="13" applyNumberFormat="0" applyFont="1" applyFill="1" applyBorder="1"/>
    <xf numFmtId="0" fontId="88" fillId="30" borderId="14" applyNumberFormat="0" applyFont="1" applyFill="1" applyBorder="1"/>
    <xf numFmtId="0" fontId="88" fillId="30" borderId="14" applyNumberFormat="0" applyFont="1" applyFill="1" applyBorder="1"/>
    <xf numFmtId="0" fontId="88" fillId="30" borderId="14" applyNumberFormat="0" applyFont="1" applyFill="1" applyBorder="1"/>
    <xf numFmtId="0" fontId="88" fillId="30" borderId="14" applyNumberFormat="0" applyFont="1" applyFill="1" applyBorder="1"/>
    <xf numFmtId="0" fontId="88" fillId="24" borderId="11" applyNumberFormat="0" applyFont="1" applyFill="1" applyBorder="1"/>
    <xf numFmtId="0" fontId="88" fillId="31" borderId="11" applyNumberFormat="0" applyFont="1" applyFill="1" applyBorder="1"/>
    <xf numFmtId="0" fontId="88" fillId="24" borderId="11" applyNumberFormat="0" applyFont="1" applyFill="1" applyBorder="1"/>
    <xf numFmtId="0" fontId="88" fillId="24" borderId="11" applyNumberFormat="0" applyFont="1" applyFill="1" applyBorder="1"/>
    <xf numFmtId="0" fontId="88" fillId="24" borderId="12" applyNumberFormat="0" applyFont="1" applyFill="1" applyBorder="1"/>
    <xf numFmtId="0" fontId="88" fillId="31" borderId="12" applyNumberFormat="0" applyFont="1" applyFill="1" applyBorder="1"/>
    <xf numFmtId="0" fontId="88" fillId="24" borderId="12" applyNumberFormat="0" applyFont="1" applyFill="1" applyBorder="1"/>
    <xf numFmtId="0" fontId="88" fillId="24" borderId="12" applyNumberFormat="0" applyFont="1" applyFill="1" applyBorder="1"/>
    <xf numFmtId="0" fontId="88" fillId="24" borderId="13" applyNumberFormat="0" applyFont="1" applyFill="1" applyBorder="1"/>
    <xf numFmtId="0" fontId="88" fillId="31" borderId="13" applyNumberFormat="0" applyFont="1" applyFill="1" applyBorder="1"/>
    <xf numFmtId="0" fontId="88" fillId="24" borderId="13" applyNumberFormat="0" applyFont="1" applyFill="1" applyBorder="1"/>
    <xf numFmtId="0" fontId="88" fillId="24" borderId="13" applyNumberFormat="0" applyFont="1" applyFill="1" applyBorder="1"/>
    <xf numFmtId="0" fontId="88" fillId="24" borderId="14" applyNumberFormat="0" applyFont="1" applyFill="1" applyBorder="1"/>
    <xf numFmtId="0" fontId="88" fillId="31" borderId="14" applyNumberFormat="0" applyFont="1" applyFill="1" applyBorder="1"/>
    <xf numFmtId="0" fontId="88" fillId="24" borderId="14" applyNumberFormat="0" applyFont="1" applyFill="1" applyBorder="1"/>
    <xf numFmtId="0" fontId="88" fillId="24" borderId="14" applyNumberFormat="0" applyFont="1" applyFill="1" applyBorder="1"/>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88" fillId="30" borderId="11" applyNumberFormat="0" applyFont="1" applyFill="1" applyBorder="1" applyAlignment="1">
      <alignment horizontal="left"/>
    </xf>
    <xf numFmtId="0" fontId="88" fillId="30" borderId="11" applyNumberFormat="0" applyFont="1" applyFill="1" applyBorder="1" applyAlignment="1">
      <alignment horizontal="left"/>
    </xf>
    <xf numFmtId="0" fontId="88" fillId="30" borderId="11" applyNumberFormat="0" applyFont="1" applyFill="1" applyBorder="1" applyAlignment="1">
      <alignment horizontal="left"/>
    </xf>
    <xf numFmtId="0" fontId="88" fillId="30" borderId="11" applyNumberFormat="0" applyFont="1" applyFill="1" applyBorder="1" applyAlignment="1">
      <alignment horizontal="left"/>
    </xf>
    <xf numFmtId="0" fontId="88" fillId="30" borderId="12" applyNumberFormat="0" applyFont="1" applyFill="1" applyBorder="1"/>
    <xf numFmtId="0" fontId="88" fillId="30" borderId="12" applyNumberFormat="0" applyFont="1" applyFill="1" applyBorder="1"/>
    <xf numFmtId="0" fontId="88" fillId="30" borderId="12" applyNumberFormat="0" applyFont="1" applyFill="1" applyBorder="1"/>
    <xf numFmtId="0" fontId="88" fillId="30" borderId="12" applyNumberFormat="0" applyFont="1" applyFill="1" applyBorder="1"/>
    <xf numFmtId="0" fontId="88" fillId="30" borderId="13" applyNumberFormat="0" applyFont="1" applyFill="1" applyBorder="1"/>
    <xf numFmtId="0" fontId="88" fillId="30" borderId="13" applyNumberFormat="0" applyFont="1" applyFill="1" applyBorder="1"/>
    <xf numFmtId="0" fontId="88" fillId="30" borderId="13" applyNumberFormat="0" applyFont="1" applyFill="1" applyBorder="1"/>
    <xf numFmtId="0" fontId="88" fillId="30" borderId="13" applyNumberFormat="0" applyFont="1" applyFill="1" applyBorder="1"/>
    <xf numFmtId="0" fontId="88" fillId="30" borderId="14" applyNumberFormat="0" applyFont="1" applyFill="1" applyBorder="1"/>
    <xf numFmtId="0" fontId="88" fillId="30" borderId="14" applyNumberFormat="0" applyFont="1" applyFill="1" applyBorder="1"/>
    <xf numFmtId="0" fontId="88" fillId="30" borderId="14" applyNumberFormat="0" applyFont="1" applyFill="1" applyBorder="1"/>
    <xf numFmtId="0" fontId="88" fillId="30" borderId="14" applyNumberFormat="0" applyFont="1" applyFill="1" applyBorder="1"/>
    <xf numFmtId="0" fontId="88" fillId="24" borderId="11" applyNumberFormat="0" applyFont="1" applyFill="1" applyBorder="1" applyAlignment="1">
      <alignment horizontal="left"/>
    </xf>
    <xf numFmtId="0" fontId="88" fillId="31" borderId="11" applyNumberFormat="0" applyFont="1" applyFill="1" applyBorder="1" applyAlignment="1">
      <alignment horizontal="left"/>
    </xf>
    <xf numFmtId="0" fontId="88" fillId="24" borderId="11" applyNumberFormat="0" applyFont="1" applyFill="1" applyBorder="1" applyAlignment="1">
      <alignment horizontal="left"/>
    </xf>
    <xf numFmtId="0" fontId="88" fillId="24" borderId="11" applyNumberFormat="0" applyFont="1" applyFill="1" applyBorder="1" applyAlignment="1">
      <alignment horizontal="left"/>
    </xf>
    <xf numFmtId="0" fontId="88" fillId="24" borderId="12" applyNumberFormat="0" applyFont="1" applyFill="1" applyBorder="1"/>
    <xf numFmtId="0" fontId="88" fillId="31" borderId="12" applyNumberFormat="0" applyFont="1" applyFill="1" applyBorder="1"/>
    <xf numFmtId="0" fontId="88" fillId="24" borderId="12" applyNumberFormat="0" applyFont="1" applyFill="1" applyBorder="1"/>
    <xf numFmtId="0" fontId="88" fillId="24" borderId="12" applyNumberFormat="0" applyFont="1" applyFill="1" applyBorder="1"/>
    <xf numFmtId="0" fontId="88" fillId="24" borderId="13" applyNumberFormat="0" applyFont="1" applyFill="1" applyBorder="1"/>
    <xf numFmtId="0" fontId="88" fillId="31" borderId="13" applyNumberFormat="0" applyFont="1" applyFill="1" applyBorder="1"/>
    <xf numFmtId="0" fontId="88" fillId="24" borderId="13" applyNumberFormat="0" applyFont="1" applyFill="1" applyBorder="1"/>
    <xf numFmtId="0" fontId="88" fillId="24" borderId="13" applyNumberFormat="0" applyFont="1" applyFill="1" applyBorder="1"/>
    <xf numFmtId="0" fontId="88" fillId="24" borderId="14" applyNumberFormat="0" applyFont="1" applyFill="1" applyBorder="1"/>
    <xf numFmtId="0" fontId="88" fillId="31" borderId="14" applyNumberFormat="0" applyFont="1" applyFill="1" applyBorder="1"/>
    <xf numFmtId="0" fontId="88" fillId="24" borderId="14" applyNumberFormat="0" applyFont="1" applyFill="1" applyBorder="1"/>
    <xf numFmtId="0" fontId="88" fillId="24" borderId="14" applyNumberFormat="0" applyFont="1" applyFill="1" applyBorder="1"/>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52" fillId="30" borderId="0" applyNumberFormat="0" applyFont="1" applyFill="1"/>
    <xf numFmtId="0" fontId="52" fillId="30" borderId="0" applyNumberFormat="0" applyFont="1" applyFill="1"/>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24" borderId="11" applyNumberFormat="0" applyFont="1" applyFill="1" applyBorder="1" applyAlignment="1">
      <alignment horizontal="left" vertical="center"/>
    </xf>
    <xf numFmtId="0" fontId="88" fillId="31"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2" applyNumberFormat="0" applyFont="1" applyFill="1" applyBorder="1" applyAlignment="1">
      <alignment horizontal="center" vertical="center"/>
    </xf>
    <xf numFmtId="0" fontId="88" fillId="31"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31"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1"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79" fillId="0" borderId="0" applyNumberFormat="0" applyFont="1" applyFill="1" applyBorder="0"/>
    <xf numFmtId="0" fontId="94" fillId="0" borderId="0" applyNumberFormat="0" applyFont="1" applyFill="1" applyBorder="0"/>
    <xf numFmtId="0" fontId="80" fillId="0" borderId="18" applyNumberFormat="0" applyFont="1" applyFill="1" applyBorder="1"/>
    <xf numFmtId="0" fontId="80" fillId="0" borderId="18" applyNumberFormat="0" applyFont="1" applyFill="1" applyBorder="1"/>
    <xf numFmtId="0" fontId="81" fillId="0" borderId="0" applyNumberFormat="0" applyFont="1" applyFill="1" applyBorder="0"/>
    <xf numFmtId="0" fontId="81" fillId="0" borderId="0" applyNumberFormat="0" applyFont="1" applyFill="1" applyBorder="0"/>
    <xf numFmtId="0" fontId="102" borderId="0" applyFont="1" applyAlignment="1">
      <alignment vertical="top"/>
    </xf>
  </cellStyleXfs>
  <cellXfs count="1115">
    <xf numFmtId="0" fontId="0" fillId="0" borderId="0" applyFont="1" applyFill="1"/>
    <xf numFmtId="0" fontId="0" fillId="32" borderId="0" applyFont="1" applyFill="1"/>
    <xf numFmtId="0" fontId="0" fillId="30" borderId="0" applyFont="1" applyFill="1"/>
    <xf numFmtId="0" fontId="0" fillId="30" borderId="0" applyFont="1" applyFill="1" applyAlignment="1">
      <alignment horizontal="centerContinuous"/>
    </xf>
    <xf numFmtId="0" fontId="0" fillId="0" borderId="0" applyFont="1" applyFill="1" applyBorder="1"/>
    <xf numFmtId="0" fontId="88" fillId="0" borderId="0" applyFont="1" applyFill="1"/>
    <xf numFmtId="0" fontId="49" fillId="0" borderId="0" applyFont="1" applyFill="1"/>
    <xf numFmtId="0" fontId="44" fillId="0" borderId="0" applyFont="1" applyFill="1"/>
    <xf numFmtId="0" fontId="50" fillId="0" borderId="0" applyFont="1" applyFill="1"/>
    <xf numFmtId="0" fontId="0" fillId="30" borderId="0" applyFont="1" applyFill="1" applyBorder="1"/>
    <xf numFmtId="0" fontId="43" fillId="0" borderId="0" applyFont="1" applyFill="1"/>
    <xf numFmtId="164" fontId="88" fillId="30" borderId="0" applyNumberFormat="1" applyFont="1" applyFill="1" applyAlignment="1">
      <alignment horizontal="left"/>
    </xf>
    <xf numFmtId="0" fontId="38" fillId="30" borderId="0" applyFont="1" applyFill="1" applyAlignment="1">
      <alignment horizontal="left"/>
    </xf>
    <xf numFmtId="0" fontId="0" fillId="30" borderId="0" applyFont="1" applyFill="1" applyAlignment="1">
      <alignment horizontal="right"/>
    </xf>
    <xf numFmtId="0" fontId="16" fillId="30" borderId="0" applyFont="1" applyFill="1"/>
    <xf numFmtId="0" fontId="39" fillId="30" borderId="0" applyFont="1" applyFill="1" applyAlignment="1">
      <alignment horizontal="centerContinuous"/>
    </xf>
    <xf numFmtId="0" fontId="39" fillId="30" borderId="0" applyFont="1" applyFill="1" applyAlignment="1">
      <alignment horizontal="right"/>
    </xf>
    <xf numFmtId="0" fontId="40" fillId="30" borderId="0" applyFont="1" applyFill="1" applyAlignment="1">
      <alignment horizontal="right"/>
    </xf>
    <xf numFmtId="0" fontId="5" fillId="30" borderId="0" applyFont="1" applyFill="1" applyAlignment="1">
      <alignment horizontal="left"/>
    </xf>
    <xf numFmtId="17" fontId="5" fillId="30" borderId="0" applyNumberFormat="1" applyFont="1" applyFill="1" applyAlignment="1">
      <alignment horizontal="left"/>
    </xf>
    <xf numFmtId="0" fontId="49" fillId="30" borderId="0" applyFont="1" applyFill="1" applyAlignment="1">
      <alignment horizontal="left"/>
    </xf>
    <xf numFmtId="0" fontId="0" fillId="0" borderId="0" applyFont="1" applyFill="1" applyAlignment="1">
      <alignment horizontal="center"/>
    </xf>
    <xf numFmtId="0" fontId="0" fillId="30" borderId="0" applyFont="1" applyFill="1" applyAlignment="1">
      <alignment horizontal="center"/>
    </xf>
    <xf numFmtId="0" fontId="29" fillId="30" borderId="0" applyFont="1" applyFill="1" applyBorder="1" applyAlignment="1">
      <alignment horizontal="right"/>
    </xf>
    <xf numFmtId="0" fontId="0" fillId="0" borderId="0" applyFont="1" applyFill="1" applyBorder="1" applyAlignment="1">
      <alignment horizontal="centerContinuous"/>
    </xf>
    <xf numFmtId="0" fontId="53" fillId="0" borderId="0" applyFont="1" applyFill="1"/>
    <xf numFmtId="0" fontId="0" fillId="0" borderId="0" applyFont="1" applyFill="1" applyAlignment="1">
      <alignment horizontal="left"/>
    </xf>
    <xf numFmtId="166" fontId="5" fillId="0" borderId="19" applyNumberFormat="1" applyFont="1" applyFill="1" applyBorder="1" applyAlignment="1">
      <alignment horizontal="center"/>
    </xf>
    <xf numFmtId="166" fontId="5" fillId="33" borderId="19" applyNumberFormat="1" applyFont="1" applyFill="1" applyBorder="1" applyAlignment="1">
      <alignment horizontal="center"/>
    </xf>
    <xf numFmtId="166" fontId="5" fillId="0" borderId="20" applyNumberFormat="1" applyFont="1" applyFill="1" applyBorder="1" applyAlignment="1">
      <alignment horizontal="center"/>
    </xf>
    <xf numFmtId="166" fontId="5" fillId="0" borderId="0" applyNumberFormat="1" applyFont="1" applyFill="1" applyBorder="1" applyAlignment="1">
      <alignment horizontal="center"/>
    </xf>
    <xf numFmtId="166" fontId="5" fillId="33" borderId="0" applyNumberFormat="1" applyFont="1" applyFill="1" applyBorder="1" applyAlignment="1">
      <alignment horizontal="center"/>
    </xf>
    <xf numFmtId="166" fontId="5" fillId="0" borderId="21" applyNumberFormat="1" applyFont="1" applyFill="1" applyBorder="1" applyAlignment="1">
      <alignment horizontal="center"/>
    </xf>
    <xf numFmtId="0" fontId="0" fillId="0" borderId="0" applyFont="1" applyFill="1" applyAlignment="1">
      <alignment horizontal="center"/>
    </xf>
    <xf numFmtId="0" fontId="0" fillId="0" borderId="0" applyFont="1" applyFill="1"/>
    <xf numFmtId="0" fontId="21" fillId="0" borderId="0" applyFont="1" applyFill="1"/>
    <xf numFmtId="0" fontId="22" fillId="0" borderId="0" applyFont="1" applyFill="1" applyAlignment="1">
      <alignment horizontal="center"/>
    </xf>
    <xf numFmtId="0" fontId="5" fillId="0" borderId="22" applyFont="1" applyFill="1" applyBorder="1" applyAlignment="1">
      <alignment horizontal="right"/>
    </xf>
    <xf numFmtId="0" fontId="5" fillId="33" borderId="23" applyFont="1" applyFill="1" applyBorder="1" applyAlignment="1">
      <alignment horizontal="right"/>
    </xf>
    <xf numFmtId="0" fontId="5" fillId="33" borderId="24" applyFont="1" applyFill="1" applyBorder="1" applyAlignment="1">
      <alignment horizontal="right"/>
    </xf>
    <xf numFmtId="0" fontId="5" fillId="0" borderId="24" applyFont="1" applyFill="1" applyBorder="1" applyAlignment="1">
      <alignment horizontal="right"/>
    </xf>
    <xf numFmtId="0" fontId="23" fillId="0" borderId="0" applyFont="1" applyFill="1" applyBorder="1" applyAlignment="1">
      <alignment horizontal="center"/>
    </xf>
    <xf numFmtId="0" fontId="23" fillId="0" borderId="0" applyFont="1" applyFill="1" applyBorder="1" applyAlignment="1">
      <alignment horizontal="center"/>
    </xf>
    <xf numFmtId="1" fontId="5" fillId="0" borderId="0" applyNumberFormat="1" applyFont="1" applyFill="1" applyAlignment="1">
      <alignment horizontal="left"/>
    </xf>
    <xf numFmtId="0" fontId="39" fillId="30" borderId="0" applyFont="1" applyFill="1" applyAlignment="1">
      <alignment horizontal="right" vertical="center"/>
    </xf>
    <xf numFmtId="0" fontId="0" fillId="30" borderId="0" applyFont="1" applyFill="1" applyAlignment="1">
      <alignment horizontal="center" vertical="center"/>
    </xf>
    <xf numFmtId="166" fontId="24" fillId="0" borderId="0" applyNumberFormat="1" applyFont="1" applyFill="1" applyBorder="1" applyAlignment="1">
      <alignment horizontal="right"/>
    </xf>
    <xf numFmtId="0" fontId="0" fillId="0" borderId="0" applyFont="1" applyFill="1"/>
    <xf numFmtId="166" fontId="24" fillId="30" borderId="0" applyNumberFormat="1" applyFont="1" applyFill="1" applyBorder="1" applyAlignment="1">
      <alignment horizontal="center"/>
    </xf>
    <xf numFmtId="0" fontId="0" fillId="30" borderId="0" applyFont="1" applyFill="1"/>
    <xf numFmtId="0" fontId="39" fillId="30" borderId="0" applyFont="1" applyFill="1" applyAlignment="1">
      <alignment horizontal="center"/>
    </xf>
    <xf numFmtId="166" fontId="0" fillId="30" borderId="0" applyNumberFormat="1" applyFont="1" applyFill="1"/>
    <xf numFmtId="166" fontId="5" fillId="30" borderId="0" applyNumberFormat="1" applyFont="1" applyFill="1" applyAlignment="1">
      <alignment horizontal="left"/>
    </xf>
    <xf numFmtId="167" fontId="5" fillId="30" borderId="0" applyNumberFormat="1" applyFont="1" applyFill="1" applyAlignment="1">
      <alignment horizontal="left"/>
    </xf>
    <xf numFmtId="0" fontId="0" fillId="0" borderId="0" applyFont="1" applyFill="1" applyBorder="1"/>
    <xf numFmtId="0" fontId="50" fillId="30" borderId="0" applyFont="1" applyFill="1" applyBorder="1" applyAlignment="1">
      <alignment horizontal="centerContinuous"/>
    </xf>
    <xf numFmtId="166" fontId="88" fillId="0" borderId="0" applyNumberFormat="1" applyFont="1" applyFill="1"/>
    <xf numFmtId="0" fontId="53" fillId="0" borderId="0" applyFont="1" applyFill="1" applyAlignment="1">
      <alignment horizontal="right"/>
    </xf>
    <xf numFmtId="0" fontId="39" fillId="0" borderId="0" applyFont="1" applyFill="1"/>
    <xf numFmtId="0" fontId="39" fillId="0" borderId="0" applyFont="1" applyFill="1" applyBorder="1"/>
    <xf numFmtId="0" fontId="53" fillId="0" borderId="0" applyFont="1" applyFill="1" applyBorder="1" applyAlignment="1">
      <alignment horizontal="right" vertical="top"/>
    </xf>
    <xf numFmtId="0" fontId="27" fillId="0" borderId="12" applyFont="1" applyFill="1" applyBorder="1" applyAlignment="1">
      <alignment horizontal="center" wrapText="1"/>
    </xf>
    <xf numFmtId="0" fontId="27" fillId="0" borderId="14" applyFont="1" applyFill="1" applyBorder="1" applyAlignment="1">
      <alignment horizontal="center" wrapText="1"/>
    </xf>
    <xf numFmtId="0" fontId="83" fillId="0" borderId="0" applyFont="1" applyFill="1"/>
    <xf numFmtId="0" fontId="82" fillId="0" borderId="0" applyFont="1" applyFill="1" applyAlignment="1">
      <alignment horizontal="right"/>
    </xf>
    <xf numFmtId="0" fontId="49" fillId="0" borderId="0" applyFont="1" applyFill="1"/>
    <xf numFmtId="164" fontId="88" fillId="30" borderId="0" applyNumberFormat="1" applyFont="1" applyFill="1" applyAlignment="1">
      <alignment horizontal="left"/>
    </xf>
    <xf numFmtId="0" fontId="82" fillId="0" borderId="0" applyFont="1" applyFill="1"/>
    <xf numFmtId="0" fontId="43" fillId="0" borderId="0" applyFont="1" applyFill="1" applyAlignment="1">
      <alignment horizontal="left"/>
    </xf>
    <xf numFmtId="0" fontId="43" fillId="0" borderId="0" applyFont="1" applyFill="1" applyAlignment="1">
      <alignment horizontal="center"/>
    </xf>
    <xf numFmtId="0" fontId="88" fillId="0" borderId="0" applyFont="1" applyFill="1" applyBorder="1" applyAlignment="1">
      <alignment horizontal="left"/>
    </xf>
    <xf numFmtId="49" fontId="88" fillId="0" borderId="0" applyNumberFormat="1" applyFont="1" applyFill="1" applyAlignment="1">
      <alignment horizontal="left"/>
    </xf>
    <xf numFmtId="0" fontId="88" fillId="0" borderId="0" applyFont="1" applyFill="1" applyAlignment="1">
      <alignment horizontal="left"/>
    </xf>
    <xf numFmtId="49" fontId="88" fillId="0" borderId="0" applyNumberFormat="1" applyFont="1" applyFill="1"/>
    <xf numFmtId="16" fontId="88" fillId="0" borderId="0" applyNumberFormat="1" applyFont="1" applyFill="1" applyAlignment="1">
      <alignment horizontal="left"/>
    </xf>
    <xf numFmtId="0" fontId="88" fillId="0" borderId="0" applyFont="1" applyFill="1"/>
    <xf numFmtId="0" fontId="88" fillId="0" borderId="0" applyFont="1" applyFill="1" applyAlignment="1">
      <alignment horizontal="left" textRotation="90"/>
    </xf>
    <xf numFmtId="0" fontId="43" fillId="0" borderId="0" applyFont="1" applyFill="1" applyBorder="1" applyAlignment="1">
      <alignment horizontal="left"/>
    </xf>
    <xf numFmtId="16" fontId="82" fillId="30" borderId="0" applyNumberFormat="1" applyFont="1" applyFill="1" applyBorder="1" applyAlignment="1">
      <alignment horizontal="left" textRotation="90" wrapText="1"/>
    </xf>
    <xf numFmtId="166" fontId="33" fillId="30" borderId="0" applyNumberFormat="1" applyFont="1" applyFill="1" applyBorder="1" applyAlignment="1">
      <alignment horizontal="center"/>
    </xf>
    <xf numFmtId="166" fontId="88" fillId="0" borderId="0" applyNumberFormat="1" applyFont="1" applyFill="1" applyBorder="1" applyAlignment="1">
      <alignment horizontal="left"/>
    </xf>
    <xf numFmtId="166" fontId="33" fillId="0" borderId="0" applyNumberFormat="1" applyFont="1" applyFill="1" applyBorder="1" applyAlignment="1">
      <alignment horizontal="right"/>
    </xf>
    <xf numFmtId="0" fontId="88" fillId="0" borderId="0" applyFont="1" applyFill="1" applyAlignment="1">
      <alignment horizontal="center"/>
    </xf>
    <xf numFmtId="0" fontId="82" fillId="0" borderId="0" applyFont="1" applyFill="1"/>
    <xf numFmtId="0" fontId="34" fillId="0" borderId="0" applyFont="1" applyFill="1"/>
    <xf numFmtId="0" fontId="34" fillId="0" borderId="0" applyFont="1" applyFill="1"/>
    <xf numFmtId="0" fontId="0" fillId="0" borderId="0" applyFont="1" applyFill="1" applyBorder="1"/>
    <xf numFmtId="166" fontId="33" fillId="0" borderId="0" applyNumberFormat="1" applyFont="1" applyFill="1" applyBorder="1"/>
    <xf numFmtId="0" fontId="88" fillId="0" borderId="0" applyFont="1" applyFill="1"/>
    <xf numFmtId="0" fontId="35" fillId="0" borderId="0" applyFont="1" applyFill="1" applyAlignment="1">
      <alignment vertical="center"/>
    </xf>
    <xf numFmtId="0" fontId="0" fillId="0" borderId="0" applyFont="1" applyFill="1" applyBorder="1"/>
    <xf numFmtId="166" fontId="88" fillId="0" borderId="0" applyNumberFormat="1" applyFont="1" applyFill="1" applyBorder="1" applyAlignment="1">
      <alignment horizontal="center"/>
    </xf>
    <xf numFmtId="166" fontId="88" fillId="33" borderId="0" applyNumberFormat="1" applyFont="1" applyFill="1" applyBorder="1" applyAlignment="1">
      <alignment horizontal="center"/>
    </xf>
    <xf numFmtId="0" fontId="88" fillId="0" borderId="0" applyFont="1" applyFill="1" applyBorder="1"/>
    <xf numFmtId="2" fontId="88" fillId="33" borderId="0" applyNumberFormat="1" applyFont="1" applyFill="1" applyBorder="1" applyAlignment="1">
      <alignment horizontal="center"/>
    </xf>
    <xf numFmtId="2" fontId="88" fillId="0" borderId="0" applyNumberFormat="1" applyFont="1" applyFill="1" applyBorder="1" applyAlignment="1">
      <alignment horizontal="center"/>
    </xf>
    <xf numFmtId="0" fontId="88" fillId="0" borderId="0" applyFont="1" applyFill="1" applyBorder="1"/>
    <xf numFmtId="166" fontId="88" fillId="33" borderId="0" applyNumberFormat="1" applyFont="1" applyFill="1" applyBorder="1" applyAlignment="1">
      <alignment horizontal="center"/>
    </xf>
    <xf numFmtId="0" fontId="0" fillId="0" borderId="25" applyFont="1" applyFill="1" applyBorder="1"/>
    <xf numFmtId="0" fontId="88" fillId="0" borderId="0" applyFont="1" applyFill="1" applyBorder="1" applyAlignment="1">
      <alignment horizontal="right"/>
    </xf>
    <xf numFmtId="0" fontId="88" fillId="0" borderId="0" applyNumberFormat="1" applyFont="1" applyFill="1" applyBorder="1" applyAlignment="1">
      <alignment horizontal="center"/>
    </xf>
    <xf numFmtId="2" fontId="88" fillId="33" borderId="0" applyNumberFormat="1" applyFont="1" applyFill="1" applyBorder="1" applyAlignment="1">
      <alignment horizontal="center"/>
    </xf>
    <xf numFmtId="0" fontId="44" fillId="0" borderId="25" applyFont="1" applyFill="1" applyBorder="1" applyAlignment="1">
      <alignment horizontal="center"/>
    </xf>
    <xf numFmtId="0" fontId="38" fillId="30" borderId="0" applyFont="1" applyFill="1" applyAlignment="1">
      <alignment horizontal="left"/>
    </xf>
    <xf numFmtId="166" fontId="38" fillId="30" borderId="0" applyNumberFormat="1" applyFont="1" applyFill="1" applyAlignment="1">
      <alignment horizontal="left"/>
    </xf>
    <xf numFmtId="0" fontId="39" fillId="30" borderId="0" applyFont="1" applyFill="1" applyAlignment="1">
      <alignment horizontal="right"/>
    </xf>
    <xf numFmtId="17" fontId="39" fillId="30" borderId="0" applyNumberFormat="1" applyFont="1" applyFill="1" applyAlignment="1">
      <alignment horizontal="right"/>
    </xf>
    <xf numFmtId="166" fontId="39" fillId="30" borderId="0" applyNumberFormat="1" applyFont="1" applyFill="1" applyAlignment="1">
      <alignment horizontal="right"/>
    </xf>
    <xf numFmtId="0" fontId="39" fillId="30" borderId="0" applyFont="1" applyFill="1" applyAlignment="1">
      <alignment horizontal="left"/>
    </xf>
    <xf numFmtId="0" fontId="40" fillId="30" borderId="0" applyFont="1" applyFill="1" applyAlignment="1">
      <alignment horizontal="right"/>
    </xf>
    <xf numFmtId="0" fontId="0" fillId="0" borderId="0" applyFont="1" applyFill="1" applyAlignment="1">
      <alignment horizontal="right"/>
    </xf>
    <xf numFmtId="0" fontId="0" fillId="33" borderId="0" applyFont="1" applyFill="1"/>
    <xf numFmtId="0" fontId="53" fillId="30" borderId="0" applyFont="1" applyFill="1" applyBorder="1" applyAlignment="1">
      <alignment horizontal="right" vertical="top"/>
    </xf>
    <xf numFmtId="166" fontId="88" fillId="30" borderId="0" applyNumberFormat="1" applyFont="1" applyFill="1" applyBorder="1" applyAlignment="1">
      <alignment horizontal="center"/>
    </xf>
    <xf numFmtId="0" fontId="5" fillId="30" borderId="0" applyFont="1" applyFill="1" applyBorder="1" applyAlignment="1">
      <alignment horizontal="center"/>
    </xf>
    <xf numFmtId="0" fontId="88" fillId="30" borderId="0" applyFont="1" applyFill="1" applyBorder="1"/>
    <xf numFmtId="0" fontId="44" fillId="30" borderId="0" applyFont="1" applyFill="1" applyBorder="1" applyAlignment="1">
      <alignment horizontal="center"/>
    </xf>
    <xf numFmtId="0" fontId="41" fillId="0" borderId="0" applyFont="1" applyFill="1"/>
    <xf numFmtId="0" fontId="41" fillId="0" borderId="0" applyFont="1" applyFill="1" applyAlignment="1">
      <alignment horizontal="center"/>
    </xf>
    <xf numFmtId="0" fontId="41" fillId="30" borderId="0" applyFont="1" applyFill="1" applyBorder="1"/>
    <xf numFmtId="0" fontId="0" fillId="33" borderId="0" applyFont="1" applyFill="1" applyBorder="1"/>
    <xf numFmtId="166" fontId="0" fillId="33" borderId="0" applyNumberFormat="1" applyFont="1" applyFill="1" applyBorder="1"/>
    <xf numFmtId="0" fontId="0" fillId="0" borderId="0" applyFont="1" applyFill="1" applyAlignment="1">
      <alignment vertical="center"/>
    </xf>
    <xf numFmtId="166" fontId="88" fillId="30" borderId="0" applyNumberFormat="1" applyFont="1" applyFill="1" applyAlignment="1">
      <alignment horizontal="center"/>
    </xf>
    <xf numFmtId="166" fontId="88" fillId="30" borderId="0" applyNumberFormat="1" applyFont="1" applyFill="1" applyBorder="1" applyAlignment="1">
      <alignment horizontal="center"/>
    </xf>
    <xf numFmtId="166" fontId="88" fillId="30" borderId="0" applyNumberFormat="1" applyFont="1" applyFill="1" applyAlignment="1">
      <alignment horizontal="center"/>
    </xf>
    <xf numFmtId="0" fontId="0" fillId="33" borderId="0" applyFont="1" applyFill="1" applyBorder="1"/>
    <xf numFmtId="0" fontId="44" fillId="30" borderId="0" applyFont="1" applyFill="1" applyAlignment="1">
      <alignment horizontal="left"/>
    </xf>
    <xf numFmtId="0" fontId="16" fillId="30" borderId="0" applyFont="1" applyFill="1"/>
    <xf numFmtId="0" fontId="88" fillId="30" borderId="0" applyFont="1" applyFill="1" applyAlignment="1">
      <alignment horizontal="left"/>
    </xf>
    <xf numFmtId="0" fontId="0" fillId="30" borderId="0" applyFont="1" applyFill="1" applyAlignment="1">
      <alignment horizontal="left"/>
    </xf>
    <xf numFmtId="0" fontId="88" fillId="30" borderId="0" applyFont="1" applyFill="1"/>
    <xf numFmtId="0" fontId="82" fillId="30" borderId="0" applyFont="1" applyFill="1" applyBorder="1" applyAlignment="1">
      <alignment horizontal="left" vertical="top" wrapText="1"/>
    </xf>
    <xf numFmtId="17" fontId="5" fillId="33" borderId="0" applyNumberFormat="1" applyFont="1" applyFill="1" applyAlignment="1">
      <alignment horizontal="left"/>
    </xf>
    <xf numFmtId="166" fontId="0" fillId="33" borderId="0" applyNumberFormat="1" applyFont="1" applyFill="1" applyBorder="1" applyAlignment="1">
      <alignment horizontal="right"/>
    </xf>
    <xf numFmtId="2" fontId="0" fillId="33" borderId="0" applyNumberFormat="1" applyFont="1" applyFill="1" applyBorder="1" applyAlignment="1">
      <alignment horizontal="right"/>
    </xf>
    <xf numFmtId="2" fontId="0" fillId="33" borderId="0" applyNumberFormat="1" applyFont="1" applyFill="1" applyBorder="1"/>
    <xf numFmtId="0" fontId="44" fillId="0" borderId="0" applyFont="1" applyFill="1" applyAlignment="1">
      <alignment horizontal="right"/>
    </xf>
    <xf numFmtId="169" fontId="39" fillId="0" borderId="0" applyNumberFormat="1" applyFont="1" applyFill="1"/>
    <xf numFmtId="17" fontId="39" fillId="0" borderId="0" applyNumberFormat="1" applyFont="1" applyFill="1" applyAlignment="1">
      <alignment horizontal="right"/>
    </xf>
    <xf numFmtId="166" fontId="39" fillId="0" borderId="0" applyNumberFormat="1" applyFont="1" applyFill="1" applyAlignment="1">
      <alignment horizontal="right"/>
    </xf>
    <xf numFmtId="0" fontId="44" fillId="0" borderId="0" applyFont="1" applyFill="1" applyAlignment="1">
      <alignment horizontal="left"/>
    </xf>
    <xf numFmtId="166" fontId="39" fillId="0" borderId="0" applyNumberFormat="1" applyFont="1" applyFill="1"/>
    <xf numFmtId="167" fontId="5" fillId="33" borderId="0" applyNumberFormat="1" applyFont="1" applyFill="1" applyAlignment="1">
      <alignment horizontal="left"/>
    </xf>
    <xf numFmtId="0" fontId="41" fillId="30" borderId="0" applyFont="1" applyFill="1" applyBorder="1" applyAlignment="1">
      <alignment horizontal="center"/>
    </xf>
    <xf numFmtId="0" fontId="50" fillId="0" borderId="0" applyFont="1" applyFill="1" applyAlignment="1">
      <alignment horizontal="centerContinuous"/>
    </xf>
    <xf numFmtId="0" fontId="5" fillId="0" borderId="0" applyFont="1" applyFill="1" applyBorder="1" applyAlignment="1">
      <alignment horizontal="right"/>
    </xf>
    <xf numFmtId="2" fontId="88" fillId="33" borderId="0" applyNumberFormat="1" applyFont="1" applyFill="1" applyBorder="1" applyAlignment="1">
      <alignment horizontal="center"/>
    </xf>
    <xf numFmtId="166" fontId="88" fillId="33" borderId="0" applyNumberFormat="1" applyFont="1" applyFill="1" applyBorder="1" applyAlignment="1">
      <alignment horizontal="center"/>
    </xf>
    <xf numFmtId="2" fontId="88" fillId="0" borderId="0" applyNumberFormat="1" applyFont="1" applyFill="1" applyBorder="1" applyAlignment="1">
      <alignment horizontal="center"/>
    </xf>
    <xf numFmtId="166" fontId="88" fillId="0" borderId="0" applyNumberFormat="1" applyFont="1" applyFill="1" applyBorder="1" applyAlignment="1">
      <alignment horizontal="center"/>
    </xf>
    <xf numFmtId="166" fontId="88" fillId="30" borderId="0" applyNumberFormat="1" applyFont="1" applyFill="1" applyBorder="1" applyAlignment="1">
      <alignment horizontal="center"/>
    </xf>
    <xf numFmtId="0" fontId="88" fillId="30" borderId="0" applyFont="1" applyFill="1" applyBorder="1"/>
    <xf numFmtId="166" fontId="88" fillId="0" borderId="0" applyNumberFormat="1" applyFont="1" applyFill="1"/>
    <xf numFmtId="2" fontId="0" fillId="0" borderId="0" applyNumberFormat="1" applyFont="1" applyFill="1" applyBorder="1" applyAlignment="1">
      <alignment horizontal="center"/>
    </xf>
    <xf numFmtId="0" fontId="39" fillId="30" borderId="0" applyFont="1" applyFill="1" applyBorder="1" applyAlignment="1">
      <alignment horizontal="right" vertical="center"/>
    </xf>
    <xf numFmtId="166" fontId="0" fillId="0" borderId="0" applyNumberFormat="1" applyFont="1" applyFill="1" applyBorder="1"/>
    <xf numFmtId="17" fontId="49" fillId="0" borderId="0" applyNumberFormat="1" applyFont="1" applyFill="1" applyAlignment="1">
      <alignment horizontal="right"/>
    </xf>
    <xf numFmtId="0" fontId="43" fillId="0" borderId="0" applyFont="1" applyFill="1"/>
    <xf numFmtId="166" fontId="0" fillId="0" borderId="0" applyNumberFormat="1" applyFont="1" applyFill="1" applyBorder="1" applyAlignment="1">
      <alignment horizontal="right"/>
    </xf>
    <xf numFmtId="2" fontId="0" fillId="0" borderId="0" applyNumberFormat="1" applyFont="1" applyFill="1" applyBorder="1" applyAlignment="1">
      <alignment horizontal="right"/>
    </xf>
    <xf numFmtId="166" fontId="88" fillId="0" borderId="0" applyNumberFormat="1" applyFont="1" applyFill="1" applyBorder="1"/>
    <xf numFmtId="2" fontId="88" fillId="0" borderId="0" applyNumberFormat="1" applyFont="1" applyFill="1" applyBorder="1"/>
    <xf numFmtId="0" fontId="45" fillId="0" borderId="0" applyFont="1" applyFill="1" applyBorder="1" applyAlignment="1">
      <alignment vertical="center"/>
    </xf>
    <xf numFmtId="0" fontId="39" fillId="0" borderId="0" applyFont="1" applyFill="1" applyAlignment="1">
      <alignment horizontal="right"/>
    </xf>
    <xf numFmtId="0" fontId="40" fillId="0" borderId="0" applyFont="1" applyFill="1" applyAlignment="1">
      <alignment horizontal="right"/>
    </xf>
    <xf numFmtId="0" fontId="0" fillId="0" borderId="0" applyFont="1" applyFill="1" applyAlignment="1">
      <alignment horizontal="right" vertical="center"/>
    </xf>
    <xf numFmtId="0" fontId="44" fillId="0" borderId="0" applyFont="1" applyFill="1"/>
    <xf numFmtId="0" fontId="49" fillId="0" borderId="0" applyFont="1" applyFill="1" applyAlignment="1">
      <alignment horizontal="right" vertical="center"/>
    </xf>
    <xf numFmtId="0" fontId="44" fillId="33" borderId="0" applyFont="1" applyFill="1" applyAlignment="1">
      <alignment horizontal="right"/>
    </xf>
    <xf numFmtId="0" fontId="44" fillId="33" borderId="0" applyFont="1" applyFill="1" applyAlignment="1">
      <alignment horizontal="left"/>
    </xf>
    <xf numFmtId="0" fontId="82" fillId="30" borderId="0" applyFont="1" applyFill="1" applyAlignment="1">
      <alignment horizontal="center"/>
    </xf>
    <xf numFmtId="166" fontId="88" fillId="30" borderId="0" applyNumberFormat="1" applyFont="1" applyFill="1" applyAlignment="1">
      <alignment horizontal="right"/>
    </xf>
    <xf numFmtId="0" fontId="50" fillId="30" borderId="0" applyFont="1" applyFill="1" applyAlignment="1">
      <alignment horizontal="right" vertical="center"/>
    </xf>
    <xf numFmtId="0" fontId="88" fillId="0" borderId="0" applyFont="1" applyFill="1" applyBorder="1"/>
    <xf numFmtId="16" fontId="88" fillId="0" borderId="0" applyNumberFormat="1" applyFont="1" applyFill="1" applyBorder="1"/>
    <xf numFmtId="165" fontId="0" fillId="0" borderId="0" applyNumberFormat="1" applyFont="1" applyFill="1"/>
    <xf numFmtId="16" fontId="43" fillId="0" borderId="0" applyNumberFormat="1" applyFont="1" applyFill="1" applyAlignment="1">
      <alignment horizontal="left"/>
    </xf>
    <xf numFmtId="166" fontId="0" fillId="0" borderId="0" applyNumberFormat="1" applyFont="1" applyFill="1" applyBorder="1"/>
    <xf numFmtId="166" fontId="0" fillId="33" borderId="0" applyNumberFormat="1" applyFont="1" applyFill="1" applyBorder="1"/>
    <xf numFmtId="0" fontId="53" fillId="30" borderId="0" applyFont="1" applyFill="1" applyAlignment="1">
      <alignment horizontal="right"/>
    </xf>
    <xf numFmtId="0" fontId="0" fillId="0" borderId="0" applyFont="1" applyFill="1" applyBorder="1" applyAlignment="1">
      <alignment horizontal="left" vertical="center"/>
    </xf>
    <xf numFmtId="0" fontId="44" fillId="0" borderId="0" applyFont="1" applyFill="1" applyBorder="1" applyAlignment="1">
      <alignment horizontal="center" vertical="center"/>
    </xf>
    <xf numFmtId="0" fontId="0" fillId="0" borderId="0" applyFont="1" applyFill="1" applyBorder="1" applyAlignment="1">
      <alignment horizontal="left" vertical="center"/>
    </xf>
    <xf numFmtId="0" fontId="88" fillId="0" borderId="19" applyFont="1" applyFill="1" applyBorder="1"/>
    <xf numFmtId="0" fontId="39" fillId="0" borderId="0" applyFont="1" applyFill="1" applyAlignment="1">
      <alignment horizontal="right"/>
    </xf>
    <xf numFmtId="2" fontId="0" fillId="0" borderId="0" applyNumberFormat="1" applyFont="1" applyFill="1" applyBorder="1"/>
    <xf numFmtId="166" fontId="44" fillId="0" borderId="0" applyNumberFormat="1" applyFont="1" applyFill="1" applyAlignment="1">
      <alignment horizontal="right"/>
    </xf>
    <xf numFmtId="0" fontId="53" fillId="33" borderId="0" applyFont="1" applyFill="1" applyAlignment="1">
      <alignment horizontal="right"/>
    </xf>
    <xf numFmtId="0" fontId="39" fillId="33" borderId="0" applyFont="1" applyFill="1" applyAlignment="1">
      <alignment horizontal="right"/>
    </xf>
    <xf numFmtId="166" fontId="44" fillId="0" borderId="0" applyNumberFormat="1" applyFont="1" applyFill="1"/>
    <xf numFmtId="169" fontId="44" fillId="0" borderId="0" applyNumberFormat="1" applyFont="1" applyFill="1"/>
    <xf numFmtId="17" fontId="44" fillId="0" borderId="0" applyNumberFormat="1" applyFont="1" applyFill="1" applyAlignment="1">
      <alignment horizontal="right"/>
    </xf>
    <xf numFmtId="166" fontId="44" fillId="0" borderId="0" applyNumberFormat="1" applyFont="1" applyFill="1" applyAlignment="1">
      <alignment horizontal="center" vertical="center"/>
    </xf>
    <xf numFmtId="0" fontId="44" fillId="0" borderId="0" applyFont="1" applyFill="1" applyAlignment="1">
      <alignment horizontal="center" vertical="center"/>
    </xf>
    <xf numFmtId="2" fontId="44" fillId="0" borderId="0" applyNumberFormat="1" applyFont="1" applyFill="1" applyAlignment="1">
      <alignment horizontal="center" vertical="center"/>
    </xf>
    <xf numFmtId="166" fontId="44" fillId="33" borderId="0" applyNumberFormat="1" applyFont="1" applyFill="1" applyAlignment="1">
      <alignment horizontal="center" vertical="center"/>
    </xf>
    <xf numFmtId="0" fontId="44" fillId="33" borderId="0" applyFont="1" applyFill="1" applyAlignment="1">
      <alignment horizontal="center" vertical="center"/>
    </xf>
    <xf numFmtId="2" fontId="44" fillId="33" borderId="0" applyNumberFormat="1" applyFont="1" applyFill="1" applyAlignment="1">
      <alignment horizontal="center" vertical="center"/>
    </xf>
    <xf numFmtId="0" fontId="0" fillId="0" borderId="0" applyFont="1" applyFill="1"/>
    <xf numFmtId="0" fontId="88" fillId="30" borderId="0" applyFont="1" applyFill="1"/>
    <xf numFmtId="49" fontId="0" fillId="0" borderId="0" applyNumberFormat="1" applyFont="1" applyFill="1" applyBorder="1" applyAlignment="1">
      <alignment horizontal="left" vertical="center"/>
    </xf>
    <xf numFmtId="49" fontId="0" fillId="0" borderId="0" applyNumberFormat="1" applyFont="1" applyFill="1"/>
    <xf numFmtId="0" fontId="43" fillId="30" borderId="0" applyFont="1" applyFill="1" applyAlignment="1">
      <alignment horizontal="center"/>
    </xf>
    <xf numFmtId="0" fontId="82" fillId="0" borderId="0" applyFont="1" applyFill="1"/>
    <xf numFmtId="0" fontId="43" fillId="0" borderId="0" applyFont="1" applyFill="1" applyAlignment="1">
      <alignment horizontal="left"/>
    </xf>
    <xf numFmtId="0" fontId="43" fillId="0" borderId="0" applyFont="1" applyFill="1" applyAlignment="1">
      <alignment horizontal="center"/>
    </xf>
    <xf numFmtId="0" fontId="82" fillId="0" borderId="0" applyFont="1" applyFill="1" applyAlignment="1">
      <alignment horizontal="right"/>
    </xf>
    <xf numFmtId="0" fontId="43" fillId="0" borderId="0" applyFont="1" applyFill="1" applyBorder="1" applyAlignment="1">
      <alignment horizontal="left"/>
    </xf>
    <xf numFmtId="16" fontId="82" fillId="30" borderId="0" applyNumberFormat="1" applyFont="1" applyFill="1" applyBorder="1" applyAlignment="1">
      <alignment horizontal="left" textRotation="90" wrapText="1"/>
    </xf>
    <xf numFmtId="0" fontId="82" fillId="0" borderId="0" applyFont="1" applyFill="1"/>
    <xf numFmtId="164" fontId="88" fillId="30" borderId="0" applyNumberFormat="1" applyFont="1" applyFill="1"/>
    <xf numFmtId="0" fontId="82" fillId="0" borderId="0" applyFont="1" applyFill="1" applyBorder="1" applyAlignment="1">
      <alignment horizontal="left" vertical="top" wrapText="1"/>
    </xf>
    <xf numFmtId="166" fontId="88" fillId="0" borderId="0" applyNumberFormat="1" applyFont="1" applyFill="1" applyBorder="1" applyAlignment="1">
      <alignment horizontal="center"/>
    </xf>
    <xf numFmtId="166" fontId="88" fillId="0" borderId="25" applyNumberFormat="1" applyFont="1" applyFill="1" applyBorder="1" applyAlignment="1">
      <alignment horizontal="center"/>
    </xf>
    <xf numFmtId="2" fontId="88" fillId="0" borderId="0" applyNumberFormat="1" applyFont="1" applyFill="1" applyBorder="1" applyAlignment="1">
      <alignment horizontal="center"/>
    </xf>
    <xf numFmtId="166" fontId="0" fillId="0" borderId="0" applyNumberFormat="1" applyFont="1" applyFill="1" applyBorder="1" applyAlignment="1">
      <alignment horizontal="center"/>
    </xf>
    <xf numFmtId="2" fontId="88" fillId="0" borderId="0" applyNumberFormat="1" applyFont="1" applyFill="1"/>
    <xf numFmtId="166" fontId="0" fillId="34" borderId="0" applyNumberFormat="1" applyFont="1" applyFill="1" applyBorder="1" applyAlignment="1">
      <alignment horizontal="right"/>
    </xf>
    <xf numFmtId="2" fontId="0" fillId="34" borderId="0" applyNumberFormat="1" applyFont="1" applyFill="1" applyBorder="1" applyAlignment="1">
      <alignment horizontal="right"/>
    </xf>
    <xf numFmtId="0" fontId="49" fillId="30" borderId="0" applyFont="1" applyFill="1" applyAlignment="1">
      <alignment horizontal="left"/>
    </xf>
    <xf numFmtId="0" fontId="88" fillId="0" borderId="0" applyFont="1" applyFill="1" applyBorder="1"/>
    <xf numFmtId="0" fontId="43" fillId="30" borderId="0" applyFont="1" applyFill="1" applyAlignment="1">
      <alignment horizontal="right"/>
    </xf>
    <xf numFmtId="0" fontId="43" fillId="33" borderId="0" applyFont="1" applyFill="1" applyBorder="1" applyAlignment="1">
      <alignment horizontal="right"/>
    </xf>
    <xf numFmtId="0" fontId="88" fillId="0" borderId="0" applyFont="1" applyFill="1"/>
    <xf numFmtId="0" fontId="0" fillId="0" borderId="0" applyFont="1" applyFill="1" applyAlignment="1">
      <alignment horizontal="center"/>
    </xf>
    <xf numFmtId="0" fontId="0" fillId="0" borderId="0" applyFont="1" applyFill="1" applyBorder="1"/>
    <xf numFmtId="0" fontId="0" fillId="0" borderId="0" applyFont="1" applyFill="1" applyBorder="1" applyAlignment="1">
      <alignment horizontal="right"/>
    </xf>
    <xf numFmtId="0" fontId="0" fillId="0" borderId="0" applyNumberFormat="1" applyFont="1" applyFill="1" applyBorder="1" applyAlignment="1">
      <alignment horizontal="center"/>
    </xf>
    <xf numFmtId="166" fontId="88" fillId="33" borderId="0" applyNumberFormat="1" applyFont="1" applyFill="1" applyBorder="1" applyAlignment="1">
      <alignment horizontal="center"/>
    </xf>
    <xf numFmtId="2" fontId="88" fillId="33" borderId="0" applyNumberFormat="1" applyFont="1" applyFill="1" applyBorder="1" applyAlignment="1">
      <alignment horizontal="center"/>
    </xf>
    <xf numFmtId="0" fontId="43" fillId="30" borderId="0" applyFont="1" applyFill="1" applyBorder="1"/>
    <xf numFmtId="0" fontId="44" fillId="0" borderId="0" applyFont="1" applyFill="1" applyAlignment="1">
      <alignment horizontal="centerContinuous"/>
    </xf>
    <xf numFmtId="0" fontId="50" fillId="0" borderId="0" applyFont="1" applyFill="1" applyAlignment="1">
      <alignment horizontal="right"/>
    </xf>
    <xf numFmtId="0" fontId="0" fillId="0" borderId="0" applyFont="1" applyFill="1" applyBorder="1" applyAlignment="1">
      <alignment horizontal="center"/>
    </xf>
    <xf numFmtId="0" fontId="0" fillId="35" borderId="0" applyFont="1" applyFill="1" applyBorder="1"/>
    <xf numFmtId="0" fontId="0" fillId="35" borderId="0" applyFont="1" applyFill="1"/>
    <xf numFmtId="0" fontId="45" fillId="0" borderId="0" applyFont="1" applyFill="1" applyBorder="1" applyAlignment="1">
      <alignment vertical="center"/>
    </xf>
    <xf numFmtId="166" fontId="0" fillId="0" borderId="26" applyNumberFormat="1" applyFont="1" applyFill="1" applyBorder="1"/>
    <xf numFmtId="166" fontId="0" fillId="0" borderId="27" applyNumberFormat="1" applyFont="1" applyFill="1" applyBorder="1"/>
    <xf numFmtId="166" fontId="0" fillId="33" borderId="28" applyNumberFormat="1" applyFont="1" applyFill="1" applyBorder="1"/>
    <xf numFmtId="166" fontId="0" fillId="33" borderId="29" applyNumberFormat="1" applyFont="1" applyFill="1" applyBorder="1"/>
    <xf numFmtId="166" fontId="0" fillId="0" borderId="28" applyNumberFormat="1" applyFont="1" applyFill="1" applyBorder="1"/>
    <xf numFmtId="166" fontId="0" fillId="0" borderId="29" applyNumberFormat="1" applyFont="1" applyFill="1" applyBorder="1"/>
    <xf numFmtId="166" fontId="0" fillId="33" borderId="30" applyNumberFormat="1" applyFont="1" applyFill="1" applyBorder="1"/>
    <xf numFmtId="166" fontId="0" fillId="33" borderId="31" applyNumberFormat="1" applyFont="1" applyFill="1" applyBorder="1"/>
    <xf numFmtId="166" fontId="0" fillId="0" borderId="32" applyNumberFormat="1" applyFont="1" applyFill="1" applyBorder="1"/>
    <xf numFmtId="166" fontId="0" fillId="0" borderId="27" applyNumberFormat="1" applyFont="1" applyFill="1" applyBorder="1"/>
    <xf numFmtId="166" fontId="0" fillId="33" borderId="29" applyNumberFormat="1" applyFont="1" applyFill="1" applyBorder="1"/>
    <xf numFmtId="166" fontId="0" fillId="0" borderId="29" applyNumberFormat="1" applyFont="1" applyFill="1" applyBorder="1"/>
    <xf numFmtId="166" fontId="0" fillId="33" borderId="33" applyNumberFormat="1" applyFont="1" applyFill="1" applyBorder="1"/>
    <xf numFmtId="166" fontId="0" fillId="33" borderId="31" applyNumberFormat="1" applyFont="1" applyFill="1" applyBorder="1"/>
    <xf numFmtId="0" fontId="39" fillId="0" borderId="0" applyFont="1" applyFill="1" applyBorder="1" applyAlignment="1">
      <alignment horizontal="right" vertical="center"/>
    </xf>
    <xf numFmtId="39" fontId="0" fillId="0" borderId="26" applyNumberFormat="1" applyFont="1" applyFill="1" applyBorder="1"/>
    <xf numFmtId="39" fontId="0" fillId="33" borderId="28" applyNumberFormat="1" applyFont="1" applyFill="1" applyBorder="1"/>
    <xf numFmtId="39" fontId="0" fillId="0" borderId="28" applyNumberFormat="1" applyFont="1" applyFill="1" applyBorder="1"/>
    <xf numFmtId="39" fontId="0" fillId="33" borderId="30" applyNumberFormat="1" applyFont="1" applyFill="1" applyBorder="1"/>
    <xf numFmtId="0" fontId="43" fillId="0" borderId="7" applyFont="1" applyFill="1" applyBorder="1" applyAlignment="1">
      <alignment horizontal="center" wrapText="1"/>
    </xf>
    <xf numFmtId="0" fontId="0" fillId="33" borderId="32" applyFont="1" applyFill="1" applyBorder="1"/>
    <xf numFmtId="0" fontId="0" fillId="33" borderId="32" applyFont="1" applyFill="1" applyBorder="1"/>
    <xf numFmtId="0" fontId="0" fillId="33" borderId="33" applyFont="1" applyFill="1" applyBorder="1"/>
    <xf numFmtId="0" fontId="43" fillId="0" borderId="7" applyFont="1" applyFill="1" applyBorder="1" applyAlignment="1">
      <alignment horizontal="center"/>
    </xf>
    <xf numFmtId="0" fontId="57" fillId="33" borderId="0" applyFont="1" applyFill="1" applyBorder="1" applyAlignment="1">
      <alignment horizontal="right"/>
    </xf>
    <xf numFmtId="0" fontId="5" fillId="0" borderId="23" applyFont="1" applyFill="1" applyBorder="1" applyAlignment="1">
      <alignment horizontal="right"/>
    </xf>
    <xf numFmtId="0" fontId="54" fillId="0" borderId="26" applyFont="1" applyFill="1" applyBorder="1" applyAlignment="1">
      <alignment vertical="center"/>
    </xf>
    <xf numFmtId="0" fontId="88" fillId="0" borderId="32" applyFont="1" applyFill="1" applyBorder="1" applyAlignment="1">
      <alignment vertical="center"/>
    </xf>
    <xf numFmtId="0" fontId="54" fillId="0" borderId="32" applyFont="1" applyFill="1" applyBorder="1" applyAlignment="1">
      <alignment vertical="center"/>
    </xf>
    <xf numFmtId="0" fontId="54" fillId="0" borderId="27" applyFont="1" applyFill="1" applyBorder="1" applyAlignment="1">
      <alignment vertical="center"/>
    </xf>
    <xf numFmtId="0" fontId="41" fillId="0" borderId="30" applyFont="1" applyFill="1" applyBorder="1" applyAlignment="1">
      <alignment horizontal="center"/>
    </xf>
    <xf numFmtId="0" fontId="41" fillId="0" borderId="33" applyFont="1" applyFill="1" applyBorder="1" applyAlignment="1">
      <alignment horizontal="center"/>
    </xf>
    <xf numFmtId="0" fontId="41" fillId="0" borderId="31" applyFont="1" applyFill="1" applyBorder="1" applyAlignment="1">
      <alignment horizontal="center"/>
    </xf>
    <xf numFmtId="166" fontId="88" fillId="33" borderId="28" applyNumberFormat="1" applyFont="1" applyFill="1" applyBorder="1" applyAlignment="1">
      <alignment horizontal="center"/>
    </xf>
    <xf numFmtId="166" fontId="88" fillId="33" borderId="29" applyNumberFormat="1" applyFont="1" applyFill="1" applyBorder="1" applyAlignment="1">
      <alignment horizontal="center"/>
    </xf>
    <xf numFmtId="166" fontId="88" fillId="33" borderId="30" applyNumberFormat="1" applyFont="1" applyFill="1" applyBorder="1" applyAlignment="1">
      <alignment horizontal="center"/>
    </xf>
    <xf numFmtId="166" fontId="88" fillId="33" borderId="33" applyNumberFormat="1" applyFont="1" applyFill="1" applyBorder="1" applyAlignment="1">
      <alignment horizontal="center"/>
    </xf>
    <xf numFmtId="166" fontId="88" fillId="33" borderId="31" applyNumberFormat="1" applyFont="1" applyFill="1" applyBorder="1" applyAlignment="1">
      <alignment horizontal="center"/>
    </xf>
    <xf numFmtId="2" fontId="88" fillId="33" borderId="28" applyNumberFormat="1" applyFont="1" applyFill="1" applyBorder="1" applyAlignment="1">
      <alignment horizontal="center"/>
    </xf>
    <xf numFmtId="2" fontId="88" fillId="33" borderId="29" applyNumberFormat="1" applyFont="1" applyFill="1" applyBorder="1" applyAlignment="1">
      <alignment horizontal="center"/>
    </xf>
    <xf numFmtId="0" fontId="43" fillId="33" borderId="34" applyFont="1" applyFill="1" applyBorder="1"/>
    <xf numFmtId="0" fontId="43" fillId="33" borderId="35" applyFont="1" applyFill="1" applyBorder="1"/>
    <xf numFmtId="0" fontId="43" fillId="33" borderId="36" applyFont="1" applyFill="1" applyBorder="1"/>
    <xf numFmtId="0" fontId="62" fillId="35" borderId="0" applyFont="1" applyFill="1"/>
    <xf numFmtId="168" fontId="62" fillId="35" borderId="0" applyNumberFormat="1" applyFont="1" applyFill="1"/>
    <xf numFmtId="0" fontId="20" fillId="0" borderId="7" applyFont="1" applyFill="1" applyBorder="1" applyAlignment="1">
      <alignment horizontal="center"/>
    </xf>
    <xf numFmtId="0" fontId="5" fillId="0" borderId="26" applyFont="1" applyFill="1" applyBorder="1" applyAlignment="1">
      <alignment horizontal="center"/>
    </xf>
    <xf numFmtId="0" fontId="5" fillId="0" borderId="27" applyFont="1" applyFill="1" applyBorder="1" applyAlignment="1">
      <alignment horizontal="center"/>
    </xf>
    <xf numFmtId="0" fontId="5" fillId="33" borderId="28" applyFont="1" applyFill="1" applyBorder="1" applyAlignment="1">
      <alignment horizontal="center"/>
    </xf>
    <xf numFmtId="0" fontId="5" fillId="33" borderId="29" applyFont="1" applyFill="1" applyBorder="1" applyAlignment="1">
      <alignment horizontal="center"/>
    </xf>
    <xf numFmtId="0" fontId="5" fillId="0" borderId="28" applyFont="1" applyFill="1" applyBorder="1" applyAlignment="1">
      <alignment horizontal="center"/>
    </xf>
    <xf numFmtId="0" fontId="5" fillId="0" borderId="29" applyFont="1" applyFill="1" applyBorder="1" applyAlignment="1">
      <alignment horizontal="center"/>
    </xf>
    <xf numFmtId="0" fontId="5" fillId="33" borderId="30" applyFont="1" applyFill="1" applyBorder="1" applyAlignment="1">
      <alignment horizontal="center"/>
    </xf>
    <xf numFmtId="0" fontId="5" fillId="33" borderId="31" applyFont="1" applyFill="1" applyBorder="1" applyAlignment="1">
      <alignment horizontal="center"/>
    </xf>
    <xf numFmtId="3" fontId="0" fillId="0" borderId="37" applyNumberFormat="1" applyFont="1" applyFill="1" applyBorder="1"/>
    <xf numFmtId="3" fontId="88" fillId="33" borderId="38" applyNumberFormat="1" applyFont="1" applyFill="1" applyBorder="1"/>
    <xf numFmtId="3" fontId="0" fillId="0" borderId="38" applyNumberFormat="1" applyFont="1" applyFill="1" applyBorder="1"/>
    <xf numFmtId="3" fontId="88" fillId="33" borderId="39" applyNumberFormat="1" applyFont="1" applyFill="1" applyBorder="1"/>
    <xf numFmtId="0" fontId="43" fillId="0" borderId="7" applyFont="1" applyFill="1" applyBorder="1"/>
    <xf numFmtId="0" fontId="0" fillId="0" borderId="0" applyFont="1" applyFill="1" applyBorder="1" applyAlignment="1">
      <alignment horizontal="left"/>
    </xf>
    <xf numFmtId="0" fontId="43" fillId="0" borderId="37" applyFont="1" applyFill="1" applyBorder="1" applyAlignment="1">
      <alignment horizontal="center"/>
    </xf>
    <xf numFmtId="0" fontId="43" fillId="0" borderId="37" applyFont="1" applyFill="1" applyBorder="1"/>
    <xf numFmtId="0" fontId="0" fillId="30" borderId="37" applyFont="1" applyFill="1" applyBorder="1" applyAlignment="1">
      <alignment horizontal="left"/>
    </xf>
    <xf numFmtId="0" fontId="0" fillId="30" borderId="38" applyFont="1" applyFill="1" applyBorder="1" applyAlignment="1">
      <alignment horizontal="left"/>
    </xf>
    <xf numFmtId="0" fontId="0" fillId="30" borderId="39" applyFont="1" applyFill="1" applyBorder="1" applyAlignment="1">
      <alignment horizontal="left"/>
    </xf>
    <xf numFmtId="0" fontId="0" fillId="0" borderId="37" applyFont="1" applyFill="1" applyBorder="1" applyAlignment="1">
      <alignment horizontal="left"/>
    </xf>
    <xf numFmtId="0" fontId="0" fillId="33" borderId="38" applyFont="1" applyFill="1" applyBorder="1" applyAlignment="1">
      <alignment horizontal="left"/>
    </xf>
    <xf numFmtId="0" fontId="0" fillId="0" borderId="38" applyFont="1" applyFill="1" applyBorder="1" applyAlignment="1">
      <alignment horizontal="left"/>
    </xf>
    <xf numFmtId="0" fontId="0" fillId="33" borderId="39" applyFont="1" applyFill="1" applyBorder="1" applyAlignment="1">
      <alignment horizontal="left"/>
    </xf>
    <xf numFmtId="166" fontId="0" fillId="0" borderId="26" applyNumberFormat="1" applyFont="1" applyFill="1" applyBorder="1" applyAlignment="1">
      <alignment horizontal="right"/>
    </xf>
    <xf numFmtId="166" fontId="0" fillId="0" borderId="32" applyNumberFormat="1" applyFont="1" applyFill="1" applyBorder="1" applyAlignment="1">
      <alignment horizontal="right"/>
    </xf>
    <xf numFmtId="166" fontId="0" fillId="0" borderId="27" applyNumberFormat="1" applyFont="1" applyFill="1" applyBorder="1" applyAlignment="1">
      <alignment horizontal="right"/>
    </xf>
    <xf numFmtId="166" fontId="0" fillId="33" borderId="28" applyNumberFormat="1" applyFont="1" applyFill="1" applyBorder="1" applyAlignment="1">
      <alignment horizontal="right"/>
    </xf>
    <xf numFmtId="166" fontId="0" fillId="33" borderId="29" applyNumberFormat="1" applyFont="1" applyFill="1" applyBorder="1" applyAlignment="1">
      <alignment horizontal="right"/>
    </xf>
    <xf numFmtId="166" fontId="0" fillId="0" borderId="28" applyNumberFormat="1" applyFont="1" applyFill="1" applyBorder="1" applyAlignment="1">
      <alignment horizontal="right"/>
    </xf>
    <xf numFmtId="166" fontId="0" fillId="0" borderId="29" applyNumberFormat="1" applyFont="1" applyFill="1" applyBorder="1" applyAlignment="1">
      <alignment horizontal="right"/>
    </xf>
    <xf numFmtId="166" fontId="0" fillId="33" borderId="30" applyNumberFormat="1" applyFont="1" applyFill="1" applyBorder="1" applyAlignment="1">
      <alignment horizontal="right"/>
    </xf>
    <xf numFmtId="166" fontId="0" fillId="33" borderId="33" applyNumberFormat="1" applyFont="1" applyFill="1" applyBorder="1" applyAlignment="1">
      <alignment horizontal="right"/>
    </xf>
    <xf numFmtId="166" fontId="0" fillId="33" borderId="31" applyNumberFormat="1" applyFont="1" applyFill="1" applyBorder="1" applyAlignment="1">
      <alignment horizontal="right"/>
    </xf>
    <xf numFmtId="2" fontId="0" fillId="0" borderId="26" applyNumberFormat="1" applyFont="1" applyFill="1" applyBorder="1" applyAlignment="1">
      <alignment horizontal="right"/>
    </xf>
    <xf numFmtId="2" fontId="0" fillId="0" borderId="32" applyNumberFormat="1" applyFont="1" applyFill="1" applyBorder="1" applyAlignment="1">
      <alignment horizontal="right"/>
    </xf>
    <xf numFmtId="2" fontId="0" fillId="33" borderId="28" applyNumberFormat="1" applyFont="1" applyFill="1" applyBorder="1" applyAlignment="1">
      <alignment horizontal="right"/>
    </xf>
    <xf numFmtId="2" fontId="0" fillId="0" borderId="28" applyNumberFormat="1" applyFont="1" applyFill="1" applyBorder="1" applyAlignment="1">
      <alignment horizontal="right"/>
    </xf>
    <xf numFmtId="2" fontId="0" fillId="33" borderId="30" applyNumberFormat="1" applyFont="1" applyFill="1" applyBorder="1" applyAlignment="1">
      <alignment horizontal="right"/>
    </xf>
    <xf numFmtId="2" fontId="0" fillId="33" borderId="33" applyNumberFormat="1" applyFont="1" applyFill="1" applyBorder="1" applyAlignment="1">
      <alignment horizontal="right"/>
    </xf>
    <xf numFmtId="0" fontId="0" fillId="30" borderId="37" applyFont="1" applyFill="1" applyBorder="1"/>
    <xf numFmtId="0" fontId="0" fillId="30" borderId="38" applyFont="1" applyFill="1" applyBorder="1"/>
    <xf numFmtId="0" fontId="0" fillId="30" borderId="39" applyFont="1" applyFill="1" applyBorder="1"/>
    <xf numFmtId="2" fontId="0" fillId="0" borderId="26" applyNumberFormat="1" applyFont="1" applyFill="1" applyBorder="1"/>
    <xf numFmtId="166" fontId="0" fillId="0" borderId="32" applyNumberFormat="1" applyFont="1" applyFill="1" applyBorder="1"/>
    <xf numFmtId="2" fontId="0" fillId="0" borderId="32" applyNumberFormat="1" applyFont="1" applyFill="1" applyBorder="1"/>
    <xf numFmtId="2" fontId="0" fillId="33" borderId="28" applyNumberFormat="1" applyFont="1" applyFill="1" applyBorder="1"/>
    <xf numFmtId="2" fontId="0" fillId="0" borderId="28" applyNumberFormat="1" applyFont="1" applyFill="1" applyBorder="1"/>
    <xf numFmtId="166" fontId="0" fillId="0" borderId="29" applyNumberFormat="1" applyFont="1" applyFill="1" applyBorder="1"/>
    <xf numFmtId="2" fontId="0" fillId="33" borderId="30" applyNumberFormat="1" applyFont="1" applyFill="1" applyBorder="1"/>
    <xf numFmtId="166" fontId="0" fillId="33" borderId="33" applyNumberFormat="1" applyFont="1" applyFill="1" applyBorder="1"/>
    <xf numFmtId="2" fontId="0" fillId="33" borderId="33" applyNumberFormat="1" applyFont="1" applyFill="1" applyBorder="1"/>
    <xf numFmtId="2" fontId="88" fillId="0" borderId="28" applyNumberFormat="1" applyFont="1" applyFill="1" applyBorder="1"/>
    <xf numFmtId="166" fontId="88" fillId="0" borderId="29" applyNumberFormat="1" applyFont="1" applyFill="1" applyBorder="1"/>
    <xf numFmtId="2" fontId="88" fillId="33" borderId="30" applyNumberFormat="1" applyFont="1" applyFill="1" applyBorder="1"/>
    <xf numFmtId="166" fontId="88" fillId="33" borderId="33" applyNumberFormat="1" applyFont="1" applyFill="1" applyBorder="1"/>
    <xf numFmtId="2" fontId="88" fillId="33" borderId="33" applyNumberFormat="1" applyFont="1" applyFill="1" applyBorder="1"/>
    <xf numFmtId="166" fontId="88" fillId="33" borderId="31" applyNumberFormat="1" applyFont="1" applyFill="1" applyBorder="1"/>
    <xf numFmtId="166" fontId="0" fillId="0" borderId="28" applyNumberFormat="1" applyFont="1" applyFill="1" applyBorder="1"/>
    <xf numFmtId="166" fontId="88" fillId="0" borderId="28" applyNumberFormat="1" applyFont="1" applyFill="1" applyBorder="1"/>
    <xf numFmtId="166" fontId="88" fillId="33" borderId="30" applyNumberFormat="1" applyFont="1" applyFill="1" applyBorder="1"/>
    <xf numFmtId="0" fontId="88" fillId="0" borderId="37" applyFont="1" applyFill="1" applyBorder="1" applyAlignment="1">
      <alignment wrapText="1"/>
    </xf>
    <xf numFmtId="0" fontId="0" fillId="0" borderId="38" applyFont="1" applyFill="1" applyBorder="1"/>
    <xf numFmtId="0" fontId="0" fillId="0" borderId="39" applyFont="1" applyFill="1" applyBorder="1"/>
    <xf numFmtId="0" fontId="88" fillId="0" borderId="37" applyFont="1" applyFill="1" applyBorder="1"/>
    <xf numFmtId="0" fontId="0" fillId="0" borderId="37" applyFont="1" applyFill="1" applyBorder="1"/>
    <xf numFmtId="0" fontId="0" fillId="33" borderId="39" applyFont="1" applyFill="1" applyBorder="1"/>
    <xf numFmtId="0" fontId="21" fillId="0" borderId="26" applyFont="1" applyFill="1" applyBorder="1" applyAlignment="1">
      <alignment horizontal="left"/>
    </xf>
    <xf numFmtId="0" fontId="21" fillId="0" borderId="32" applyFont="1" applyFill="1" applyBorder="1" applyAlignment="1">
      <alignment horizontal="left"/>
    </xf>
    <xf numFmtId="0" fontId="21" fillId="0" borderId="32" applyFont="1" applyFill="1" applyBorder="1"/>
    <xf numFmtId="0" fontId="21" fillId="0" borderId="27" applyFont="1" applyFill="1" applyBorder="1"/>
    <xf numFmtId="0" fontId="22" fillId="0" borderId="30" applyFont="1" applyFill="1" applyBorder="1" applyAlignment="1">
      <alignment horizontal="center"/>
    </xf>
    <xf numFmtId="0" fontId="22" fillId="0" borderId="33" applyFont="1" applyFill="1" applyBorder="1" applyAlignment="1">
      <alignment horizontal="center"/>
    </xf>
    <xf numFmtId="0" fontId="22" fillId="0" borderId="31" applyFont="1" applyFill="1" applyBorder="1" applyAlignment="1">
      <alignment horizontal="center"/>
    </xf>
    <xf numFmtId="0" fontId="43" fillId="33" borderId="34" applyNumberFormat="1" applyFont="1" applyFill="1" applyBorder="1" applyAlignment="1">
      <alignment horizontal="center"/>
    </xf>
    <xf numFmtId="0" fontId="43" fillId="33" borderId="35" applyNumberFormat="1" applyFont="1" applyFill="1" applyBorder="1" applyAlignment="1">
      <alignment horizontal="center"/>
    </xf>
    <xf numFmtId="0" fontId="43" fillId="33" borderId="36" applyNumberFormat="1" applyFont="1" applyFill="1" applyBorder="1" applyAlignment="1">
      <alignment horizontal="center"/>
    </xf>
    <xf numFmtId="0" fontId="5" fillId="0" borderId="23" applyFont="1" applyFill="1" applyBorder="1" applyAlignment="1">
      <alignment horizontal="right"/>
    </xf>
    <xf numFmtId="0" fontId="43" fillId="34" borderId="40" applyFont="1" applyFill="1" applyBorder="1" applyAlignment="1">
      <alignment horizontal="right"/>
    </xf>
    <xf numFmtId="166" fontId="88" fillId="33" borderId="28" applyNumberFormat="1" applyFont="1" applyFill="1" applyBorder="1" applyAlignment="1">
      <alignment horizontal="center"/>
    </xf>
    <xf numFmtId="166" fontId="88" fillId="33" borderId="29" applyNumberFormat="1" applyFont="1" applyFill="1" applyBorder="1" applyAlignment="1">
      <alignment horizontal="center"/>
    </xf>
    <xf numFmtId="166" fontId="88" fillId="33" borderId="30" applyNumberFormat="1" applyFont="1" applyFill="1" applyBorder="1" applyAlignment="1">
      <alignment horizontal="center"/>
    </xf>
    <xf numFmtId="166" fontId="88" fillId="33" borderId="33" applyNumberFormat="1" applyFont="1" applyFill="1" applyBorder="1" applyAlignment="1">
      <alignment horizontal="center"/>
    </xf>
    <xf numFmtId="166" fontId="88" fillId="33" borderId="31" applyNumberFormat="1" applyFont="1" applyFill="1" applyBorder="1" applyAlignment="1">
      <alignment horizontal="center"/>
    </xf>
    <xf numFmtId="2" fontId="88" fillId="33" borderId="28" applyNumberFormat="1" applyFont="1" applyFill="1" applyBorder="1" applyAlignment="1">
      <alignment horizontal="center"/>
    </xf>
    <xf numFmtId="2" fontId="88" fillId="33" borderId="29" applyNumberFormat="1" applyFont="1" applyFill="1" applyBorder="1" applyAlignment="1">
      <alignment horizontal="center"/>
    </xf>
    <xf numFmtId="0" fontId="43" fillId="33" borderId="34" applyNumberFormat="1" applyFont="1" applyFill="1" applyBorder="1" applyAlignment="1">
      <alignment horizontal="center"/>
    </xf>
    <xf numFmtId="0" fontId="43" fillId="33" borderId="35" applyNumberFormat="1" applyFont="1" applyFill="1" applyBorder="1" applyAlignment="1">
      <alignment horizontal="center"/>
    </xf>
    <xf numFmtId="0" fontId="43" fillId="33" borderId="36" applyNumberFormat="1" applyFont="1" applyFill="1" applyBorder="1" applyAlignment="1">
      <alignment horizontal="center"/>
    </xf>
    <xf numFmtId="0" fontId="0" fillId="0" borderId="37" applyFont="1" applyFill="1" applyBorder="1" applyAlignment="1">
      <alignment horizontal="left"/>
    </xf>
    <xf numFmtId="0" fontId="0" fillId="0" borderId="39" applyFont="1" applyFill="1" applyBorder="1" applyAlignment="1">
      <alignment horizontal="left"/>
    </xf>
    <xf numFmtId="166" fontId="0" fillId="0" borderId="26" applyNumberFormat="1" applyFont="1" applyFill="1" applyBorder="1" applyAlignment="1">
      <alignment horizontal="right"/>
    </xf>
    <xf numFmtId="166" fontId="0" fillId="0" borderId="32" applyNumberFormat="1" applyFont="1" applyFill="1" applyBorder="1" applyAlignment="1">
      <alignment horizontal="right"/>
    </xf>
    <xf numFmtId="166" fontId="0" fillId="0" borderId="27" applyNumberFormat="1" applyFont="1" applyFill="1" applyBorder="1" applyAlignment="1">
      <alignment horizontal="right"/>
    </xf>
    <xf numFmtId="166" fontId="0" fillId="0" borderId="30" applyNumberFormat="1" applyFont="1" applyFill="1" applyBorder="1" applyAlignment="1">
      <alignment horizontal="right"/>
    </xf>
    <xf numFmtId="166" fontId="0" fillId="0" borderId="33" applyNumberFormat="1" applyFont="1" applyFill="1" applyBorder="1" applyAlignment="1">
      <alignment horizontal="right"/>
    </xf>
    <xf numFmtId="166" fontId="0" fillId="0" borderId="31" applyNumberFormat="1" applyFont="1" applyFill="1" applyBorder="1" applyAlignment="1">
      <alignment horizontal="right"/>
    </xf>
    <xf numFmtId="2" fontId="0" fillId="0" borderId="26" applyNumberFormat="1" applyFont="1" applyFill="1" applyBorder="1" applyAlignment="1">
      <alignment horizontal="right"/>
    </xf>
    <xf numFmtId="2" fontId="0" fillId="0" borderId="32" applyNumberFormat="1" applyFont="1" applyFill="1" applyBorder="1" applyAlignment="1">
      <alignment horizontal="right"/>
    </xf>
    <xf numFmtId="2" fontId="0" fillId="0" borderId="30" applyNumberFormat="1" applyFont="1" applyFill="1" applyBorder="1" applyAlignment="1">
      <alignment horizontal="right"/>
    </xf>
    <xf numFmtId="2" fontId="0" fillId="0" borderId="33" applyNumberFormat="1" applyFont="1" applyFill="1" applyBorder="1" applyAlignment="1">
      <alignment horizontal="right"/>
    </xf>
    <xf numFmtId="2" fontId="0" fillId="0" borderId="34" applyNumberFormat="1" applyFont="1" applyFill="1" applyBorder="1" applyAlignment="1">
      <alignment horizontal="right"/>
    </xf>
    <xf numFmtId="166" fontId="0" fillId="0" borderId="35" applyNumberFormat="1" applyFont="1" applyFill="1" applyBorder="1" applyAlignment="1">
      <alignment horizontal="right"/>
    </xf>
    <xf numFmtId="2" fontId="0" fillId="0" borderId="35" applyNumberFormat="1" applyFont="1" applyFill="1" applyBorder="1" applyAlignment="1">
      <alignment horizontal="right"/>
    </xf>
    <xf numFmtId="166" fontId="0" fillId="0" borderId="36" applyNumberFormat="1" applyFont="1" applyFill="1" applyBorder="1" applyAlignment="1">
      <alignment horizontal="right"/>
    </xf>
    <xf numFmtId="166" fontId="0" fillId="0" borderId="34" applyNumberFormat="1" applyFont="1" applyFill="1" applyBorder="1" applyAlignment="1">
      <alignment horizontal="right"/>
    </xf>
    <xf numFmtId="0" fontId="0" fillId="34" borderId="37" applyFont="1" applyFill="1" applyBorder="1" applyAlignment="1">
      <alignment horizontal="left"/>
    </xf>
    <xf numFmtId="0" fontId="0" fillId="34" borderId="38" applyFont="1" applyFill="1" applyBorder="1" applyAlignment="1">
      <alignment horizontal="left"/>
    </xf>
    <xf numFmtId="0" fontId="0" fillId="34" borderId="39" applyFont="1" applyFill="1" applyBorder="1" applyAlignment="1">
      <alignment horizontal="left"/>
    </xf>
    <xf numFmtId="166" fontId="0" fillId="34" borderId="26" applyNumberFormat="1" applyFont="1" applyFill="1" applyBorder="1" applyAlignment="1">
      <alignment horizontal="right"/>
    </xf>
    <xf numFmtId="166" fontId="0" fillId="34" borderId="32" applyNumberFormat="1" applyFont="1" applyFill="1" applyBorder="1" applyAlignment="1">
      <alignment horizontal="right"/>
    </xf>
    <xf numFmtId="166" fontId="0" fillId="34" borderId="27" applyNumberFormat="1" applyFont="1" applyFill="1" applyBorder="1" applyAlignment="1">
      <alignment horizontal="right"/>
    </xf>
    <xf numFmtId="166" fontId="0" fillId="34" borderId="28" applyNumberFormat="1" applyFont="1" applyFill="1" applyBorder="1" applyAlignment="1">
      <alignment horizontal="right"/>
    </xf>
    <xf numFmtId="166" fontId="0" fillId="34" borderId="29" applyNumberFormat="1" applyFont="1" applyFill="1" applyBorder="1" applyAlignment="1">
      <alignment horizontal="right"/>
    </xf>
    <xf numFmtId="166" fontId="0" fillId="34" borderId="30" applyNumberFormat="1" applyFont="1" applyFill="1" applyBorder="1" applyAlignment="1">
      <alignment horizontal="right"/>
    </xf>
    <xf numFmtId="166" fontId="0" fillId="34" borderId="33" applyNumberFormat="1" applyFont="1" applyFill="1" applyBorder="1" applyAlignment="1">
      <alignment horizontal="right"/>
    </xf>
    <xf numFmtId="166" fontId="0" fillId="34" borderId="31" applyNumberFormat="1" applyFont="1" applyFill="1" applyBorder="1" applyAlignment="1">
      <alignment horizontal="right"/>
    </xf>
    <xf numFmtId="166" fontId="0" fillId="34" borderId="34" applyNumberFormat="1" applyFont="1" applyFill="1" applyBorder="1" applyAlignment="1">
      <alignment horizontal="right"/>
    </xf>
    <xf numFmtId="166" fontId="0" fillId="34" borderId="35" applyNumberFormat="1" applyFont="1" applyFill="1" applyBorder="1" applyAlignment="1">
      <alignment horizontal="right"/>
    </xf>
    <xf numFmtId="166" fontId="0" fillId="34" borderId="36" applyNumberFormat="1" applyFont="1" applyFill="1" applyBorder="1" applyAlignment="1">
      <alignment horizontal="right"/>
    </xf>
    <xf numFmtId="2" fontId="0" fillId="34" borderId="26" applyNumberFormat="1" applyFont="1" applyFill="1" applyBorder="1" applyAlignment="1">
      <alignment horizontal="right"/>
    </xf>
    <xf numFmtId="2" fontId="0" fillId="34" borderId="32" applyNumberFormat="1" applyFont="1" applyFill="1" applyBorder="1" applyAlignment="1">
      <alignment horizontal="right"/>
    </xf>
    <xf numFmtId="2" fontId="0" fillId="34" borderId="28" applyNumberFormat="1" applyFont="1" applyFill="1" applyBorder="1" applyAlignment="1">
      <alignment horizontal="right"/>
    </xf>
    <xf numFmtId="2" fontId="0" fillId="34" borderId="30" applyNumberFormat="1" applyFont="1" applyFill="1" applyBorder="1" applyAlignment="1">
      <alignment horizontal="right"/>
    </xf>
    <xf numFmtId="2" fontId="0" fillId="34" borderId="33" applyNumberFormat="1" applyFont="1" applyFill="1" applyBorder="1" applyAlignment="1">
      <alignment horizontal="right"/>
    </xf>
    <xf numFmtId="2" fontId="0" fillId="34" borderId="34" applyNumberFormat="1" applyFont="1" applyFill="1" applyBorder="1" applyAlignment="1">
      <alignment horizontal="right"/>
    </xf>
    <xf numFmtId="2" fontId="0" fillId="34" borderId="35" applyNumberFormat="1" applyFont="1" applyFill="1" applyBorder="1" applyAlignment="1">
      <alignment horizontal="right"/>
    </xf>
    <xf numFmtId="0" fontId="88" fillId="0" borderId="19" applyFont="1" applyFill="1" applyBorder="1"/>
    <xf numFmtId="0" fontId="88" fillId="30" borderId="41" applyFont="1" applyFill="1" applyBorder="1"/>
    <xf numFmtId="0" fontId="27" fillId="0" borderId="34" applyFont="1" applyFill="1" applyBorder="1" applyAlignment="1">
      <alignment horizontal="center" wrapText="1"/>
    </xf>
    <xf numFmtId="0" fontId="27" fillId="0" borderId="35" applyFont="1" applyFill="1" applyBorder="1" applyAlignment="1">
      <alignment horizontal="center" wrapText="1"/>
    </xf>
    <xf numFmtId="0" fontId="27" fillId="0" borderId="36" applyFont="1" applyFill="1" applyBorder="1" applyAlignment="1">
      <alignment horizontal="center" wrapText="1"/>
    </xf>
    <xf numFmtId="166" fontId="0" fillId="0" borderId="26" applyNumberFormat="1" applyFont="1" applyFill="1" applyBorder="1" applyAlignment="1">
      <alignment horizontal="center"/>
    </xf>
    <xf numFmtId="166" fontId="0" fillId="0" borderId="32" applyNumberFormat="1" applyFont="1" applyFill="1" applyBorder="1" applyAlignment="1">
      <alignment horizontal="center"/>
    </xf>
    <xf numFmtId="166" fontId="0" fillId="0" borderId="27" applyNumberFormat="1" applyFont="1" applyFill="1" applyBorder="1" applyAlignment="1">
      <alignment horizontal="center"/>
    </xf>
    <xf numFmtId="166" fontId="88" fillId="33" borderId="28" applyNumberFormat="1" applyFont="1" applyFill="1" applyBorder="1" applyAlignment="1">
      <alignment horizontal="center"/>
    </xf>
    <xf numFmtId="166" fontId="88" fillId="33" borderId="29" applyNumberFormat="1" applyFont="1" applyFill="1" applyBorder="1" applyAlignment="1">
      <alignment horizontal="center"/>
    </xf>
    <xf numFmtId="166" fontId="88" fillId="0" borderId="28" applyNumberFormat="1" applyFont="1" applyFill="1" applyBorder="1" applyAlignment="1">
      <alignment horizontal="center"/>
    </xf>
    <xf numFmtId="166" fontId="88" fillId="0" borderId="29" applyNumberFormat="1" applyFont="1" applyFill="1" applyBorder="1" applyAlignment="1">
      <alignment horizontal="center"/>
    </xf>
    <xf numFmtId="166" fontId="88" fillId="33" borderId="30" applyNumberFormat="1" applyFont="1" applyFill="1" applyBorder="1" applyAlignment="1">
      <alignment horizontal="center"/>
    </xf>
    <xf numFmtId="166" fontId="88" fillId="33" borderId="33" applyNumberFormat="1" applyFont="1" applyFill="1" applyBorder="1" applyAlignment="1">
      <alignment horizontal="center"/>
    </xf>
    <xf numFmtId="166" fontId="88" fillId="33" borderId="31" applyNumberFormat="1" applyFont="1" applyFill="1" applyBorder="1" applyAlignment="1">
      <alignment horizontal="center"/>
    </xf>
    <xf numFmtId="0" fontId="5" fillId="0" borderId="30" applyFont="1" applyFill="1" applyBorder="1" applyAlignment="1">
      <alignment horizontal="center"/>
    </xf>
    <xf numFmtId="0" fontId="5" fillId="0" borderId="31" applyFont="1" applyFill="1" applyBorder="1" applyAlignment="1">
      <alignment horizontal="center"/>
    </xf>
    <xf numFmtId="166" fontId="88" fillId="0" borderId="26" applyNumberFormat="1" applyFont="1" applyFill="1" applyBorder="1" applyAlignment="1">
      <alignment horizontal="center"/>
    </xf>
    <xf numFmtId="166" fontId="88" fillId="0" borderId="32" applyNumberFormat="1" applyFont="1" applyFill="1" applyBorder="1" applyAlignment="1">
      <alignment horizontal="center"/>
    </xf>
    <xf numFmtId="166" fontId="88" fillId="0" borderId="27" applyNumberFormat="1" applyFont="1" applyFill="1" applyBorder="1" applyAlignment="1">
      <alignment horizontal="center"/>
    </xf>
    <xf numFmtId="166" fontId="88" fillId="0" borderId="30" applyNumberFormat="1" applyFont="1" applyFill="1" applyBorder="1" applyAlignment="1">
      <alignment horizontal="center"/>
    </xf>
    <xf numFmtId="166" fontId="88" fillId="0" borderId="33" applyNumberFormat="1" applyFont="1" applyFill="1" applyBorder="1" applyAlignment="1">
      <alignment horizontal="center"/>
    </xf>
    <xf numFmtId="166" fontId="88" fillId="0" borderId="31" applyNumberFormat="1" applyFont="1" applyFill="1" applyBorder="1" applyAlignment="1">
      <alignment horizontal="center"/>
    </xf>
    <xf numFmtId="0" fontId="88" fillId="30" borderId="41" applyFont="1" applyFill="1" applyBorder="1"/>
    <xf numFmtId="2" fontId="0" fillId="0" borderId="26" applyNumberFormat="1" applyFont="1" applyFill="1" applyBorder="1" applyAlignment="1">
      <alignment horizontal="center"/>
    </xf>
    <xf numFmtId="2" fontId="0" fillId="0" borderId="32" applyNumberFormat="1" applyFont="1" applyFill="1" applyBorder="1" applyAlignment="1">
      <alignment horizontal="center"/>
    </xf>
    <xf numFmtId="2" fontId="0" fillId="0" borderId="27" applyNumberFormat="1" applyFont="1" applyFill="1" applyBorder="1" applyAlignment="1">
      <alignment horizontal="center"/>
    </xf>
    <xf numFmtId="2" fontId="88" fillId="33" borderId="28" applyNumberFormat="1" applyFont="1" applyFill="1" applyBorder="1" applyAlignment="1">
      <alignment horizontal="center"/>
    </xf>
    <xf numFmtId="2" fontId="88" fillId="33" borderId="29" applyNumberFormat="1" applyFont="1" applyFill="1" applyBorder="1" applyAlignment="1">
      <alignment horizontal="center"/>
    </xf>
    <xf numFmtId="2" fontId="88" fillId="0" borderId="28" applyNumberFormat="1" applyFont="1" applyFill="1" applyBorder="1" applyAlignment="1">
      <alignment horizontal="center"/>
    </xf>
    <xf numFmtId="2" fontId="88" fillId="0" borderId="29" applyNumberFormat="1" applyFont="1" applyFill="1" applyBorder="1" applyAlignment="1">
      <alignment horizontal="center"/>
    </xf>
    <xf numFmtId="2" fontId="0" fillId="0" borderId="28" applyNumberFormat="1" applyFont="1" applyFill="1" applyBorder="1" applyAlignment="1">
      <alignment horizontal="center"/>
    </xf>
    <xf numFmtId="2" fontId="0" fillId="0" borderId="29" applyNumberFormat="1" applyFont="1" applyFill="1" applyBorder="1" applyAlignment="1">
      <alignment horizontal="center"/>
    </xf>
    <xf numFmtId="2" fontId="88" fillId="33" borderId="30" applyNumberFormat="1" applyFont="1" applyFill="1" applyBorder="1" applyAlignment="1">
      <alignment horizontal="center"/>
    </xf>
    <xf numFmtId="2" fontId="88" fillId="33" borderId="33" applyNumberFormat="1" applyFont="1" applyFill="1" applyBorder="1" applyAlignment="1">
      <alignment horizontal="center"/>
    </xf>
    <xf numFmtId="2" fontId="88" fillId="33" borderId="31" applyNumberFormat="1" applyFont="1" applyFill="1" applyBorder="1" applyAlignment="1">
      <alignment horizontal="center"/>
    </xf>
    <xf numFmtId="166" fontId="88" fillId="33" borderId="28" applyNumberFormat="1" applyFont="1" applyFill="1" applyBorder="1" applyAlignment="1">
      <alignment horizontal="center"/>
    </xf>
    <xf numFmtId="166" fontId="88" fillId="33" borderId="29" applyNumberFormat="1" applyFont="1" applyFill="1" applyBorder="1" applyAlignment="1">
      <alignment horizontal="center"/>
    </xf>
    <xf numFmtId="166" fontId="88" fillId="0" borderId="28" applyNumberFormat="1" applyFont="1" applyFill="1" applyBorder="1" applyAlignment="1">
      <alignment horizontal="center"/>
    </xf>
    <xf numFmtId="166" fontId="88" fillId="0" borderId="29" applyNumberFormat="1" applyFont="1" applyFill="1" applyBorder="1" applyAlignment="1">
      <alignment horizontal="center"/>
    </xf>
    <xf numFmtId="166" fontId="88" fillId="33" borderId="30" applyNumberFormat="1" applyFont="1" applyFill="1" applyBorder="1" applyAlignment="1">
      <alignment horizontal="center"/>
    </xf>
    <xf numFmtId="166" fontId="88" fillId="33" borderId="33" applyNumberFormat="1" applyFont="1" applyFill="1" applyBorder="1" applyAlignment="1">
      <alignment horizontal="center"/>
    </xf>
    <xf numFmtId="166" fontId="88" fillId="33" borderId="31" applyNumberFormat="1" applyFont="1" applyFill="1" applyBorder="1" applyAlignment="1">
      <alignment horizontal="center"/>
    </xf>
    <xf numFmtId="0" fontId="88" fillId="0" borderId="42" applyFont="1" applyFill="1" applyBorder="1"/>
    <xf numFmtId="2" fontId="88" fillId="0" borderId="26" applyNumberFormat="1" applyFont="1" applyFill="1" applyBorder="1" applyAlignment="1">
      <alignment horizontal="center"/>
    </xf>
    <xf numFmtId="2" fontId="88" fillId="0" borderId="32" applyNumberFormat="1" applyFont="1" applyFill="1" applyBorder="1" applyAlignment="1">
      <alignment horizontal="center"/>
    </xf>
    <xf numFmtId="2" fontId="88" fillId="0" borderId="27" applyNumberFormat="1" applyFont="1" applyFill="1" applyBorder="1" applyAlignment="1">
      <alignment horizontal="center"/>
    </xf>
    <xf numFmtId="2" fontId="88" fillId="0" borderId="30" applyNumberFormat="1" applyFont="1" applyFill="1" applyBorder="1" applyAlignment="1">
      <alignment horizontal="center"/>
    </xf>
    <xf numFmtId="2" fontId="88" fillId="0" borderId="33" applyNumberFormat="1" applyFont="1" applyFill="1" applyBorder="1" applyAlignment="1">
      <alignment horizontal="center"/>
    </xf>
    <xf numFmtId="2" fontId="88" fillId="0" borderId="31" applyNumberFormat="1" applyFont="1" applyFill="1" applyBorder="1" applyAlignment="1">
      <alignment horizontal="center"/>
    </xf>
    <xf numFmtId="166" fontId="88" fillId="0" borderId="26" applyNumberFormat="1" applyFont="1" applyFill="1" applyBorder="1" applyAlignment="1">
      <alignment horizontal="center"/>
    </xf>
    <xf numFmtId="166" fontId="88" fillId="0" borderId="32" applyNumberFormat="1" applyFont="1" applyFill="1" applyBorder="1" applyAlignment="1">
      <alignment horizontal="center"/>
    </xf>
    <xf numFmtId="166" fontId="88" fillId="0" borderId="27" applyNumberFormat="1" applyFont="1" applyFill="1" applyBorder="1" applyAlignment="1">
      <alignment horizontal="center"/>
    </xf>
    <xf numFmtId="166" fontId="88" fillId="0" borderId="30" applyNumberFormat="1" applyFont="1" applyFill="1" applyBorder="1" applyAlignment="1">
      <alignment horizontal="center"/>
    </xf>
    <xf numFmtId="166" fontId="88" fillId="0" borderId="33" applyNumberFormat="1" applyFont="1" applyFill="1" applyBorder="1" applyAlignment="1">
      <alignment horizontal="center"/>
    </xf>
    <xf numFmtId="166" fontId="88" fillId="0" borderId="31" applyNumberFormat="1" applyFont="1" applyFill="1" applyBorder="1" applyAlignment="1">
      <alignment horizontal="center"/>
    </xf>
    <xf numFmtId="0" fontId="0" fillId="35" borderId="0" applyFont="1" applyFill="1" applyAlignment="1">
      <alignment horizontal="left"/>
    </xf>
    <xf numFmtId="0" fontId="52" fillId="30" borderId="41" applyFont="1" applyFill="1" applyBorder="1"/>
    <xf numFmtId="166" fontId="88" fillId="0" borderId="34" applyNumberFormat="1" applyFont="1" applyFill="1" applyBorder="1" applyAlignment="1">
      <alignment horizontal="center"/>
    </xf>
    <xf numFmtId="166" fontId="88" fillId="0" borderId="35" applyNumberFormat="1" applyFont="1" applyFill="1" applyBorder="1" applyAlignment="1">
      <alignment horizontal="center"/>
    </xf>
    <xf numFmtId="166" fontId="88" fillId="0" borderId="36" applyNumberFormat="1" applyFont="1" applyFill="1" applyBorder="1" applyAlignment="1">
      <alignment horizontal="center"/>
    </xf>
    <xf numFmtId="166" fontId="88" fillId="0" borderId="26" applyNumberFormat="1" applyFont="1" applyFill="1" applyBorder="1" applyAlignment="1">
      <alignment horizontal="center"/>
    </xf>
    <xf numFmtId="166" fontId="88" fillId="0" borderId="32" applyNumberFormat="1" applyFont="1" applyFill="1" applyBorder="1" applyAlignment="1">
      <alignment horizontal="center"/>
    </xf>
    <xf numFmtId="166" fontId="88" fillId="0" borderId="27" applyNumberFormat="1" applyFont="1" applyFill="1" applyBorder="1" applyAlignment="1">
      <alignment horizontal="center"/>
    </xf>
    <xf numFmtId="166" fontId="88" fillId="0" borderId="28" applyNumberFormat="1" applyFont="1" applyFill="1" applyBorder="1" applyAlignment="1">
      <alignment horizontal="center"/>
    </xf>
    <xf numFmtId="166" fontId="88" fillId="0" borderId="29" applyNumberFormat="1" applyFont="1" applyFill="1" applyBorder="1" applyAlignment="1">
      <alignment horizontal="center"/>
    </xf>
    <xf numFmtId="166" fontId="88" fillId="0" borderId="30" applyNumberFormat="1" applyFont="1" applyFill="1" applyBorder="1" applyAlignment="1">
      <alignment horizontal="center"/>
    </xf>
    <xf numFmtId="166" fontId="88" fillId="0" borderId="33" applyNumberFormat="1" applyFont="1" applyFill="1" applyBorder="1" applyAlignment="1">
      <alignment horizontal="center"/>
    </xf>
    <xf numFmtId="166" fontId="88" fillId="0" borderId="31" applyNumberFormat="1" applyFont="1" applyFill="1" applyBorder="1" applyAlignment="1">
      <alignment horizontal="center"/>
    </xf>
    <xf numFmtId="166" fontId="88" fillId="33" borderId="26" applyNumberFormat="1" applyFont="1" applyFill="1" applyBorder="1" applyAlignment="1">
      <alignment horizontal="center"/>
    </xf>
    <xf numFmtId="166" fontId="88" fillId="33" borderId="32" applyNumberFormat="1" applyFont="1" applyFill="1" applyBorder="1" applyAlignment="1">
      <alignment horizontal="center"/>
    </xf>
    <xf numFmtId="166" fontId="88" fillId="33" borderId="27" applyNumberFormat="1" applyFont="1" applyFill="1" applyBorder="1" applyAlignment="1">
      <alignment horizontal="center"/>
    </xf>
    <xf numFmtId="2" fontId="88" fillId="0" borderId="34" applyNumberFormat="1" applyFont="1" applyFill="1" applyBorder="1" applyAlignment="1">
      <alignment horizontal="center"/>
    </xf>
    <xf numFmtId="2" fontId="88" fillId="0" borderId="35" applyNumberFormat="1" applyFont="1" applyFill="1" applyBorder="1" applyAlignment="1">
      <alignment horizontal="center"/>
    </xf>
    <xf numFmtId="2" fontId="88" fillId="0" borderId="36" applyNumberFormat="1" applyFont="1" applyFill="1" applyBorder="1" applyAlignment="1">
      <alignment horizontal="center"/>
    </xf>
    <xf numFmtId="2" fontId="88" fillId="0" borderId="26" applyNumberFormat="1" applyFont="1" applyFill="1" applyBorder="1" applyAlignment="1">
      <alignment horizontal="center"/>
    </xf>
    <xf numFmtId="2" fontId="88" fillId="0" borderId="32" applyNumberFormat="1" applyFont="1" applyFill="1" applyBorder="1" applyAlignment="1">
      <alignment horizontal="center"/>
    </xf>
    <xf numFmtId="2" fontId="88" fillId="0" borderId="27" applyNumberFormat="1" applyFont="1" applyFill="1" applyBorder="1" applyAlignment="1">
      <alignment horizontal="center"/>
    </xf>
    <xf numFmtId="2" fontId="88" fillId="0" borderId="28" applyNumberFormat="1" applyFont="1" applyFill="1" applyBorder="1" applyAlignment="1">
      <alignment horizontal="center"/>
    </xf>
    <xf numFmtId="2" fontId="88" fillId="0" borderId="29" applyNumberFormat="1" applyFont="1" applyFill="1" applyBorder="1" applyAlignment="1">
      <alignment horizontal="center"/>
    </xf>
    <xf numFmtId="2" fontId="88" fillId="0" borderId="30" applyNumberFormat="1" applyFont="1" applyFill="1" applyBorder="1" applyAlignment="1">
      <alignment horizontal="center"/>
    </xf>
    <xf numFmtId="2" fontId="88" fillId="0" borderId="33" applyNumberFormat="1" applyFont="1" applyFill="1" applyBorder="1" applyAlignment="1">
      <alignment horizontal="center"/>
    </xf>
    <xf numFmtId="2" fontId="88" fillId="0" borderId="31" applyNumberFormat="1" applyFont="1" applyFill="1" applyBorder="1" applyAlignment="1">
      <alignment horizontal="center"/>
    </xf>
    <xf numFmtId="2" fontId="88" fillId="33" borderId="26" applyNumberFormat="1" applyFont="1" applyFill="1" applyBorder="1" applyAlignment="1">
      <alignment horizontal="center"/>
    </xf>
    <xf numFmtId="2" fontId="88" fillId="33" borderId="32" applyNumberFormat="1" applyFont="1" applyFill="1" applyBorder="1" applyAlignment="1">
      <alignment horizontal="center"/>
    </xf>
    <xf numFmtId="2" fontId="88" fillId="33" borderId="27" applyNumberFormat="1" applyFont="1" applyFill="1" applyBorder="1" applyAlignment="1">
      <alignment horizontal="center"/>
    </xf>
    <xf numFmtId="2" fontId="88" fillId="0" borderId="19" applyNumberFormat="1" applyFont="1" applyFill="1" applyBorder="1"/>
    <xf numFmtId="166" fontId="0" fillId="0" borderId="28" applyNumberFormat="1" applyFont="1" applyFill="1" applyBorder="1" applyAlignment="1">
      <alignment horizontal="center"/>
    </xf>
    <xf numFmtId="166" fontId="0" fillId="0" borderId="29" applyNumberFormat="1" applyFont="1" applyFill="1" applyBorder="1" applyAlignment="1">
      <alignment horizontal="center"/>
    </xf>
    <xf numFmtId="2" fontId="0" fillId="0" borderId="31" applyNumberFormat="1" applyFont="1" applyFill="1" applyBorder="1" applyAlignment="1">
      <alignment horizontal="center"/>
    </xf>
    <xf numFmtId="166" fontId="0" fillId="0" borderId="31" applyNumberFormat="1" applyFont="1" applyFill="1" applyBorder="1" applyAlignment="1">
      <alignment horizontal="center"/>
    </xf>
    <xf numFmtId="0" fontId="88" fillId="30" borderId="43" applyFont="1" applyFill="1" applyBorder="1"/>
    <xf numFmtId="0" fontId="27" fillId="0" borderId="7" applyFont="1" applyFill="1" applyBorder="1" applyAlignment="1">
      <alignment horizontal="center" wrapText="1"/>
    </xf>
    <xf numFmtId="2" fontId="88" fillId="33" borderId="28" applyNumberFormat="1" applyFont="1" applyFill="1" applyBorder="1" applyAlignment="1">
      <alignment horizontal="center"/>
    </xf>
    <xf numFmtId="2" fontId="88" fillId="33" borderId="29" applyNumberFormat="1" applyFont="1" applyFill="1" applyBorder="1" applyAlignment="1">
      <alignment horizontal="center"/>
    </xf>
    <xf numFmtId="2" fontId="88" fillId="0" borderId="28" applyNumberFormat="1" applyFont="1" applyFill="1" applyBorder="1" applyAlignment="1">
      <alignment horizontal="center"/>
    </xf>
    <xf numFmtId="2" fontId="88" fillId="0" borderId="29" applyNumberFormat="1" applyFont="1" applyFill="1" applyBorder="1" applyAlignment="1">
      <alignment horizontal="center"/>
    </xf>
    <xf numFmtId="2" fontId="88" fillId="33" borderId="30" applyNumberFormat="1" applyFont="1" applyFill="1" applyBorder="1" applyAlignment="1">
      <alignment horizontal="center"/>
    </xf>
    <xf numFmtId="2" fontId="88" fillId="33" borderId="33" applyNumberFormat="1" applyFont="1" applyFill="1" applyBorder="1" applyAlignment="1">
      <alignment horizontal="center"/>
    </xf>
    <xf numFmtId="2" fontId="88" fillId="33" borderId="31" applyNumberFormat="1" applyFont="1" applyFill="1" applyBorder="1" applyAlignment="1">
      <alignment horizontal="center"/>
    </xf>
    <xf numFmtId="2" fontId="88" fillId="0" borderId="26" applyNumberFormat="1" applyFont="1" applyFill="1" applyBorder="1" applyAlignment="1">
      <alignment horizontal="center"/>
    </xf>
    <xf numFmtId="2" fontId="88" fillId="0" borderId="32" applyNumberFormat="1" applyFont="1" applyFill="1" applyBorder="1" applyAlignment="1">
      <alignment horizontal="center"/>
    </xf>
    <xf numFmtId="2" fontId="88" fillId="0" borderId="27" applyNumberFormat="1" applyFont="1" applyFill="1" applyBorder="1" applyAlignment="1">
      <alignment horizontal="center"/>
    </xf>
    <xf numFmtId="2" fontId="88" fillId="0" borderId="30" applyNumberFormat="1" applyFont="1" applyFill="1" applyBorder="1" applyAlignment="1">
      <alignment horizontal="center"/>
    </xf>
    <xf numFmtId="2" fontId="88" fillId="0" borderId="33" applyNumberFormat="1" applyFont="1" applyFill="1" applyBorder="1" applyAlignment="1">
      <alignment horizontal="center"/>
    </xf>
    <xf numFmtId="2" fontId="88" fillId="0" borderId="31" applyNumberFormat="1" applyFont="1" applyFill="1" applyBorder="1" applyAlignment="1">
      <alignment horizontal="center"/>
    </xf>
    <xf numFmtId="166" fontId="5" fillId="0" borderId="29" applyNumberFormat="1" applyFont="1" applyFill="1" applyBorder="1" applyAlignment="1">
      <alignment horizontal="center"/>
    </xf>
    <xf numFmtId="166" fontId="5" fillId="33" borderId="29" applyNumberFormat="1" applyFont="1" applyFill="1" applyBorder="1" applyAlignment="1">
      <alignment horizontal="center"/>
    </xf>
    <xf numFmtId="166" fontId="5" fillId="0" borderId="33" applyNumberFormat="1" applyFont="1" applyFill="1" applyBorder="1" applyAlignment="1">
      <alignment horizontal="center"/>
    </xf>
    <xf numFmtId="166" fontId="5" fillId="0" borderId="31" applyNumberFormat="1" applyFont="1" applyFill="1" applyBorder="1" applyAlignment="1">
      <alignment horizontal="center"/>
    </xf>
    <xf numFmtId="0" fontId="88" fillId="0" borderId="0" applyFont="1" applyFill="1" applyBorder="1" applyAlignment="1">
      <alignment horizontal="center"/>
    </xf>
    <xf numFmtId="0" fontId="88" fillId="0" borderId="0" applyFont="1" applyFill="1" applyBorder="1" applyAlignment="1">
      <alignment horizontal="center"/>
    </xf>
    <xf numFmtId="0" fontId="52" fillId="0" borderId="0" applyFont="1" applyFill="1" applyBorder="1" applyAlignment="1">
      <alignment horizontal="center"/>
    </xf>
    <xf numFmtId="0" fontId="52" fillId="0" borderId="0" applyFont="1" applyFill="1" applyBorder="1"/>
    <xf numFmtId="0" fontId="88" fillId="0" borderId="0" applyFont="1" applyFill="1" applyBorder="1"/>
    <xf numFmtId="0" fontId="88" fillId="0" borderId="0" applyFont="1" applyFill="1" applyBorder="1"/>
    <xf numFmtId="0" fontId="0" fillId="30" borderId="34" applyFont="1" applyFill="1" applyBorder="1"/>
    <xf numFmtId="0" fontId="0" fillId="30" borderId="35" applyFont="1" applyFill="1" applyBorder="1"/>
    <xf numFmtId="0" fontId="0" fillId="30" borderId="36" applyFont="1" applyFill="1" applyBorder="1"/>
    <xf numFmtId="0" fontId="54" fillId="0" borderId="28" applyFont="1" applyFill="1" applyBorder="1"/>
    <xf numFmtId="166" fontId="88" fillId="0" borderId="28" applyNumberFormat="1" applyFont="1" applyFill="1" applyBorder="1"/>
    <xf numFmtId="166" fontId="88" fillId="0" borderId="28" applyNumberFormat="1" applyFont="1" applyFill="1" applyBorder="1"/>
    <xf numFmtId="0" fontId="0" fillId="0" borderId="28" applyFont="1" applyFill="1" applyBorder="1"/>
    <xf numFmtId="166" fontId="0" fillId="0" borderId="28" applyNumberFormat="1" applyFont="1" applyFill="1" applyBorder="1"/>
    <xf numFmtId="166" fontId="0" fillId="0" borderId="28" applyNumberFormat="1" applyFont="1" applyFill="1" applyBorder="1"/>
    <xf numFmtId="166" fontId="0" fillId="0" borderId="35" applyNumberFormat="1" applyFont="1" applyFill="1" applyBorder="1"/>
    <xf numFmtId="166" fontId="0" fillId="0" borderId="0" applyNumberFormat="1" applyFont="1" applyFill="1" applyBorder="1"/>
    <xf numFmtId="0" fontId="46" fillId="30" borderId="38" applyFont="1" applyFill="1" applyBorder="1" applyAlignment="1">
      <alignment vertical="center"/>
    </xf>
    <xf numFmtId="0" fontId="43" fillId="30" borderId="38" applyFont="1" applyFill="1" applyBorder="1" applyAlignment="1">
      <alignment horizontal="center" wrapText="1"/>
    </xf>
    <xf numFmtId="0" fontId="43" fillId="30" borderId="38" applyFont="1" applyFill="1" applyBorder="1" applyAlignment="1">
      <alignment horizontal="center"/>
    </xf>
    <xf numFmtId="166" fontId="0" fillId="30" borderId="38" applyNumberFormat="1" applyFont="1" applyFill="1" applyBorder="1"/>
    <xf numFmtId="166" fontId="38" fillId="30" borderId="0" applyNumberFormat="1" applyFont="1" applyFill="1" applyAlignment="1">
      <alignment horizontal="left"/>
    </xf>
    <xf numFmtId="0" fontId="0" fillId="30" borderId="0" applyFont="1" applyFill="1"/>
    <xf numFmtId="0" fontId="43" fillId="30" borderId="0" applyFont="1" applyFill="1" applyAlignment="1">
      <alignment horizontal="center"/>
    </xf>
    <xf numFmtId="0" fontId="43" fillId="30" borderId="0" applyFont="1" applyFill="1" applyAlignment="1">
      <alignment horizontal="right"/>
    </xf>
    <xf numFmtId="0" fontId="0" fillId="30" borderId="0" applyFont="1" applyFill="1" applyAlignment="1">
      <alignment horizontal="left"/>
    </xf>
    <xf numFmtId="0" fontId="40" fillId="0" borderId="0" applyFont="1" applyFill="1" applyAlignment="1">
      <alignment horizontal="right"/>
    </xf>
    <xf numFmtId="0" fontId="44" fillId="0" borderId="0" applyFont="1" applyFill="1"/>
    <xf numFmtId="166" fontId="44" fillId="0" borderId="0" applyNumberFormat="1" applyFont="1" applyFill="1" applyAlignment="1">
      <alignment horizontal="right"/>
    </xf>
    <xf numFmtId="0" fontId="53" fillId="30" borderId="0" applyFont="1" applyFill="1" applyAlignment="1">
      <alignment horizontal="right"/>
    </xf>
    <xf numFmtId="166" fontId="44" fillId="0" borderId="0" applyNumberFormat="1" applyFont="1" applyFill="1" applyAlignment="1">
      <alignment horizontal="center" vertical="center"/>
    </xf>
    <xf numFmtId="0" fontId="44" fillId="0" borderId="0" applyFont="1" applyFill="1" applyAlignment="1">
      <alignment horizontal="center" vertical="center"/>
    </xf>
    <xf numFmtId="2" fontId="44" fillId="0" borderId="0" applyNumberFormat="1" applyFont="1" applyFill="1" applyAlignment="1">
      <alignment horizontal="center" vertical="center"/>
    </xf>
    <xf numFmtId="0" fontId="44" fillId="0" borderId="0" applyFont="1" applyFill="1" applyAlignment="1">
      <alignment horizontal="left"/>
    </xf>
    <xf numFmtId="0" fontId="44" fillId="0" borderId="0" applyFont="1" applyFill="1" applyAlignment="1">
      <alignment horizontal="right"/>
    </xf>
    <xf numFmtId="0" fontId="53" fillId="0" borderId="0" applyFont="1" applyFill="1" applyAlignment="1">
      <alignment horizontal="right"/>
    </xf>
    <xf numFmtId="0" fontId="53" fillId="33" borderId="0" applyFont="1" applyFill="1" applyAlignment="1">
      <alignment horizontal="right"/>
    </xf>
    <xf numFmtId="0" fontId="39" fillId="33" borderId="0" applyFont="1" applyFill="1" applyAlignment="1">
      <alignment horizontal="right"/>
    </xf>
    <xf numFmtId="0" fontId="44" fillId="33" borderId="0" applyFont="1" applyFill="1" applyAlignment="1">
      <alignment horizontal="right"/>
    </xf>
    <xf numFmtId="166" fontId="44" fillId="33" borderId="0" applyNumberFormat="1" applyFont="1" applyFill="1" applyAlignment="1">
      <alignment horizontal="center" vertical="center"/>
    </xf>
    <xf numFmtId="0" fontId="44" fillId="33" borderId="0" applyFont="1" applyFill="1" applyAlignment="1">
      <alignment horizontal="center" vertical="center"/>
    </xf>
    <xf numFmtId="2" fontId="44" fillId="33" borderId="0" applyNumberFormat="1" applyFont="1" applyFill="1" applyAlignment="1">
      <alignment horizontal="center" vertical="center"/>
    </xf>
    <xf numFmtId="0" fontId="44" fillId="33" borderId="0" applyFont="1" applyFill="1" applyAlignment="1">
      <alignment horizontal="left"/>
    </xf>
    <xf numFmtId="17" fontId="44" fillId="0" borderId="0" applyNumberFormat="1" applyFont="1" applyFill="1" applyAlignment="1">
      <alignment horizontal="right"/>
    </xf>
    <xf numFmtId="17" fontId="39" fillId="0" borderId="0" applyNumberFormat="1" applyFont="1" applyFill="1" applyAlignment="1">
      <alignment horizontal="right"/>
    </xf>
    <xf numFmtId="166" fontId="39" fillId="0" borderId="0" applyNumberFormat="1" applyFont="1" applyFill="1" applyAlignment="1">
      <alignment horizontal="right"/>
    </xf>
    <xf numFmtId="17" fontId="49" fillId="0" borderId="0" applyNumberFormat="1" applyFont="1" applyFill="1" applyAlignment="1">
      <alignment horizontal="right"/>
    </xf>
    <xf numFmtId="17" fontId="39" fillId="30" borderId="0" applyNumberFormat="1" applyFont="1" applyFill="1" applyAlignment="1">
      <alignment horizontal="right"/>
    </xf>
    <xf numFmtId="166" fontId="39" fillId="30" borderId="0" applyNumberFormat="1" applyFont="1" applyFill="1" applyAlignment="1">
      <alignment horizontal="right"/>
    </xf>
    <xf numFmtId="0" fontId="44" fillId="30" borderId="0" applyFont="1" applyFill="1" applyAlignment="1">
      <alignment horizontal="left"/>
    </xf>
    <xf numFmtId="0" fontId="39" fillId="30" borderId="0" applyFont="1" applyFill="1" applyAlignment="1">
      <alignment horizontal="left"/>
    </xf>
    <xf numFmtId="166" fontId="88" fillId="0" borderId="0" applyNumberFormat="1" applyFont="1" applyFill="1" applyBorder="1" applyAlignment="1">
      <alignment horizontal="right"/>
    </xf>
    <xf numFmtId="166" fontId="88" fillId="33" borderId="33" applyNumberFormat="1" applyFont="1" applyFill="1" applyBorder="1" applyAlignment="1">
      <alignment horizontal="right"/>
    </xf>
    <xf numFmtId="166" fontId="88" fillId="30" borderId="26" applyNumberFormat="1" applyFont="1" applyFill="1" applyBorder="1" applyAlignment="1">
      <alignment horizontal="center"/>
    </xf>
    <xf numFmtId="166" fontId="88" fillId="30" borderId="32" applyNumberFormat="1" applyFont="1" applyFill="1" applyBorder="1" applyAlignment="1">
      <alignment horizontal="center"/>
    </xf>
    <xf numFmtId="166" fontId="88" fillId="30" borderId="27" applyNumberFormat="1" applyFont="1" applyFill="1" applyBorder="1" applyAlignment="1">
      <alignment horizontal="center"/>
    </xf>
    <xf numFmtId="166" fontId="88" fillId="30" borderId="28" applyNumberFormat="1" applyFont="1" applyFill="1" applyBorder="1" applyAlignment="1">
      <alignment horizontal="center"/>
    </xf>
    <xf numFmtId="166" fontId="88" fillId="30" borderId="29" applyNumberFormat="1" applyFont="1" applyFill="1" applyBorder="1" applyAlignment="1">
      <alignment horizontal="center"/>
    </xf>
    <xf numFmtId="2" fontId="88" fillId="30" borderId="26" applyNumberFormat="1" applyFont="1" applyFill="1" applyBorder="1" applyAlignment="1">
      <alignment horizontal="center"/>
    </xf>
    <xf numFmtId="2" fontId="88" fillId="30" borderId="32" applyNumberFormat="1" applyFont="1" applyFill="1" applyBorder="1" applyAlignment="1">
      <alignment horizontal="center"/>
    </xf>
    <xf numFmtId="2" fontId="88" fillId="30" borderId="27" applyNumberFormat="1" applyFont="1" applyFill="1" applyBorder="1" applyAlignment="1">
      <alignment horizontal="center"/>
    </xf>
    <xf numFmtId="166" fontId="88" fillId="30" borderId="30" applyNumberFormat="1" applyFont="1" applyFill="1" applyBorder="1" applyAlignment="1">
      <alignment horizontal="center"/>
    </xf>
    <xf numFmtId="166" fontId="88" fillId="30" borderId="33" applyNumberFormat="1" applyFont="1" applyFill="1" applyBorder="1" applyAlignment="1">
      <alignment horizontal="center"/>
    </xf>
    <xf numFmtId="166" fontId="88" fillId="30" borderId="31" applyNumberFormat="1" applyFont="1" applyFill="1" applyBorder="1" applyAlignment="1">
      <alignment horizontal="center"/>
    </xf>
    <xf numFmtId="166" fontId="88" fillId="30" borderId="26" applyNumberFormat="1" applyFont="1" applyFill="1" applyBorder="1" applyAlignment="1">
      <alignment horizontal="center"/>
    </xf>
    <xf numFmtId="166" fontId="88" fillId="30" borderId="32" applyNumberFormat="1" applyFont="1" applyFill="1" applyBorder="1" applyAlignment="1">
      <alignment horizontal="center"/>
    </xf>
    <xf numFmtId="166" fontId="88" fillId="30" borderId="27" applyNumberFormat="1" applyFont="1" applyFill="1" applyBorder="1" applyAlignment="1">
      <alignment horizontal="center"/>
    </xf>
    <xf numFmtId="166" fontId="88" fillId="30" borderId="28" applyNumberFormat="1" applyFont="1" applyFill="1" applyBorder="1" applyAlignment="1">
      <alignment horizontal="center"/>
    </xf>
    <xf numFmtId="166" fontId="88" fillId="30" borderId="0" applyNumberFormat="1" applyFont="1" applyFill="1" applyBorder="1" applyAlignment="1">
      <alignment horizontal="center"/>
    </xf>
    <xf numFmtId="166" fontId="88" fillId="30" borderId="29" applyNumberFormat="1" applyFont="1" applyFill="1" applyBorder="1" applyAlignment="1">
      <alignment horizontal="center"/>
    </xf>
    <xf numFmtId="2" fontId="88" fillId="30" borderId="26" applyNumberFormat="1" applyFont="1" applyFill="1" applyBorder="1" applyAlignment="1">
      <alignment horizontal="center"/>
    </xf>
    <xf numFmtId="2" fontId="88" fillId="30" borderId="32" applyNumberFormat="1" applyFont="1" applyFill="1" applyBorder="1" applyAlignment="1">
      <alignment horizontal="center"/>
    </xf>
    <xf numFmtId="2" fontId="88" fillId="30" borderId="27" applyNumberFormat="1" applyFont="1" applyFill="1" applyBorder="1" applyAlignment="1">
      <alignment horizontal="center"/>
    </xf>
    <xf numFmtId="0" fontId="82" fillId="0" borderId="0" applyFont="1" applyFill="1" applyAlignment="1">
      <alignment horizontal="center"/>
    </xf>
    <xf numFmtId="0" fontId="52" fillId="36" borderId="0" applyFont="1" applyFill="1" applyBorder="1"/>
    <xf numFmtId="0" fontId="0" fillId="36" borderId="0" applyFont="1" applyFill="1" applyBorder="1"/>
    <xf numFmtId="0" fontId="0" fillId="36" borderId="0" applyFont="1" applyFill="1" applyBorder="1" applyAlignment="1">
      <alignment horizontal="center"/>
    </xf>
    <xf numFmtId="0" fontId="59" fillId="36" borderId="0" applyFont="1" applyFill="1" applyAlignment="1">
      <alignment horizontal="right"/>
    </xf>
    <xf numFmtId="0" fontId="44" fillId="36" borderId="0" applyFont="1" applyFill="1" applyBorder="1" applyAlignment="1">
      <alignment horizontal="right"/>
    </xf>
    <xf numFmtId="0" fontId="60" fillId="36" borderId="0" applyFont="1" applyFill="1" applyBorder="1" applyAlignment="1">
      <alignment horizontal="right"/>
    </xf>
    <xf numFmtId="0" fontId="61" fillId="36" borderId="0" applyFont="1" applyFill="1" applyBorder="1"/>
    <xf numFmtId="0" fontId="52" fillId="36" borderId="0" applyFont="1" applyFill="1" applyBorder="1" applyAlignment="1">
      <alignment horizontal="center"/>
    </xf>
    <xf numFmtId="0" fontId="55" fillId="36" borderId="0" applyFont="1" applyFill="1" applyBorder="1"/>
    <xf numFmtId="0" fontId="55" fillId="36" borderId="0" applyFont="1" applyFill="1" applyBorder="1" applyAlignment="1">
      <alignment horizontal="center"/>
    </xf>
    <xf numFmtId="0" fontId="55" fillId="36" borderId="0" applyFont="1" applyFill="1" applyBorder="1" applyAlignment="1">
      <alignment horizontal="left" vertical="top"/>
    </xf>
    <xf numFmtId="0" fontId="55" fillId="36" borderId="0" applyFont="1" applyFill="1" applyBorder="1" applyAlignment="1">
      <alignment horizontal="right" vertical="top"/>
    </xf>
    <xf numFmtId="0" fontId="2" fillId="36" borderId="0" applyFont="1" applyFill="1" applyBorder="1"/>
    <xf numFmtId="0" fontId="2" fillId="36" borderId="0" applyFont="1" applyFill="1" applyBorder="1" applyAlignment="1">
      <alignment horizontal="right"/>
    </xf>
    <xf numFmtId="0" fontId="52" fillId="36" borderId="0" applyFont="1" applyFill="1" applyBorder="1" applyAlignment="1">
      <alignment horizontal="right"/>
    </xf>
    <xf numFmtId="0" fontId="55" fillId="36" borderId="0" applyFont="1" applyFill="1" applyBorder="1"/>
    <xf numFmtId="0" fontId="55" fillId="36" borderId="0" applyFont="1" applyFill="1" applyBorder="1" applyAlignment="1">
      <alignment horizontal="right"/>
    </xf>
    <xf numFmtId="0" fontId="48" fillId="36" borderId="37" applyFont="1" applyFill="1" applyBorder="1"/>
    <xf numFmtId="0" fontId="48" fillId="36" borderId="39" applyFont="1" applyFill="1" applyBorder="1" applyAlignment="1">
      <alignment horizontal="center" wrapText="1"/>
    </xf>
    <xf numFmtId="0" fontId="48" fillId="36" borderId="37" applyFont="1" applyFill="1" applyBorder="1" applyAlignment="1">
      <alignment horizontal="center" wrapText="1"/>
    </xf>
    <xf numFmtId="0" fontId="42" fillId="36" borderId="34" applyFont="1" applyFill="1" applyBorder="1" applyAlignment="1">
      <alignment vertical="center"/>
    </xf>
    <xf numFmtId="0" fontId="42" fillId="36" borderId="35" applyFont="1" applyFill="1" applyBorder="1" applyAlignment="1">
      <alignment vertical="center"/>
    </xf>
    <xf numFmtId="0" fontId="42" fillId="36" borderId="36" applyFont="1" applyFill="1" applyBorder="1" applyAlignment="1">
      <alignment vertical="center"/>
    </xf>
    <xf numFmtId="49" fontId="55" fillId="36" borderId="34" applyNumberFormat="1" applyFont="1" applyFill="1" applyBorder="1" applyAlignment="1">
      <alignment textRotation="90" wrapText="1"/>
    </xf>
    <xf numFmtId="49" fontId="55" fillId="36" borderId="35" applyNumberFormat="1" applyFont="1" applyFill="1" applyBorder="1" applyAlignment="1">
      <alignment textRotation="90" wrapText="1"/>
    </xf>
    <xf numFmtId="49" fontId="55" fillId="36" borderId="36" applyNumberFormat="1" applyFont="1" applyFill="1" applyBorder="1" applyAlignment="1">
      <alignment textRotation="90" wrapText="1"/>
    </xf>
    <xf numFmtId="0" fontId="54" fillId="0" borderId="28" applyFont="1" applyFill="1" applyBorder="1" applyAlignment="1">
      <alignment vertical="center"/>
    </xf>
    <xf numFmtId="0" fontId="88" fillId="0" borderId="0" applyFont="1" applyFill="1" applyBorder="1" applyAlignment="1">
      <alignment vertical="center"/>
    </xf>
    <xf numFmtId="0" fontId="54" fillId="0" borderId="0" applyFont="1" applyFill="1" applyBorder="1" applyAlignment="1">
      <alignment vertical="center"/>
    </xf>
    <xf numFmtId="0" fontId="54" fillId="0" borderId="29" applyFont="1" applyFill="1" applyBorder="1" applyAlignment="1">
      <alignment vertical="center"/>
    </xf>
    <xf numFmtId="0" fontId="43" fillId="33" borderId="30" applyFont="1" applyFill="1" applyBorder="1"/>
    <xf numFmtId="0" fontId="43" fillId="33" borderId="33" applyFont="1" applyFill="1" applyBorder="1"/>
    <xf numFmtId="0" fontId="43" fillId="33" borderId="31" applyFont="1" applyFill="1" applyBorder="1"/>
    <xf numFmtId="0" fontId="0" fillId="0" borderId="35" applyFont="1" applyFill="1" applyBorder="1"/>
    <xf numFmtId="0" fontId="35" fillId="0" borderId="0" applyFont="1" applyFill="1" applyBorder="1" applyAlignment="1">
      <alignment vertical="center"/>
    </xf>
    <xf numFmtId="166" fontId="88" fillId="0" borderId="44" applyNumberFormat="1" applyFont="1" applyFill="1" applyBorder="1" applyAlignment="1">
      <alignment horizontal="center"/>
    </xf>
    <xf numFmtId="166" fontId="88" fillId="0" borderId="45" applyNumberFormat="1" applyFont="1" applyFill="1" applyBorder="1" applyAlignment="1">
      <alignment horizontal="center"/>
    </xf>
    <xf numFmtId="0" fontId="5" fillId="0" borderId="0" applyFont="1" applyFill="1" applyBorder="1"/>
    <xf numFmtId="166" fontId="88" fillId="0" borderId="46" applyNumberFormat="1" applyFont="1" applyFill="1" applyBorder="1" applyAlignment="1">
      <alignment horizontal="center"/>
    </xf>
    <xf numFmtId="2" fontId="88" fillId="33" borderId="44" applyNumberFormat="1" applyFont="1" applyFill="1" applyBorder="1" applyAlignment="1">
      <alignment horizontal="center"/>
    </xf>
    <xf numFmtId="2" fontId="88" fillId="33" borderId="25" applyNumberFormat="1" applyFont="1" applyFill="1" applyBorder="1" applyAlignment="1">
      <alignment horizontal="center"/>
    </xf>
    <xf numFmtId="2" fontId="88" fillId="33" borderId="45" applyNumberFormat="1" applyFont="1" applyFill="1" applyBorder="1" applyAlignment="1">
      <alignment horizontal="center"/>
    </xf>
    <xf numFmtId="2" fontId="88" fillId="0" borderId="46" applyNumberFormat="1" applyFont="1" applyFill="1" applyBorder="1" applyAlignment="1">
      <alignment horizontal="center"/>
    </xf>
    <xf numFmtId="0" fontId="52" fillId="36" borderId="0" applyFont="1" applyFill="1" applyBorder="1" applyAlignment="1">
      <alignment horizontal="left" vertical="top"/>
    </xf>
    <xf numFmtId="0" fontId="85" fillId="36" borderId="0" applyFont="1" applyFill="1" applyBorder="1"/>
    <xf numFmtId="0" fontId="55" fillId="36" borderId="0" applyFont="1" applyFill="1" applyBorder="1" applyAlignment="1">
      <alignment vertical="top"/>
    </xf>
    <xf numFmtId="0" fontId="96" fillId="0" borderId="0" applyFont="1" applyFill="1"/>
    <xf numFmtId="0" fontId="97" fillId="0" borderId="0" applyFont="1" applyFill="1"/>
    <xf numFmtId="0" fontId="98" fillId="0" borderId="0" applyFont="1" applyFill="1"/>
    <xf numFmtId="0" fontId="99" fillId="0" borderId="0" applyFont="1" applyFill="1" applyAlignment="1">
      <alignment vertical="top"/>
    </xf>
    <xf numFmtId="0" fontId="100" fillId="0" borderId="0" applyFont="1" applyFill="1"/>
    <xf numFmtId="0" fontId="101" fillId="0" borderId="0" applyFont="1" applyFill="1"/>
    <xf numFmtId="0" fontId="101" fillId="0" borderId="0" applyFont="1" applyFill="1" applyAlignment="1">
      <alignment vertical="top" wrapText="1"/>
    </xf>
    <xf numFmtId="0" fontId="96" fillId="0" borderId="0" applyFont="1" applyFill="1" applyAlignment="1">
      <alignment vertical="top" wrapText="1"/>
    </xf>
    <xf numFmtId="0" fontId="83" fillId="30" borderId="0" applyFont="1" applyFill="1" applyBorder="1" applyAlignment="1">
      <alignment horizontal="center"/>
    </xf>
    <xf numFmtId="166" fontId="83" fillId="30" borderId="0" applyNumberFormat="1" applyFont="1" applyFill="1" applyBorder="1" applyAlignment="1">
      <alignment horizontal="center"/>
    </xf>
    <xf numFmtId="0" fontId="83" fillId="30" borderId="0" applyFont="1" applyFill="1" applyBorder="1"/>
    <xf numFmtId="0" fontId="83" fillId="0" borderId="0" applyFont="1" applyFill="1" applyAlignment="1">
      <alignment horizontal="left"/>
    </xf>
    <xf numFmtId="0" fontId="27" fillId="30" borderId="0" applyFont="1" applyFill="1" applyBorder="1"/>
    <xf numFmtId="0" fontId="27" fillId="30" borderId="0" applyFont="1" applyFill="1" applyBorder="1" applyAlignment="1">
      <alignment horizontal="right"/>
    </xf>
    <xf numFmtId="0" fontId="27" fillId="30" borderId="0" applyFont="1" applyFill="1" applyBorder="1" applyAlignment="1">
      <alignment horizontal="centerContinuous"/>
    </xf>
    <xf numFmtId="0" fontId="27" fillId="0" borderId="0" applyFont="1" applyFill="1" applyAlignment="1">
      <alignment horizontal="right"/>
    </xf>
    <xf numFmtId="0" fontId="49" fillId="0" borderId="0" applyFont="1" applyFill="1" applyAlignment="1">
      <alignment vertical="center"/>
    </xf>
    <xf numFmtId="0" fontId="49" fillId="30" borderId="0" applyFont="1" applyFill="1" applyAlignment="1">
      <alignment vertical="center"/>
    </xf>
    <xf numFmtId="166" fontId="88" fillId="30" borderId="0" applyNumberFormat="1" applyFont="1" applyFill="1" applyBorder="1" applyAlignment="1">
      <alignment horizontal="center"/>
    </xf>
    <xf numFmtId="0" fontId="88" fillId="30" borderId="0" applyFont="1" applyFill="1" applyBorder="1" applyAlignment="1">
      <alignment horizontal="center"/>
    </xf>
    <xf numFmtId="166" fontId="88" fillId="33" borderId="0" applyNumberFormat="1" applyFont="1" applyFill="1" applyBorder="1" applyAlignment="1">
      <alignment horizontal="center"/>
    </xf>
    <xf numFmtId="0" fontId="88" fillId="33" borderId="0" applyFont="1" applyFill="1" applyBorder="1" applyAlignment="1">
      <alignment horizontal="center"/>
    </xf>
    <xf numFmtId="0" fontId="0" fillId="30" borderId="0" applyFont="1" applyFill="1" applyBorder="1" applyAlignment="1">
      <alignment horizontal="center"/>
    </xf>
    <xf numFmtId="4" fontId="88" fillId="30" borderId="0" applyNumberFormat="1" applyFont="1" applyFill="1" applyBorder="1" applyAlignment="1">
      <alignment horizontal="center"/>
    </xf>
    <xf numFmtId="167" fontId="88" fillId="30" borderId="0" applyNumberFormat="1" applyFont="1" applyFill="1" applyBorder="1" applyAlignment="1">
      <alignment horizontal="center"/>
    </xf>
    <xf numFmtId="4" fontId="88" fillId="33" borderId="0" applyNumberFormat="1" applyFont="1" applyFill="1" applyBorder="1" applyAlignment="1">
      <alignment horizontal="center"/>
    </xf>
    <xf numFmtId="167" fontId="88" fillId="33" borderId="0" applyNumberFormat="1" applyFont="1" applyFill="1" applyBorder="1" applyAlignment="1">
      <alignment horizontal="center"/>
    </xf>
    <xf numFmtId="166" fontId="88" fillId="30" borderId="0" applyNumberFormat="1" applyFont="1" applyFill="1" applyBorder="1" applyAlignment="1">
      <alignment horizontal="right"/>
    </xf>
    <xf numFmtId="166" fontId="88" fillId="33" borderId="0" applyNumberFormat="1" applyFont="1" applyFill="1" applyBorder="1" applyAlignment="1">
      <alignment horizontal="right"/>
    </xf>
    <xf numFmtId="166" fontId="88" fillId="30" borderId="0" applyNumberFormat="1" applyFont="1" applyFill="1" applyBorder="1" applyAlignment="1">
      <alignment horizontal="right"/>
    </xf>
    <xf numFmtId="4" fontId="88" fillId="30" borderId="0" applyNumberFormat="1" applyFont="1" applyFill="1" applyBorder="1" applyAlignment="1">
      <alignment horizontal="right"/>
    </xf>
    <xf numFmtId="167" fontId="0" fillId="30" borderId="0" applyNumberFormat="1" applyFont="1" applyFill="1" applyBorder="1"/>
    <xf numFmtId="4" fontId="88" fillId="33" borderId="0" applyNumberFormat="1" applyFont="1" applyFill="1" applyBorder="1" applyAlignment="1">
      <alignment horizontal="right"/>
    </xf>
    <xf numFmtId="167" fontId="0" fillId="33" borderId="0" applyNumberFormat="1" applyFont="1" applyFill="1" applyBorder="1"/>
    <xf numFmtId="165" fontId="88" fillId="30" borderId="0" applyNumberFormat="1" applyFont="1" applyFill="1" applyBorder="1" applyAlignment="1">
      <alignment horizontal="right"/>
    </xf>
    <xf numFmtId="44" fontId="88" fillId="30" borderId="0" applyNumberFormat="1" applyFont="1" applyFill="1" applyBorder="1" applyAlignment="1">
      <alignment horizontal="right"/>
    </xf>
    <xf numFmtId="166" fontId="0" fillId="30" borderId="0" applyNumberFormat="1" applyFont="1" applyFill="1" applyBorder="1"/>
    <xf numFmtId="164" fontId="88" fillId="30" borderId="0" applyNumberFormat="1" applyFont="1" applyFill="1"/>
    <xf numFmtId="0" fontId="0" fillId="30" borderId="0" applyFont="1" applyFill="1" applyAlignment="1">
      <alignment vertical="top"/>
    </xf>
    <xf numFmtId="0" fontId="0" fillId="35" borderId="0" applyFont="1" applyFill="1" applyAlignment="1">
      <alignment vertical="top"/>
    </xf>
    <xf numFmtId="0" fontId="0" fillId="0" borderId="0" applyFont="1" applyFill="1" applyAlignment="1">
      <alignment vertical="top"/>
    </xf>
    <xf numFmtId="0" fontId="83" fillId="30" borderId="0" applyFont="1" applyFill="1" applyAlignment="1">
      <alignment vertical="center"/>
    </xf>
    <xf numFmtId="0" fontId="83" fillId="35" borderId="0" applyFont="1" applyFill="1" applyAlignment="1">
      <alignment vertical="center"/>
    </xf>
    <xf numFmtId="0" fontId="83" fillId="0" borderId="0" applyFont="1" applyFill="1" applyAlignment="1">
      <alignment vertical="center"/>
    </xf>
    <xf numFmtId="0" fontId="0" fillId="0" borderId="0" applyFont="1" applyFill="1" applyAlignment="1">
      <alignment horizontal="center"/>
    </xf>
    <xf numFmtId="0" fontId="43" fillId="0" borderId="0" applyFont="1" applyFill="1" applyAlignment="1">
      <alignment horizontal="right"/>
    </xf>
    <xf numFmtId="0" fontId="88" fillId="30" borderId="0" applyFont="1" applyFill="1"/>
    <xf numFmtId="0" fontId="43" fillId="0" borderId="0" applyFont="1" applyFill="1" applyAlignment="1">
      <alignment horizontal="right"/>
    </xf>
    <xf numFmtId="0" fontId="43" fillId="0" borderId="0" applyFont="1" applyFill="1" applyAlignment="1">
      <alignment horizontal="right"/>
    </xf>
    <xf numFmtId="0" fontId="87" fillId="0" borderId="0" applyNumberFormat="1" applyFont="1" applyFill="1" applyBorder="1" applyAlignment="1">
      <alignment horizontal="left" wrapText="1"/>
    </xf>
    <xf numFmtId="0" fontId="5" fillId="0" borderId="0" applyFont="1" applyFill="1"/>
    <xf numFmtId="0" fontId="5" fillId="0" borderId="0" applyFont="1" applyFill="1"/>
    <xf numFmtId="0" fontId="43" fillId="37" borderId="0" applyFont="1" applyFill="1" applyBorder="1" applyAlignment="1">
      <alignment horizontal="center"/>
    </xf>
    <xf numFmtId="1" fontId="0" fillId="37" borderId="0" applyNumberFormat="1" applyFont="1" applyFill="1" applyBorder="1"/>
    <xf numFmtId="0" fontId="84" fillId="36" borderId="0" applyNumberFormat="1" applyFont="1" applyFill="1" applyBorder="1" applyAlignment="1">
      <alignment horizontal="left" wrapText="1"/>
    </xf>
    <xf numFmtId="0" fontId="52" fillId="36" borderId="0" applyFont="1" applyFill="1" applyBorder="1" applyAlignment="1">
      <alignment horizontal="left" wrapText="1"/>
    </xf>
    <xf numFmtId="164" fontId="88" fillId="30" borderId="0" applyNumberFormat="1" applyFont="1" applyFill="1"/>
    <xf numFmtId="0" fontId="88" fillId="30" borderId="0" applyFont="1" applyFill="1"/>
    <xf numFmtId="0" fontId="88" fillId="30" borderId="0" applyFont="1" applyFill="1" applyAlignment="1">
      <alignment horizontal="left"/>
    </xf>
    <xf numFmtId="49" fontId="64" fillId="36" borderId="34" applyNumberFormat="1" applyFont="1" applyFill="1" applyBorder="1" applyAlignment="1">
      <alignment horizontal="center"/>
    </xf>
    <xf numFmtId="0" fontId="88" fillId="36" borderId="35" applyFont="1" applyFill="1" applyBorder="1"/>
    <xf numFmtId="0" fontId="88" fillId="36" borderId="36" applyFont="1" applyFill="1" applyBorder="1"/>
    <xf numFmtId="0" fontId="39" fillId="30" borderId="0" applyFont="1" applyFill="1" applyAlignment="1">
      <alignment horizontal="center"/>
    </xf>
    <xf numFmtId="0" fontId="83" fillId="30" borderId="0" applyNumberFormat="1" applyFont="1" applyFill="1" applyAlignment="1">
      <alignment horizontal="left" wrapText="1"/>
    </xf>
    <xf numFmtId="0" fontId="88" fillId="30" borderId="0" applyFont="1" applyFill="1" applyAlignment="1">
      <alignment vertical="center"/>
    </xf>
    <xf numFmtId="164" fontId="88" fillId="30" borderId="0" applyNumberFormat="1" applyFont="1" applyFill="1" applyAlignment="1">
      <alignment vertical="center"/>
    </xf>
    <xf numFmtId="0" fontId="88" fillId="0" borderId="28" applyFont="1" applyFill="1" applyBorder="1"/>
    <xf numFmtId="0" fontId="88" fillId="0" borderId="29" applyFont="1" applyFill="1" applyBorder="1"/>
    <xf numFmtId="0" fontId="88" fillId="33" borderId="28" applyFont="1" applyFill="1" applyBorder="1"/>
    <xf numFmtId="0" fontId="88" fillId="33" borderId="29" applyFont="1" applyFill="1" applyBorder="1"/>
    <xf numFmtId="0" fontId="43" fillId="0" borderId="26" applyFont="1" applyFill="1" applyBorder="1" applyAlignment="1">
      <alignment horizontal="center" vertical="center" wrapText="1"/>
    </xf>
    <xf numFmtId="0" fontId="43" fillId="0" borderId="27" applyFont="1" applyFill="1" applyBorder="1" applyAlignment="1">
      <alignment horizontal="center" vertical="center" wrapText="1"/>
    </xf>
    <xf numFmtId="0" fontId="43" fillId="0" borderId="30" applyFont="1" applyFill="1" applyBorder="1" applyAlignment="1">
      <alignment horizontal="center" vertical="center" wrapText="1"/>
    </xf>
    <xf numFmtId="0" fontId="43" fillId="0" borderId="31" applyFont="1" applyFill="1" applyBorder="1" applyAlignment="1">
      <alignment horizontal="center" vertical="center" wrapText="1"/>
    </xf>
    <xf numFmtId="0" fontId="48" fillId="36" borderId="0" applyFont="1" applyFill="1" applyBorder="1" applyAlignment="1">
      <alignment horizontal="center" vertical="center"/>
    </xf>
    <xf numFmtId="0" fontId="48" fillId="36" borderId="52" applyFont="1" applyFill="1" applyBorder="1" applyAlignment="1">
      <alignment horizontal="center" vertical="center"/>
    </xf>
    <xf numFmtId="0" fontId="45" fillId="0" borderId="0" applyFont="1" applyFill="1" applyBorder="1" applyAlignment="1">
      <alignment vertical="center"/>
    </xf>
    <xf numFmtId="0" fontId="88" fillId="0" borderId="26" applyFont="1" applyFill="1" applyBorder="1"/>
    <xf numFmtId="0" fontId="88" fillId="0" borderId="27" applyFont="1" applyFill="1" applyBorder="1"/>
    <xf numFmtId="0" fontId="48" fillId="36" borderId="26" applyFont="1" applyFill="1" applyBorder="1" applyAlignment="1">
      <alignment horizontal="center" vertical="center"/>
    </xf>
    <xf numFmtId="0" fontId="48" fillId="36" borderId="32" applyFont="1" applyFill="1" applyBorder="1" applyAlignment="1">
      <alignment horizontal="center" vertical="center"/>
    </xf>
    <xf numFmtId="0" fontId="48" fillId="36" borderId="35" applyFont="1" applyFill="1" applyBorder="1" applyAlignment="1">
      <alignment horizontal="center" vertical="center"/>
    </xf>
    <xf numFmtId="0" fontId="48" fillId="36" borderId="36" applyFont="1" applyFill="1" applyBorder="1" applyAlignment="1">
      <alignment horizontal="center" vertical="center"/>
    </xf>
    <xf numFmtId="0" fontId="50" fillId="0" borderId="0" applyFont="1" applyFill="1" applyBorder="1" applyAlignment="1">
      <alignment horizontal="center"/>
    </xf>
    <xf numFmtId="0" fontId="43" fillId="30" borderId="27" applyFont="1" applyFill="1" applyBorder="1" applyAlignment="1">
      <alignment horizontal="center" vertical="center" wrapText="1"/>
    </xf>
    <xf numFmtId="0" fontId="43" fillId="30" borderId="31" applyFont="1" applyFill="1" applyBorder="1" applyAlignment="1">
      <alignment horizontal="center" vertical="center" wrapText="1"/>
    </xf>
    <xf numFmtId="0" fontId="0" fillId="33" borderId="30" applyFont="1" applyFill="1" applyBorder="1"/>
    <xf numFmtId="0" fontId="0" fillId="33" borderId="31" applyFont="1" applyFill="1" applyBorder="1"/>
    <xf numFmtId="0" fontId="0" fillId="0" borderId="28" applyFont="1" applyFill="1" applyBorder="1"/>
    <xf numFmtId="0" fontId="0" fillId="0" borderId="29" applyFont="1" applyFill="1" applyBorder="1"/>
    <xf numFmtId="0" fontId="0" fillId="33" borderId="28" applyFont="1" applyFill="1" applyBorder="1"/>
    <xf numFmtId="0" fontId="0" fillId="33" borderId="29" applyFont="1" applyFill="1" applyBorder="1"/>
    <xf numFmtId="0" fontId="0" fillId="0" borderId="28" applyFont="1" applyFill="1" applyBorder="1"/>
    <xf numFmtId="0" fontId="0" fillId="0" borderId="29" applyFont="1" applyFill="1" applyBorder="1"/>
    <xf numFmtId="0" fontId="88" fillId="33" borderId="30" applyFont="1" applyFill="1" applyBorder="1"/>
    <xf numFmtId="0" fontId="88" fillId="33" borderId="31" applyFont="1" applyFill="1" applyBorder="1"/>
    <xf numFmtId="0" fontId="0" fillId="0" borderId="26" applyFont="1" applyFill="1" applyBorder="1"/>
    <xf numFmtId="0" fontId="0" fillId="0" borderId="27" applyFont="1" applyFill="1" applyBorder="1"/>
    <xf numFmtId="0" fontId="0" fillId="0" borderId="26" applyFont="1" applyFill="1" applyBorder="1"/>
    <xf numFmtId="0" fontId="0" fillId="0" borderId="27" applyFont="1" applyFill="1" applyBorder="1"/>
    <xf numFmtId="1" fontId="88" fillId="37" borderId="0" applyNumberFormat="1" applyFont="1" applyFill="1" applyBorder="1"/>
    <xf numFmtId="166" fontId="43" fillId="37" borderId="0" applyNumberFormat="1" applyFont="1" applyFill="1" applyBorder="1" applyAlignment="1">
      <alignment horizontal="center"/>
    </xf>
    <xf numFmtId="0" fontId="43" fillId="37" borderId="0" applyFont="1" applyFill="1" applyBorder="1" applyAlignment="1">
      <alignment horizontal="center"/>
    </xf>
    <xf numFmtId="0" fontId="0" fillId="33" borderId="26" applyFont="1" applyFill="1" applyBorder="1"/>
    <xf numFmtId="0" fontId="0" fillId="33" borderId="27" applyFont="1" applyFill="1" applyBorder="1"/>
    <xf numFmtId="0" fontId="43" fillId="0" borderId="49" applyFont="1" applyFill="1" applyBorder="1" applyAlignment="1">
      <alignment horizontal="center" wrapText="1"/>
    </xf>
    <xf numFmtId="0" fontId="43" fillId="0" borderId="51" applyFont="1" applyFill="1" applyBorder="1" applyAlignment="1">
      <alignment horizontal="center" wrapText="1"/>
    </xf>
    <xf numFmtId="0" fontId="43" fillId="0" borderId="50" applyFont="1" applyFill="1" applyBorder="1" applyAlignment="1">
      <alignment horizontal="center" wrapText="1"/>
    </xf>
    <xf numFmtId="0" fontId="0" fillId="0" borderId="51" applyFont="1" applyFill="1" applyBorder="1" applyAlignment="1">
      <alignment horizontal="center" wrapText="1"/>
    </xf>
    <xf numFmtId="0" fontId="43" fillId="0" borderId="47" applyFont="1" applyFill="1" applyBorder="1" applyAlignment="1">
      <alignment horizontal="center" vertical="center" wrapText="1"/>
    </xf>
    <xf numFmtId="0" fontId="43" fillId="0" borderId="48" applyFont="1" applyFill="1" applyBorder="1" applyAlignment="1">
      <alignment horizontal="center" vertical="center" wrapText="1"/>
    </xf>
    <xf numFmtId="0" fontId="43" fillId="30" borderId="47" applyFont="1" applyFill="1" applyBorder="1" applyAlignment="1">
      <alignment horizontal="center" vertical="center" wrapText="1"/>
    </xf>
    <xf numFmtId="0" fontId="43" fillId="30" borderId="48" applyFont="1" applyFill="1" applyBorder="1" applyAlignment="1">
      <alignment horizontal="center" vertical="center" wrapText="1"/>
    </xf>
    <xf numFmtId="0" fontId="48" fillId="36" borderId="27" applyFont="1" applyFill="1" applyBorder="1" applyAlignment="1">
      <alignment horizontal="center" vertical="center"/>
    </xf>
    <xf numFmtId="0" fontId="43" fillId="0" borderId="37" applyFont="1" applyFill="1" applyBorder="1" applyAlignment="1">
      <alignment horizontal="center" vertical="center" wrapText="1"/>
    </xf>
    <xf numFmtId="0" fontId="43" fillId="0" borderId="39" applyFont="1" applyFill="1" applyBorder="1" applyAlignment="1">
      <alignment horizontal="center" vertical="center" wrapText="1"/>
    </xf>
    <xf numFmtId="0" fontId="48" fillId="37" borderId="0" applyFont="1" applyFill="1" applyBorder="1" applyAlignment="1">
      <alignment horizontal="center" vertical="center"/>
    </xf>
    <xf numFmtId="0" fontId="83" fillId="30" borderId="0" applyNumberFormat="1" applyFont="1" applyFill="1" applyAlignment="1">
      <alignment horizontal="left" wrapText="1"/>
    </xf>
    <xf numFmtId="0" fontId="0" fillId="33" borderId="32" applyFont="1" applyFill="1" applyBorder="1" applyAlignment="1">
      <alignment horizontal="right" indent="2"/>
    </xf>
    <xf numFmtId="166" fontId="0" fillId="33" borderId="0" applyNumberFormat="1" applyFont="1" applyFill="1" applyBorder="1" applyAlignment="1">
      <alignment horizontal="right" indent="2"/>
    </xf>
    <xf numFmtId="166" fontId="0" fillId="33" borderId="29" applyNumberFormat="1" applyFont="1" applyFill="1" applyBorder="1" applyAlignment="1">
      <alignment horizontal="right" indent="2"/>
    </xf>
    <xf numFmtId="166" fontId="0" fillId="33" borderId="32" applyNumberFormat="1" applyFont="1" applyFill="1" applyBorder="1" applyAlignment="1">
      <alignment horizontal="right" indent="2"/>
    </xf>
    <xf numFmtId="166" fontId="0" fillId="33" borderId="27" applyNumberFormat="1" applyFont="1" applyFill="1" applyBorder="1" applyAlignment="1">
      <alignment horizontal="right" indent="2"/>
    </xf>
    <xf numFmtId="0" fontId="0" fillId="37" borderId="0" applyFont="1" applyFill="1" applyBorder="1" applyAlignment="1">
      <alignment horizontal="center" vertical="center" wrapText="1"/>
    </xf>
    <xf numFmtId="0" fontId="0" fillId="33" borderId="33" applyFont="1" applyFill="1" applyBorder="1" applyAlignment="1">
      <alignment horizontal="right" indent="2"/>
    </xf>
    <xf numFmtId="0" fontId="0" fillId="0" borderId="0" applyFont="1" applyFill="1" applyBorder="1" applyAlignment="1">
      <alignment horizontal="right" indent="2"/>
    </xf>
    <xf numFmtId="166" fontId="0" fillId="0" borderId="0" applyNumberFormat="1" applyFont="1" applyFill="1" applyBorder="1" applyAlignment="1">
      <alignment horizontal="right" indent="2"/>
    </xf>
    <xf numFmtId="166" fontId="0" fillId="0" borderId="29" applyNumberFormat="1" applyFont="1" applyFill="1" applyBorder="1" applyAlignment="1">
      <alignment horizontal="right" indent="2"/>
    </xf>
    <xf numFmtId="0" fontId="0" fillId="33" borderId="30" applyFont="1" applyFill="1" applyBorder="1" applyAlignment="1">
      <alignment horizontal="right" indent="2"/>
    </xf>
    <xf numFmtId="0" fontId="0" fillId="33" borderId="26" applyFont="1" applyFill="1" applyBorder="1" applyAlignment="1">
      <alignment horizontal="right" indent="2"/>
    </xf>
    <xf numFmtId="0" fontId="0" fillId="33" borderId="28" applyFont="1" applyFill="1" applyBorder="1" applyAlignment="1">
      <alignment horizontal="right" indent="2"/>
    </xf>
    <xf numFmtId="0" fontId="0" fillId="33" borderId="0" applyFont="1" applyFill="1" applyBorder="1" applyAlignment="1">
      <alignment horizontal="right" indent="2"/>
    </xf>
    <xf numFmtId="0" fontId="0" fillId="0" borderId="28" applyFont="1" applyFill="1" applyBorder="1" applyAlignment="1">
      <alignment horizontal="right" indent="2"/>
    </xf>
    <xf numFmtId="0" fontId="0" fillId="0" borderId="51" applyFont="1" applyFill="1" applyBorder="1"/>
    <xf numFmtId="166" fontId="0" fillId="33" borderId="33" applyNumberFormat="1" applyFont="1" applyFill="1" applyBorder="1" applyAlignment="1">
      <alignment horizontal="right" indent="2"/>
    </xf>
    <xf numFmtId="166" fontId="0" fillId="33" borderId="31" applyNumberFormat="1" applyFont="1" applyFill="1" applyBorder="1" applyAlignment="1">
      <alignment horizontal="right" indent="2"/>
    </xf>
    <xf numFmtId="0" fontId="43" fillId="0" borderId="0" applyFont="1" applyFill="1" applyBorder="1" applyAlignment="1">
      <alignment horizontal="center"/>
    </xf>
    <xf numFmtId="0" fontId="41" fillId="0" borderId="26" applyFont="1" applyFill="1" applyBorder="1" applyAlignment="1">
      <alignment horizontal="center" vertical="center" wrapText="1"/>
    </xf>
    <xf numFmtId="0" fontId="41" fillId="0" borderId="32" applyFont="1" applyFill="1" applyBorder="1" applyAlignment="1">
      <alignment horizontal="center" vertical="center" wrapText="1"/>
    </xf>
    <xf numFmtId="0" fontId="41" fillId="0" borderId="27" applyFont="1" applyFill="1" applyBorder="1" applyAlignment="1">
      <alignment horizontal="center" vertical="center" wrapText="1"/>
    </xf>
    <xf numFmtId="164" fontId="88" fillId="30" borderId="0" applyNumberFormat="1" applyFont="1" applyFill="1"/>
    <xf numFmtId="0" fontId="87" fillId="0" borderId="0" applyNumberFormat="1" applyFont="1" applyFill="1" applyBorder="1" applyAlignment="1">
      <alignment horizontal="left" wrapText="1"/>
    </xf>
    <xf numFmtId="0" fontId="43" fillId="0" borderId="0" applyFont="1" applyFill="1" applyAlignment="1">
      <alignment horizontal="right"/>
    </xf>
    <xf numFmtId="0" fontId="0" fillId="0" borderId="0" applyFont="1" applyFill="1" applyAlignment="1">
      <alignment horizontal="right"/>
    </xf>
    <xf numFmtId="0" fontId="25" fillId="36" borderId="37" applyFont="1" applyFill="1" applyBorder="1" applyAlignment="1">
      <alignment horizontal="center" vertical="center"/>
    </xf>
    <xf numFmtId="0" fontId="0" fillId="36" borderId="39" applyFont="1" applyFill="1" applyBorder="1" applyAlignment="1">
      <alignment horizontal="center" vertical="center"/>
    </xf>
    <xf numFmtId="0" fontId="41" fillId="0" borderId="26" applyFont="1" applyFill="1" applyBorder="1" applyAlignment="1">
      <alignment horizontal="center" vertical="center"/>
    </xf>
    <xf numFmtId="0" fontId="41" fillId="0" borderId="32" applyFont="1" applyFill="1" applyBorder="1" applyAlignment="1">
      <alignment horizontal="center" vertical="center"/>
    </xf>
    <xf numFmtId="0" fontId="41" fillId="0" borderId="27" applyFont="1" applyFill="1" applyBorder="1" applyAlignment="1">
      <alignment horizontal="center" vertical="center"/>
    </xf>
    <xf numFmtId="0" fontId="88" fillId="0" borderId="32" applyFont="1" applyFill="1" applyBorder="1" applyAlignment="1">
      <alignment horizontal="center" vertical="center"/>
    </xf>
    <xf numFmtId="0" fontId="88" fillId="0" borderId="27" applyFont="1" applyFill="1" applyBorder="1" applyAlignment="1">
      <alignment horizontal="center" vertical="center"/>
    </xf>
    <xf numFmtId="164" fontId="50" fillId="30" borderId="0" applyNumberFormat="1" applyFont="1" applyFill="1" applyAlignment="1">
      <alignment horizontal="right"/>
    </xf>
    <xf numFmtId="0" fontId="44" fillId="0" borderId="0" applyFont="1" applyFill="1" applyBorder="1" applyAlignment="1">
      <alignment horizontal="center"/>
    </xf>
    <xf numFmtId="0" fontId="41" fillId="0" borderId="28" applyFont="1" applyFill="1" applyBorder="1" applyAlignment="1">
      <alignment horizontal="center" vertical="center"/>
    </xf>
    <xf numFmtId="0" fontId="88" fillId="0" borderId="0" applyFont="1" applyFill="1" applyBorder="1" applyAlignment="1">
      <alignment horizontal="center" vertical="center"/>
    </xf>
    <xf numFmtId="0" fontId="88" fillId="0" borderId="29" applyFont="1" applyFill="1" applyBorder="1" applyAlignment="1">
      <alignment horizontal="center" vertical="center"/>
    </xf>
    <xf numFmtId="0" fontId="88" fillId="0" borderId="0" applyFont="1" applyFill="1"/>
    <xf numFmtId="0" fontId="41" fillId="0" borderId="28" applyFont="1" applyFill="1" applyBorder="1" applyAlignment="1">
      <alignment horizontal="center" vertical="center" wrapText="1"/>
    </xf>
    <xf numFmtId="0" fontId="41" fillId="0" borderId="0" applyFont="1" applyFill="1" applyBorder="1" applyAlignment="1">
      <alignment horizontal="center" vertical="center" wrapText="1"/>
    </xf>
    <xf numFmtId="0" fontId="41" fillId="0" borderId="29" applyFont="1" applyFill="1" applyBorder="1" applyAlignment="1">
      <alignment horizontal="center" vertical="center" wrapText="1"/>
    </xf>
    <xf numFmtId="0" fontId="41" fillId="0" borderId="0" applyFont="1" applyFill="1" applyBorder="1" applyAlignment="1">
      <alignment horizontal="center" vertical="center"/>
    </xf>
    <xf numFmtId="0" fontId="41" fillId="0" borderId="29" applyFont="1" applyFill="1" applyBorder="1" applyAlignment="1">
      <alignment horizontal="center" vertical="center"/>
    </xf>
    <xf numFmtId="0" fontId="42" fillId="36" borderId="34" applyFont="1" applyFill="1" applyBorder="1" applyAlignment="1">
      <alignment horizontal="center"/>
    </xf>
    <xf numFmtId="0" fontId="42" fillId="36" borderId="35" applyFont="1" applyFill="1" applyBorder="1" applyAlignment="1">
      <alignment horizontal="center"/>
    </xf>
    <xf numFmtId="0" fontId="42" fillId="36" borderId="36" applyFont="1" applyFill="1" applyBorder="1" applyAlignment="1">
      <alignment horizontal="center"/>
    </xf>
    <xf numFmtId="0" fontId="43" fillId="30" borderId="0" applyFont="1" applyFill="1" applyAlignment="1">
      <alignment horizontal="right"/>
    </xf>
    <xf numFmtId="0" fontId="48" fillId="36" borderId="26" applyFont="1" applyFill="1" applyBorder="1"/>
    <xf numFmtId="0" fontId="48" fillId="36" borderId="27" applyFont="1" applyFill="1" applyBorder="1"/>
    <xf numFmtId="0" fontId="43" fillId="30" borderId="49" applyFont="1" applyFill="1" applyBorder="1" applyAlignment="1">
      <alignment horizontal="center"/>
    </xf>
    <xf numFmtId="0" fontId="43" fillId="30" borderId="51" applyFont="1" applyFill="1" applyBorder="1" applyAlignment="1">
      <alignment horizontal="center"/>
    </xf>
    <xf numFmtId="0" fontId="48" fillId="36" borderId="34" applyFont="1" applyFill="1" applyBorder="1" applyAlignment="1">
      <alignment horizontal="center"/>
    </xf>
    <xf numFmtId="0" fontId="48" fillId="36" borderId="35" applyFont="1" applyFill="1" applyBorder="1" applyAlignment="1">
      <alignment horizontal="center"/>
    </xf>
    <xf numFmtId="0" fontId="48" fillId="36" borderId="36" applyFont="1" applyFill="1" applyBorder="1" applyAlignment="1">
      <alignment horizontal="center"/>
    </xf>
    <xf numFmtId="0" fontId="83" fillId="0" borderId="0" applyNumberFormat="1" applyFont="1" applyFill="1" applyAlignment="1">
      <alignment horizontal="left" wrapText="1"/>
    </xf>
    <xf numFmtId="0" fontId="43" fillId="30" borderId="34" applyFont="1" applyFill="1" applyBorder="1" applyAlignment="1">
      <alignment horizontal="center"/>
    </xf>
    <xf numFmtId="0" fontId="43" fillId="30" borderId="36" applyFont="1" applyFill="1" applyBorder="1" applyAlignment="1">
      <alignment horizontal="center"/>
    </xf>
    <xf numFmtId="0" fontId="83" fillId="0" borderId="0" applyNumberFormat="1" applyFont="1" applyFill="1" applyBorder="1" applyAlignment="1">
      <alignment horizontal="left" wrapText="1"/>
    </xf>
    <xf numFmtId="0" fontId="25" fillId="36" borderId="39" applyFont="1" applyFill="1" applyBorder="1" applyAlignment="1">
      <alignment horizontal="center" vertical="center"/>
    </xf>
    <xf numFmtId="0" fontId="43" fillId="0" borderId="0" applyFont="1" applyFill="1" applyAlignment="1">
      <alignment horizontal="right"/>
    </xf>
    <xf numFmtId="164" fontId="50" fillId="30" borderId="0" applyNumberFormat="1" applyFont="1" applyFill="1" applyAlignment="1">
      <alignment horizontal="right"/>
    </xf>
    <xf numFmtId="0" fontId="0" fillId="0" borderId="34" applyFont="1" applyFill="1" applyBorder="1" applyAlignment="1">
      <alignment horizontal="center"/>
    </xf>
    <xf numFmtId="0" fontId="0" fillId="0" borderId="36" applyFont="1" applyFill="1" applyBorder="1" applyAlignment="1">
      <alignment horizontal="center"/>
    </xf>
    <xf numFmtId="0" fontId="0" fillId="34" borderId="34" applyFont="1" applyFill="1" applyBorder="1" applyAlignment="1">
      <alignment horizontal="center"/>
    </xf>
    <xf numFmtId="0" fontId="0" fillId="34" borderId="36" applyFont="1" applyFill="1" applyBorder="1" applyAlignment="1">
      <alignment horizontal="center"/>
    </xf>
    <xf numFmtId="49" fontId="51" fillId="36" borderId="34" applyNumberFormat="1" applyFont="1" applyFill="1" applyBorder="1" applyAlignment="1">
      <alignment horizontal="center" vertical="center"/>
    </xf>
    <xf numFmtId="49" fontId="0" fillId="36" borderId="35" applyNumberFormat="1" applyFont="1" applyFill="1" applyBorder="1" applyAlignment="1">
      <alignment horizontal="center" vertical="center"/>
    </xf>
    <xf numFmtId="49" fontId="0" fillId="36" borderId="36" applyNumberFormat="1" applyFont="1" applyFill="1" applyBorder="1" applyAlignment="1">
      <alignment horizontal="center" vertical="center"/>
    </xf>
    <xf numFmtId="0" fontId="51" fillId="36" borderId="34" applyFont="1" applyFill="1" applyBorder="1" applyAlignment="1">
      <alignment horizontal="center" vertical="center"/>
    </xf>
    <xf numFmtId="0" fontId="0" fillId="36" borderId="35" applyFont="1" applyFill="1" applyBorder="1" applyAlignment="1">
      <alignment horizontal="center" vertical="center"/>
    </xf>
    <xf numFmtId="0" fontId="0" fillId="36" borderId="33" applyFont="1" applyFill="1" applyBorder="1" applyAlignment="1">
      <alignment horizontal="center" vertical="center"/>
    </xf>
    <xf numFmtId="0" fontId="0" fillId="36" borderId="31" applyFont="1" applyFill="1" applyBorder="1" applyAlignment="1">
      <alignment horizontal="center" vertical="center"/>
    </xf>
    <xf numFmtId="0" fontId="39" fillId="30" borderId="0" applyFont="1" applyFill="1" applyAlignment="1">
      <alignment horizontal="center"/>
    </xf>
    <xf numFmtId="0" fontId="0" fillId="0" borderId="0" applyFont="1" applyFill="1"/>
    <xf numFmtId="0" fontId="88" fillId="30" borderId="0" applyFont="1" applyFill="1"/>
    <xf numFmtId="164" fontId="88" fillId="30" borderId="0" applyNumberFormat="1" applyFont="1" applyFill="1" applyAlignment="1">
      <alignment horizontal="right"/>
    </xf>
    <xf numFmtId="1" fontId="83" fillId="0" borderId="0" applyNumberFormat="1" applyFont="1" applyFill="1" applyAlignment="1">
      <alignment horizontal="left" wrapText="1"/>
    </xf>
    <xf numFmtId="166" fontId="52" fillId="36" borderId="34" applyNumberFormat="1" applyFont="1" applyFill="1" applyBorder="1" applyAlignment="1">
      <alignment horizontal="center"/>
    </xf>
    <xf numFmtId="166" fontId="52" fillId="36" borderId="35" applyNumberFormat="1" applyFont="1" applyFill="1" applyBorder="1" applyAlignment="1">
      <alignment horizontal="center"/>
    </xf>
    <xf numFmtId="166" fontId="52" fillId="36" borderId="36" applyNumberFormat="1" applyFont="1" applyFill="1" applyBorder="1" applyAlignment="1">
      <alignment horizontal="center"/>
    </xf>
    <xf numFmtId="0" fontId="20" fillId="0" borderId="34" applyFont="1" applyFill="1" applyBorder="1" applyAlignment="1">
      <alignment horizontal="center"/>
    </xf>
    <xf numFmtId="0" fontId="20" fillId="0" borderId="35" applyFont="1" applyFill="1" applyBorder="1" applyAlignment="1">
      <alignment horizontal="center"/>
    </xf>
    <xf numFmtId="0" fontId="20" fillId="0" borderId="36" applyFont="1" applyFill="1" applyBorder="1" applyAlignment="1">
      <alignment horizontal="center"/>
    </xf>
    <xf numFmtId="0" fontId="51" fillId="36" borderId="34" applyFont="1" applyFill="1" applyBorder="1"/>
    <xf numFmtId="0" fontId="51" fillId="36" borderId="35" applyFont="1" applyFill="1" applyBorder="1"/>
    <xf numFmtId="0" fontId="51" fillId="36" borderId="36" applyFont="1" applyFill="1" applyBorder="1"/>
    <xf numFmtId="0" fontId="43" fillId="0" borderId="34" applyFont="1" applyFill="1" applyBorder="1" applyAlignment="1">
      <alignment horizontal="center" vertical="center" wrapText="1"/>
    </xf>
    <xf numFmtId="0" fontId="88" fillId="0" borderId="36" applyFont="1" applyFill="1" applyBorder="1" applyAlignment="1">
      <alignment horizontal="center" vertical="center" wrapText="1"/>
    </xf>
    <xf numFmtId="0" fontId="51" fillId="36" borderId="34" applyFont="1" applyFill="1" applyBorder="1" applyAlignment="1">
      <alignment horizontal="left"/>
    </xf>
    <xf numFmtId="0" fontId="51" fillId="36" borderId="35" applyFont="1" applyFill="1" applyBorder="1" applyAlignment="1">
      <alignment horizontal="left"/>
    </xf>
    <xf numFmtId="0" fontId="51" fillId="36" borderId="36" applyFont="1" applyFill="1" applyBorder="1" applyAlignment="1">
      <alignment horizontal="left"/>
    </xf>
    <xf numFmtId="166" fontId="52" fillId="36" borderId="26" applyNumberFormat="1" applyFont="1" applyFill="1" applyBorder="1" applyAlignment="1">
      <alignment horizontal="center"/>
    </xf>
    <xf numFmtId="166" fontId="52" fillId="36" borderId="32" applyNumberFormat="1" applyFont="1" applyFill="1" applyBorder="1" applyAlignment="1">
      <alignment horizontal="center"/>
    </xf>
    <xf numFmtId="166" fontId="52" fillId="36" borderId="27" applyNumberFormat="1" applyFont="1" applyFill="1" applyBorder="1" applyAlignment="1">
      <alignment horizontal="center"/>
    </xf>
    <xf numFmtId="0" fontId="51" fillId="36" borderId="26" applyFont="1" applyFill="1" applyBorder="1" applyAlignment="1">
      <alignment horizontal="left"/>
    </xf>
    <xf numFmtId="0" fontId="51" fillId="36" borderId="32" applyFont="1" applyFill="1" applyBorder="1" applyAlignment="1">
      <alignment horizontal="left"/>
    </xf>
    <xf numFmtId="0" fontId="51" fillId="36" borderId="27" applyFont="1" applyFill="1" applyBorder="1" applyAlignment="1">
      <alignment horizontal="left"/>
    </xf>
    <xf numFmtId="0" fontId="51" fillId="36" borderId="26" applyFont="1" applyFill="1" applyBorder="1"/>
    <xf numFmtId="0" fontId="51" fillId="36" borderId="32" applyFont="1" applyFill="1" applyBorder="1"/>
    <xf numFmtId="0" fontId="51" fillId="36" borderId="27" applyFont="1" applyFill="1" applyBorder="1"/>
    <xf numFmtId="0" fontId="5" fillId="0" borderId="28" applyFont="1" applyFill="1" applyBorder="1"/>
    <xf numFmtId="0" fontId="5" fillId="0" borderId="29" applyFont="1" applyFill="1" applyBorder="1"/>
    <xf numFmtId="166" fontId="52" fillId="36" borderId="26" applyNumberFormat="1" applyFont="1" applyFill="1" applyBorder="1" applyAlignment="1">
      <alignment horizontal="center"/>
    </xf>
    <xf numFmtId="166" fontId="52" fillId="36" borderId="32" applyNumberFormat="1" applyFont="1" applyFill="1" applyBorder="1" applyAlignment="1">
      <alignment horizontal="center"/>
    </xf>
    <xf numFmtId="166" fontId="52" fillId="36" borderId="27" applyNumberFormat="1" applyFont="1" applyFill="1" applyBorder="1" applyAlignment="1">
      <alignment horizontal="center"/>
    </xf>
    <xf numFmtId="0" fontId="5" fillId="0" borderId="34" applyFont="1" applyFill="1" applyBorder="1"/>
    <xf numFmtId="0" fontId="5" fillId="0" borderId="36" applyFont="1" applyFill="1" applyBorder="1"/>
    <xf numFmtId="0" fontId="5" fillId="0" borderId="26" applyFont="1" applyFill="1" applyBorder="1"/>
    <xf numFmtId="0" fontId="5" fillId="0" borderId="27" applyFont="1" applyFill="1" applyBorder="1"/>
    <xf numFmtId="0" fontId="5" fillId="0" borderId="30" applyFont="1" applyFill="1" applyBorder="1"/>
    <xf numFmtId="0" fontId="5" fillId="0" borderId="31" applyFont="1" applyFill="1" applyBorder="1"/>
    <xf numFmtId="0" fontId="51" fillId="36" borderId="26" applyFont="1" applyFill="1" applyBorder="1" applyAlignment="1">
      <alignment horizontal="left"/>
    </xf>
    <xf numFmtId="0" fontId="51" fillId="36" borderId="32" applyFont="1" applyFill="1" applyBorder="1" applyAlignment="1">
      <alignment horizontal="left"/>
    </xf>
    <xf numFmtId="0" fontId="51" fillId="36" borderId="27" applyFont="1" applyFill="1" applyBorder="1" applyAlignment="1">
      <alignment horizontal="left"/>
    </xf>
    <xf numFmtId="166" fontId="52" fillId="36" borderId="34" applyNumberFormat="1" applyFont="1" applyFill="1" applyBorder="1" applyAlignment="1">
      <alignment horizontal="center"/>
    </xf>
    <xf numFmtId="166" fontId="52" fillId="36" borderId="35" applyNumberFormat="1" applyFont="1" applyFill="1" applyBorder="1" applyAlignment="1">
      <alignment horizontal="center"/>
    </xf>
    <xf numFmtId="166" fontId="52" fillId="36" borderId="36" applyNumberFormat="1" applyFont="1" applyFill="1" applyBorder="1" applyAlignment="1">
      <alignment horizontal="center"/>
    </xf>
    <xf numFmtId="0" fontId="5" fillId="33" borderId="30" applyFont="1" applyFill="1" applyBorder="1"/>
    <xf numFmtId="0" fontId="5" fillId="33" borderId="31" applyFont="1" applyFill="1" applyBorder="1"/>
    <xf numFmtId="0" fontId="5" fillId="33" borderId="26" applyFont="1" applyFill="1" applyBorder="1"/>
    <xf numFmtId="0" fontId="5" fillId="33" borderId="27" applyFont="1" applyFill="1" applyBorder="1"/>
    <xf numFmtId="0" fontId="5" fillId="33" borderId="28" applyFont="1" applyFill="1" applyBorder="1"/>
    <xf numFmtId="0" fontId="5" fillId="33" borderId="29" applyFont="1" applyFill="1" applyBorder="1"/>
    <xf numFmtId="0" fontId="83" fillId="0" borderId="0" applyNumberFormat="1" applyFont="1" applyFill="1" applyAlignment="1">
      <alignment horizontal="left" wrapText="1"/>
    </xf>
    <xf numFmtId="0" fontId="88" fillId="0" borderId="0" applyFont="1" applyFill="1" applyAlignment="1">
      <alignment horizontal="right"/>
    </xf>
    <xf numFmtId="49" fontId="42" fillId="36" borderId="34" applyNumberFormat="1" applyFont="1" applyFill="1" applyBorder="1" applyAlignment="1">
      <alignment horizontal="center"/>
    </xf>
    <xf numFmtId="49" fontId="42" fillId="36" borderId="35" applyNumberFormat="1" applyFont="1" applyFill="1" applyBorder="1" applyAlignment="1">
      <alignment horizontal="center"/>
    </xf>
    <xf numFmtId="49" fontId="42" fillId="36" borderId="36" applyNumberFormat="1" applyFont="1" applyFill="1" applyBorder="1" applyAlignment="1">
      <alignment horizontal="center"/>
    </xf>
    <xf numFmtId="0" fontId="43" fillId="0" borderId="0" applyFont="1" applyFill="1" applyBorder="1" applyAlignment="1">
      <alignment horizontal="center" vertical="center" wrapText="1"/>
    </xf>
    <xf numFmtId="0" fontId="88" fillId="0" borderId="19" applyFont="1" applyFill="1" applyBorder="1" applyAlignment="1">
      <alignment horizontal="center" vertical="center" wrapText="1"/>
    </xf>
    <xf numFmtId="0" fontId="51" fillId="36" borderId="34" applyFont="1" applyFill="1" applyBorder="1" applyAlignment="1">
      <alignment horizontal="left"/>
    </xf>
    <xf numFmtId="0" fontId="51" fillId="36" borderId="35" applyFont="1" applyFill="1" applyBorder="1" applyAlignment="1">
      <alignment horizontal="left"/>
    </xf>
    <xf numFmtId="0" fontId="51" fillId="36" borderId="36" applyFont="1" applyFill="1" applyBorder="1" applyAlignment="1">
      <alignment horizontal="left"/>
    </xf>
    <xf numFmtId="0" fontId="20" fillId="0" borderId="25" applyFont="1" applyFill="1" applyBorder="1" applyAlignment="1">
      <alignment horizontal="center"/>
    </xf>
    <xf numFmtId="0" fontId="20" fillId="0" borderId="53" applyFont="1" applyFill="1" applyBorder="1" applyAlignment="1">
      <alignment horizontal="center"/>
    </xf>
    <xf numFmtId="0" fontId="0" fillId="0" borderId="0" applyFont="1" applyFill="1" applyBorder="1" applyAlignment="1">
      <alignment horizontal="left" vertical="center"/>
    </xf>
    <xf numFmtId="170" fontId="0" fillId="0" borderId="0" applyNumberFormat="1" applyFont="1" applyFill="1" applyBorder="1" applyAlignment="1">
      <alignment horizontal="left" vertical="center"/>
    </xf>
    <xf numFmtId="0" fontId="82" fillId="0" borderId="0" applyNumberFormat="1" applyFont="1" applyFill="1" applyAlignment="1">
      <alignment horizontal="left" wrapText="1"/>
    </xf>
    <xf numFmtId="0" fontId="82" fillId="0" borderId="0" applyNumberFormat="1" applyFont="1" applyFill="1" applyAlignment="1">
      <alignment horizontal="left" wrapText="1"/>
    </xf>
    <xf numFmtId="0" fontId="82" fillId="33" borderId="0" applyFont="1" applyFill="1" applyBorder="1" applyAlignment="1">
      <alignment horizontal="center"/>
    </xf>
    <xf numFmtId="0" fontId="82" fillId="0" borderId="28" applyFont="1" applyFill="1" applyBorder="1" applyAlignment="1">
      <alignment horizontal="center"/>
    </xf>
    <xf numFmtId="0" fontId="82" fillId="0" borderId="0" applyFont="1" applyFill="1" applyBorder="1" applyAlignment="1">
      <alignment horizontal="center"/>
    </xf>
    <xf numFmtId="0" fontId="82" fillId="33" borderId="33" applyFont="1" applyFill="1" applyBorder="1" applyAlignment="1">
      <alignment horizontal="center"/>
    </xf>
    <xf numFmtId="0" fontId="82" fillId="33" borderId="29" applyFont="1" applyFill="1" applyBorder="1" applyAlignment="1">
      <alignment horizontal="center"/>
    </xf>
    <xf numFmtId="0" fontId="82" fillId="0" borderId="29" applyFont="1" applyFill="1" applyBorder="1" applyAlignment="1">
      <alignment horizontal="center"/>
    </xf>
    <xf numFmtId="0" fontId="82" fillId="33" borderId="30" applyFont="1" applyFill="1" applyBorder="1" applyAlignment="1">
      <alignment horizontal="center"/>
    </xf>
    <xf numFmtId="0" fontId="82" fillId="33" borderId="28" applyFont="1" applyFill="1" applyBorder="1" applyAlignment="1">
      <alignment horizontal="center"/>
    </xf>
    <xf numFmtId="0" fontId="82" fillId="0" borderId="32" applyFont="1" applyFill="1" applyBorder="1" applyAlignment="1">
      <alignment horizontal="center"/>
    </xf>
    <xf numFmtId="0" fontId="82" fillId="0" borderId="27" applyFont="1" applyFill="1" applyBorder="1" applyAlignment="1">
      <alignment horizontal="center"/>
    </xf>
    <xf numFmtId="0" fontId="39" fillId="0" borderId="0" applyFont="1" applyFill="1" applyAlignment="1">
      <alignment horizontal="center"/>
    </xf>
    <xf numFmtId="0" fontId="29" fillId="0" borderId="0" applyFont="1" applyFill="1" applyBorder="1" applyAlignment="1">
      <alignment horizontal="center"/>
    </xf>
    <xf numFmtId="0" fontId="82" fillId="0" borderId="26" applyFont="1" applyFill="1" applyBorder="1" applyAlignment="1">
      <alignment horizontal="center"/>
    </xf>
    <xf numFmtId="0" fontId="82" fillId="33" borderId="31" applyFont="1" applyFill="1" applyBorder="1" applyAlignment="1">
      <alignment horizontal="center"/>
    </xf>
    <xf numFmtId="0" fontId="0" fillId="0" borderId="0" applyFont="1" applyFill="1"/>
    <xf numFmtId="0" fontId="0" fillId="0" borderId="0" applyFont="1" applyFill="1" applyAlignment="1">
      <alignment horizontal="center"/>
    </xf>
    <xf numFmtId="0" fontId="43" fillId="0" borderId="0" applyFont="1" applyFill="1" applyBorder="1"/>
    <xf numFmtId="0" fontId="82" fillId="0" borderId="0" applyFont="1" applyFill="1" applyBorder="1" applyAlignment="1">
      <alignment horizontal="center"/>
    </xf>
    <xf numFmtId="0" fontId="82" fillId="33" borderId="33" applyFont="1" applyFill="1" applyBorder="1" applyAlignment="1">
      <alignment horizontal="center"/>
    </xf>
    <xf numFmtId="0" fontId="82" fillId="33" borderId="31" applyFont="1" applyFill="1" applyBorder="1" applyAlignment="1">
      <alignment horizontal="center"/>
    </xf>
    <xf numFmtId="0" fontId="82" fillId="0" borderId="29" applyFont="1" applyFill="1" applyBorder="1" applyAlignment="1">
      <alignment horizontal="center"/>
    </xf>
    <xf numFmtId="0" fontId="82" fillId="33" borderId="28" applyFont="1" applyFill="1" applyBorder="1" applyAlignment="1">
      <alignment horizontal="center"/>
    </xf>
    <xf numFmtId="0" fontId="82" fillId="33" borderId="0" applyFont="1" applyFill="1" applyBorder="1" applyAlignment="1">
      <alignment horizontal="center"/>
    </xf>
    <xf numFmtId="0" fontId="82" fillId="33" borderId="30" applyFont="1" applyFill="1" applyBorder="1" applyAlignment="1">
      <alignment horizontal="center"/>
    </xf>
    <xf numFmtId="0" fontId="82" fillId="0" borderId="28" applyFont="1" applyFill="1" applyBorder="1" applyAlignment="1">
      <alignment horizontal="center"/>
    </xf>
    <xf numFmtId="0" fontId="39" fillId="0" borderId="0" applyFont="1" applyFill="1" applyAlignment="1">
      <alignment horizontal="center"/>
    </xf>
    <xf numFmtId="0" fontId="82" fillId="0" borderId="32" applyFont="1" applyFill="1" applyBorder="1" applyAlignment="1">
      <alignment horizontal="center"/>
    </xf>
    <xf numFmtId="0" fontId="82" fillId="0" borderId="27" applyFont="1" applyFill="1" applyBorder="1" applyAlignment="1">
      <alignment horizontal="center"/>
    </xf>
    <xf numFmtId="0" fontId="82" fillId="0" borderId="26" applyFont="1" applyFill="1" applyBorder="1" applyAlignment="1">
      <alignment horizontal="center"/>
    </xf>
    <xf numFmtId="0" fontId="29" fillId="0" borderId="0" applyFont="1" applyFill="1" applyBorder="1" applyAlignment="1">
      <alignment horizontal="center"/>
    </xf>
    <xf numFmtId="0" fontId="82" fillId="33" borderId="29" applyFont="1" applyFill="1" applyBorder="1" applyAlignment="1">
      <alignment horizontal="center"/>
    </xf>
    <xf numFmtId="164" fontId="0" fillId="30" borderId="0" applyNumberFormat="1" applyFont="1" applyFill="1"/>
    <xf numFmtId="0" fontId="0" fillId="30" borderId="0" applyFont="1" applyFill="1"/>
    <xf numFmtId="0" fontId="0" fillId="30" borderId="0" applyFont="1" applyFill="1" applyAlignment="1">
      <alignment horizontal="center"/>
    </xf>
    <xf numFmtId="0" fontId="5" fillId="0" borderId="0" applyFont="1" applyFill="1" applyAlignment="1">
      <alignment horizontal="left" vertical="top" wrapText="1"/>
    </xf>
    <xf numFmtId="0" fontId="83" fillId="30" borderId="0" applyNumberFormat="1" applyFont="1" applyFill="1" applyBorder="1" applyAlignment="1">
      <alignment horizontal="left" wrapText="1"/>
    </xf>
    <xf numFmtId="0" fontId="39" fillId="30" borderId="0" applyFont="1" applyFill="1" applyBorder="1" applyAlignment="1">
      <alignment horizontal="center"/>
    </xf>
    <xf numFmtId="164" fontId="88" fillId="30" borderId="0" applyNumberFormat="1" applyFont="1" applyFill="1" applyBorder="1"/>
    <xf numFmtId="0" fontId="88" fillId="30" borderId="0" applyFont="1" applyFill="1" applyBorder="1" applyAlignment="1">
      <alignment horizontal="left"/>
    </xf>
    <xf numFmtId="49" fontId="52" fillId="36" borderId="34" applyNumberFormat="1" applyFont="1" applyFill="1" applyBorder="1" applyAlignment="1">
      <alignment horizontal="center"/>
    </xf>
    <xf numFmtId="49" fontId="52" fillId="36" borderId="7" applyNumberFormat="1" applyFont="1" applyFill="1" applyBorder="1" applyAlignment="1">
      <alignment horizontal="center"/>
    </xf>
    <xf numFmtId="0" fontId="43" fillId="0" borderId="36" applyFont="1" applyFill="1" applyBorder="1" applyAlignment="1">
      <alignment horizontal="center" vertical="center" wrapText="1"/>
    </xf>
    <xf numFmtId="0" fontId="43" fillId="0" borderId="54" applyFont="1" applyFill="1" applyBorder="1" applyAlignment="1">
      <alignment horizontal="center" vertical="center" wrapText="1"/>
    </xf>
    <xf numFmtId="0" fontId="0" fillId="33" borderId="38" applyFont="1" applyFill="1" applyBorder="1"/>
    <xf numFmtId="0" fontId="48" fillId="36" borderId="37" applyFont="1" applyFill="1" applyBorder="1" applyAlignment="1">
      <alignment horizontal="center" vertical="center"/>
    </xf>
    <xf numFmtId="0" fontId="43" fillId="30" borderId="54" applyFont="1" applyFill="1" applyBorder="1" applyAlignment="1">
      <alignment horizontal="center" vertical="center" wrapText="1"/>
    </xf>
    <xf numFmtId="0" fontId="43" fillId="0" borderId="7" applyFont="1" applyFill="1" applyBorder="1" applyAlignment="1">
      <alignment horizontal="center" vertical="center" wrapText="1"/>
    </xf>
    <xf numFmtId="0" fontId="0" fillId="33" borderId="37" applyFont="1" applyFill="1" applyBorder="1"/>
    <xf numFmtId="0" fontId="88" fillId="33" borderId="39" applyFont="1" applyFill="1" applyBorder="1"/>
    <xf numFmtId="0" fontId="88" fillId="30" borderId="0" applyFont="1" applyFill="1" applyBorder="1" applyAlignment="1">
      <alignment vertical="center"/>
    </xf>
    <xf numFmtId="164" fontId="88" fillId="30" borderId="0" applyNumberFormat="1" applyFont="1" applyFill="1" applyBorder="1" applyAlignment="1">
      <alignment vertical="center"/>
    </xf>
    <xf numFmtId="0" fontId="88" fillId="0" borderId="38" applyFont="1" applyFill="1" applyBorder="1"/>
    <xf numFmtId="0" fontId="88" fillId="33" borderId="38" applyFont="1" applyFill="1" applyBorder="1"/>
    <xf numFmtId="0" fontId="48" fillId="36" borderId="7" applyFont="1" applyFill="1" applyBorder="1" applyAlignment="1">
      <alignment horizontal="center" vertical="center"/>
    </xf>
    <xf numFmtId="0" fontId="43" fillId="30" borderId="36" applyFont="1" applyFill="1" applyBorder="1" applyAlignment="1">
      <alignment horizontal="center" vertical="center" wrapText="1"/>
    </xf>
    <xf numFmtId="0" fontId="41" fillId="0" borderId="37" applyFont="1" applyFill="1" applyBorder="1" applyAlignment="1">
      <alignment horizontal="center" vertical="center"/>
    </xf>
    <xf numFmtId="0" fontId="41" fillId="0" borderId="37" applyFont="1" applyFill="1" applyBorder="1" applyAlignment="1">
      <alignment horizontal="center" vertical="center" wrapText="1"/>
    </xf>
    <xf numFmtId="0" fontId="43" fillId="0" borderId="0" applyFont="1" applyFill="1" applyBorder="1" applyAlignment="1">
      <alignment horizontal="right"/>
    </xf>
    <xf numFmtId="164" fontId="50" fillId="30" borderId="0" applyNumberFormat="1" applyFont="1" applyFill="1" applyBorder="1" applyAlignment="1">
      <alignment horizontal="right"/>
    </xf>
    <xf numFmtId="164" fontId="43" fillId="30" borderId="0" applyNumberFormat="1" applyFont="1" applyFill="1" applyBorder="1" applyAlignment="1">
      <alignment horizontal="right"/>
    </xf>
    <xf numFmtId="0" fontId="41" fillId="0" borderId="38" applyFont="1" applyFill="1" applyBorder="1" applyAlignment="1">
      <alignment horizontal="center" vertical="center"/>
    </xf>
    <xf numFmtId="0" fontId="41" fillId="0" borderId="38" applyFont="1" applyFill="1" applyBorder="1" applyAlignment="1">
      <alignment horizontal="center" vertical="center" wrapText="1"/>
    </xf>
    <xf numFmtId="0" fontId="42" fillId="36" borderId="7" applyFont="1" applyFill="1" applyBorder="1" applyAlignment="1">
      <alignment horizontal="center"/>
    </xf>
    <xf numFmtId="0" fontId="43" fillId="30" borderId="0" applyFont="1" applyFill="1" applyBorder="1" applyAlignment="1">
      <alignment horizontal="right"/>
    </xf>
    <xf numFmtId="0" fontId="48" fillId="36" borderId="7" applyFont="1" applyFill="1" applyBorder="1" applyAlignment="1">
      <alignment horizontal="center"/>
    </xf>
    <xf numFmtId="0" fontId="43" fillId="30" borderId="7" applyFont="1" applyFill="1" applyBorder="1" applyAlignment="1">
      <alignment horizontal="center"/>
    </xf>
    <xf numFmtId="0" fontId="25" fillId="36" borderId="7" applyFont="1" applyFill="1" applyBorder="1" applyAlignment="1">
      <alignment horizontal="center" vertical="center"/>
    </xf>
    <xf numFmtId="0" fontId="0" fillId="0" borderId="7" applyFont="1" applyFill="1" applyBorder="1" applyAlignment="1">
      <alignment horizontal="center"/>
    </xf>
    <xf numFmtId="0" fontId="0" fillId="34" borderId="7" applyFont="1" applyFill="1" applyBorder="1" applyAlignment="1">
      <alignment horizontal="center"/>
    </xf>
    <xf numFmtId="49" fontId="48" fillId="36" borderId="34" applyNumberFormat="1" applyFont="1" applyFill="1" applyBorder="1" applyAlignment="1">
      <alignment horizontal="center" vertical="center"/>
    </xf>
    <xf numFmtId="49" fontId="48" fillId="36" borderId="7" applyNumberFormat="1" applyFont="1" applyFill="1" applyBorder="1" applyAlignment="1">
      <alignment horizontal="center" vertical="center"/>
    </xf>
    <xf numFmtId="0" fontId="48" fillId="36" borderId="34" applyFont="1" applyFill="1" applyBorder="1" applyAlignment="1">
      <alignment horizontal="center" vertical="center"/>
    </xf>
    <xf numFmtId="1" fontId="83" fillId="0" borderId="0" applyNumberFormat="1" applyFont="1" applyFill="1" applyBorder="1" applyAlignment="1">
      <alignment horizontal="left" wrapText="1"/>
    </xf>
    <xf numFmtId="166" fontId="52" fillId="36" borderId="7" applyNumberFormat="1" applyFont="1" applyFill="1" applyBorder="1" applyAlignment="1">
      <alignment horizontal="center"/>
    </xf>
    <xf numFmtId="0" fontId="51" fillId="36" borderId="7" applyFont="1" applyFill="1" applyBorder="1"/>
    <xf numFmtId="0" fontId="51" fillId="36" borderId="7" applyFont="1" applyFill="1" applyBorder="1" applyAlignment="1">
      <alignment horizontal="left"/>
    </xf>
    <xf numFmtId="164" fontId="88" fillId="30" borderId="0" applyNumberFormat="1" applyFont="1" applyFill="1" applyBorder="1" applyAlignment="1">
      <alignment horizontal="right"/>
    </xf>
    <xf numFmtId="166" fontId="52" fillId="36" borderId="37" applyNumberFormat="1" applyFont="1" applyFill="1" applyBorder="1" applyAlignment="1">
      <alignment horizontal="center"/>
    </xf>
    <xf numFmtId="0" fontId="51" fillId="36" borderId="37" applyFont="1" applyFill="1" applyBorder="1" applyAlignment="1">
      <alignment horizontal="left"/>
    </xf>
    <xf numFmtId="0" fontId="51" fillId="36" borderId="37" applyFont="1" applyFill="1" applyBorder="1"/>
    <xf numFmtId="49" fontId="42" fillId="36" borderId="7" applyNumberFormat="1" applyFont="1" applyFill="1" applyBorder="1" applyAlignment="1">
      <alignment horizontal="center"/>
    </xf>
    <xf numFmtId="0" fontId="43" fillId="0" borderId="19" applyFont="1" applyFill="1" applyBorder="1" applyAlignment="1">
      <alignment horizontal="center" vertical="center" wrapText="1"/>
    </xf>
    <xf numFmtId="0" fontId="5" fillId="33" borderId="37" applyFont="1" applyFill="1" applyBorder="1"/>
    <xf numFmtId="0" fontId="5" fillId="0" borderId="38" applyFont="1" applyFill="1" applyBorder="1"/>
    <xf numFmtId="0" fontId="5" fillId="0" borderId="7" applyFont="1" applyFill="1" applyBorder="1"/>
    <xf numFmtId="0" fontId="5" fillId="33" borderId="38" applyFont="1" applyFill="1" applyBorder="1"/>
    <xf numFmtId="0" fontId="5" fillId="33" borderId="39" applyFont="1" applyFill="1" applyBorder="1"/>
    <xf numFmtId="0" fontId="5" fillId="0" borderId="37" applyFont="1" applyFill="1" applyBorder="1"/>
    <xf numFmtId="0" fontId="5" fillId="0" borderId="39" applyFont="1" applyFill="1" applyBorder="1"/>
    <xf numFmtId="0" fontId="39" fillId="0" borderId="0" applyFont="1" applyFill="1" applyBorder="1" applyAlignment="1">
      <alignment horizontal="center"/>
    </xf>
    <xf numFmtId="0" fontId="82" fillId="0" borderId="0" applyNumberFormat="1" applyFont="1" applyFill="1" applyBorder="1" applyAlignment="1">
      <alignment horizontal="left" wrapText="1"/>
    </xf>
    <xf numFmtId="164" fontId="0" fillId="30" borderId="0" applyNumberFormat="1" applyFont="1" applyFill="1" applyBorder="1"/>
    <xf numFmtId="0" fontId="5" fillId="0" borderId="0" applyFont="1" applyFill="1" applyBorder="1" applyAlignment="1">
      <alignment horizontal="left" vertical="top" wrapText="1"/>
    </xf>
    <xf numFmtId="0" borderId="0"/>
    <xf numFmtId="0" fontId="103" fillId="36" borderId="55" applyFont="1" applyFill="1" applyBorder="1" applyAlignment="1">
      <alignment horizontal="center" vertical="bottom"/>
    </xf>
    <xf numFmtId="0" fontId="103" fillId="36" borderId="56" applyFont="1" applyFill="1" applyBorder="1" applyAlignment="1">
      <alignment horizontal="center" vertical="bottom"/>
    </xf>
    <xf numFmtId="0" fontId="103" fillId="36" borderId="57" applyFont="1" applyFill="1" applyBorder="1" applyAlignment="1">
      <alignment horizontal="center" vertical="bottom"/>
    </xf>
    <xf numFmtId="0" fontId="103" fillId="36" borderId="58" applyFont="1" applyFill="1" applyBorder="1" applyAlignment="1">
      <alignment horizontal="center" vertical="bottom"/>
    </xf>
    <xf numFmtId="0" fontId="0" fillId="0" borderId="59" applyFont="1" applyFill="1" applyBorder="1" applyAlignment="1">
      <alignment horizontal="left" vertical="center"/>
    </xf>
    <xf numFmtId="0" fontId="104" fillId="38" borderId="60" applyFont="1" applyFill="1" applyBorder="1" applyAlignment="1">
      <alignment horizontal="right" vertical="center"/>
    </xf>
    <xf numFmtId="0" fontId="43" fillId="0" borderId="59" applyFont="1" applyFill="1" applyBorder="1" applyAlignment="1">
      <alignment horizontal="right"/>
    </xf>
    <xf numFmtId="164" fontId="88" fillId="30" borderId="59" applyNumberFormat="1" applyFont="1" applyFill="1" applyBorder="1"/>
    <xf numFmtId="164" fontId="50" fillId="30" borderId="59" applyNumberFormat="1" applyFont="1" applyFill="1" applyBorder="1" applyAlignment="1">
      <alignment horizontal="right"/>
    </xf>
    <xf numFmtId="0" fontId="44" fillId="0" borderId="59" applyFont="1" applyFill="1" applyBorder="1" applyAlignment="1">
      <alignment horizontal="center"/>
    </xf>
    <xf numFmtId="0" fontId="105" fillId="0" borderId="61" applyFont="1" applyFill="1" applyBorder="1" applyAlignment="1">
      <alignment horizontal="center" vertical="center"/>
    </xf>
    <xf numFmtId="0" fontId="41" fillId="0" borderId="62" applyFont="1" applyFill="1" applyBorder="1" applyAlignment="1">
      <alignment horizontal="center" vertical="center"/>
    </xf>
    <xf numFmtId="0" fontId="41" fillId="0" borderId="62" applyFont="1" applyFill="1" applyBorder="1" applyAlignment="1">
      <alignment horizontal="center" vertical="center" wrapText="1"/>
    </xf>
    <xf numFmtId="0" fontId="41" fillId="0" borderId="63" applyFont="1" applyFill="1" applyBorder="1" applyAlignment="1">
      <alignment horizontal="center"/>
    </xf>
    <xf numFmtId="166" fontId="88" fillId="30" borderId="64" applyNumberFormat="1" applyFont="1" applyFill="1" applyBorder="1" applyAlignment="1">
      <alignment horizontal="center"/>
    </xf>
    <xf numFmtId="166" fontId="88" fillId="33" borderId="65" applyNumberFormat="1" applyFont="1" applyFill="1" applyBorder="1" applyAlignment="1">
      <alignment horizontal="center"/>
    </xf>
    <xf numFmtId="166" fontId="88" fillId="30" borderId="65" applyNumberFormat="1" applyFont="1" applyFill="1" applyBorder="1" applyAlignment="1">
      <alignment horizontal="center"/>
    </xf>
    <xf numFmtId="166" fontId="88" fillId="33" borderId="63" applyNumberFormat="1" applyFont="1" applyFill="1" applyBorder="1" applyAlignment="1">
      <alignment horizontal="center"/>
    </xf>
    <xf numFmtId="2" fontId="88" fillId="30" borderId="64" applyNumberFormat="1" applyFont="1" applyFill="1" applyBorder="1" applyAlignment="1">
      <alignment horizontal="center"/>
    </xf>
    <xf numFmtId="2" fontId="88" fillId="33" borderId="65" applyNumberFormat="1" applyFont="1" applyFill="1" applyBorder="1" applyAlignment="1">
      <alignment horizontal="center"/>
    </xf>
    <xf numFmtId="0" fontId="106" fillId="38" borderId="66" applyFont="1" applyFill="1" applyBorder="1"/>
    <xf numFmtId="0" fontId="87" fillId="0" borderId="59" applyNumberFormat="1" applyFont="1" applyFill="1" applyBorder="1" applyAlignment="1">
      <alignment horizontal="left" wrapText="1"/>
    </xf>
    <xf numFmtId="0" fontId="107" fillId="39" borderId="0" applyFont="1" applyFill="1"/>
    <xf numFmtId="49" fontId="55" fillId="36" borderId="67" applyNumberFormat="1" applyFont="1" applyFill="1" applyBorder="1" applyAlignment="1">
      <alignment textRotation="90" wrapText="1"/>
    </xf>
    <xf numFmtId="0" fontId="108" fillId="38" borderId="60" applyFont="1" applyFill="1" applyBorder="1" applyAlignment="1">
      <alignment horizontal="left" vertical="center"/>
    </xf>
    <xf numFmtId="171" fontId="108" fillId="38" borderId="60" applyNumberFormat="1" applyFont="1" applyFill="1" applyBorder="1" applyAlignment="1">
      <alignment horizontal="left" vertical="center"/>
    </xf>
    <xf numFmtId="0" fontId="108" fillId="38" borderId="60" applyFont="1" applyFill="1" applyBorder="1" applyAlignment="1">
      <alignment horizontal="right" vertical="center"/>
    </xf>
    <xf numFmtId="0" fontId="109" fillId="38" borderId="68" applyFont="1" applyFill="1" applyBorder="1" applyAlignment="1">
      <alignment horizontal="center" vertical="center"/>
    </xf>
    <xf numFmtId="0" fontId="109" fillId="38" borderId="69" applyFont="1" applyFill="1" applyBorder="1" applyAlignment="1">
      <alignment horizontal="center" vertical="center"/>
    </xf>
    <xf numFmtId="0" fontId="109" fillId="38" borderId="70" applyFont="1" applyFill="1" applyBorder="1" applyAlignment="1">
      <alignment horizontal="center" vertical="center"/>
    </xf>
    <xf numFmtId="0" fontId="108" fillId="40" borderId="60" applyFont="1" applyFill="1" applyBorder="1" applyAlignment="1">
      <alignment horizontal="left" vertical="center"/>
    </xf>
    <xf numFmtId="171" fontId="108" fillId="40" borderId="60" applyNumberFormat="1" applyFont="1" applyFill="1" applyBorder="1" applyAlignment="1">
      <alignment horizontal="left" vertical="center"/>
    </xf>
    <xf numFmtId="0" fontId="108" fillId="40" borderId="60" applyFont="1" applyFill="1" applyBorder="1" applyAlignment="1">
      <alignment horizontal="right" vertical="center"/>
    </xf>
    <xf numFmtId="0" fontId="109" fillId="40" borderId="68" applyFont="1" applyFill="1" applyBorder="1" applyAlignment="1">
      <alignment horizontal="center" vertical="center"/>
    </xf>
    <xf numFmtId="0" fontId="109" fillId="40" borderId="69" applyFont="1" applyFill="1" applyBorder="1" applyAlignment="1">
      <alignment horizontal="center" vertical="center"/>
    </xf>
    <xf numFmtId="0" fontId="109" fillId="40" borderId="70" applyFont="1" applyFill="1" applyBorder="1" applyAlignment="1">
      <alignment horizontal="center" vertical="center"/>
    </xf>
    <xf numFmtId="0" fontId="110" fillId="0" borderId="0" applyFont="1" applyFill="1" applyBorder="1" applyAlignment="1">
      <alignment horizontal="left" vertical="center"/>
    </xf>
    <xf numFmtId="0" fontId="49" fillId="0" borderId="0" applyFont="1" applyFill="1" applyBorder="1" applyAlignment="1">
      <alignment horizontal="center" vertical="bottom"/>
    </xf>
    <xf numFmtId="0" fontId="88" fillId="30" borderId="59" applyFont="1" applyFill="1" applyBorder="1"/>
    <xf numFmtId="49" fontId="51" fillId="36" borderId="7" applyNumberFormat="1" applyFont="1" applyFill="1" applyBorder="1" applyAlignment="1">
      <alignment horizontal="center" vertical="center"/>
    </xf>
    <xf numFmtId="0" fontId="39" fillId="30" borderId="59" applyFont="1" applyFill="1" applyBorder="1" applyAlignment="1">
      <alignment horizontal="center"/>
    </xf>
    <xf numFmtId="0" fontId="51" fillId="36" borderId="7" applyFont="1" applyFill="1" applyBorder="1" applyAlignment="1">
      <alignment horizontal="center" vertical="center"/>
    </xf>
    <xf numFmtId="0" fontId="83" fillId="30" borderId="59" applyNumberFormat="1" applyFont="1" applyFill="1" applyBorder="1" applyAlignment="1">
      <alignment horizontal="left" wrapText="1"/>
    </xf>
    <xf numFmtId="164" fontId="88" fillId="30" borderId="59" applyNumberFormat="1" applyFont="1" applyFill="1" applyBorder="1" applyAlignment="1">
      <alignment horizontal="right"/>
    </xf>
    <xf numFmtId="1" fontId="83" fillId="0" borderId="59" applyNumberFormat="1" applyFont="1" applyFill="1" applyBorder="1" applyAlignment="1">
      <alignment horizontal="left" wrapText="1"/>
    </xf>
    <xf numFmtId="0" fontId="51" fillId="36" borderId="62" applyFont="1" applyFill="1" applyBorder="1" applyAlignment="1">
      <alignment horizontal="left"/>
    </xf>
    <xf numFmtId="166" fontId="52" fillId="36" borderId="62" applyNumberFormat="1" applyFont="1" applyFill="1" applyBorder="1" applyAlignment="1">
      <alignment horizontal="center"/>
    </xf>
    <xf numFmtId="0" fontId="51" fillId="36" borderId="62" applyFont="1" applyFill="1" applyBorder="1"/>
    <xf numFmtId="0" fontId="88" fillId="0" borderId="59" applyFont="1" applyFill="1" applyBorder="1" applyAlignment="1">
      <alignment horizontal="right"/>
    </xf>
    <xf numFmtId="0" fontId="43" fillId="0" borderId="71" applyFont="1" applyFill="1" applyBorder="1" applyAlignment="1">
      <alignment horizontal="center" vertical="center" wrapText="1"/>
    </xf>
    <xf numFmtId="0" fontId="5" fillId="0" borderId="62" applyFont="1" applyFill="1" applyBorder="1"/>
    <xf numFmtId="0" fontId="5" fillId="0" borderId="72" applyFont="1" applyFill="1" applyBorder="1"/>
    <xf numFmtId="0" fontId="5" fillId="0" borderId="73" applyFont="1" applyFill="1" applyBorder="1"/>
    <xf numFmtId="0" fontId="5" fillId="33" borderId="62" applyFont="1" applyFill="1" applyBorder="1"/>
    <xf numFmtId="0" fontId="5" fillId="33" borderId="72" applyFont="1" applyFill="1" applyBorder="1"/>
    <xf numFmtId="0" fontId="5" fillId="33" borderId="73" applyFont="1" applyFill="1" applyBorder="1"/>
    <xf numFmtId="0" fontId="83" fillId="0" borderId="59" applyNumberFormat="1" applyFont="1" applyFill="1" applyBorder="1" applyAlignment="1">
      <alignment horizontal="left" wrapText="1"/>
    </xf>
    <xf numFmtId="0" fontId="0" fillId="0" borderId="59" applyFont="1" applyFill="1" applyBorder="1"/>
    <xf numFmtId="0" fontId="39" fillId="0" borderId="59" applyFont="1" applyFill="1" applyBorder="1" applyAlignment="1">
      <alignment horizontal="center"/>
    </xf>
    <xf numFmtId="0" fontId="29" fillId="0" borderId="59" applyFont="1" applyFill="1" applyBorder="1" applyAlignment="1">
      <alignment horizontal="center"/>
    </xf>
    <xf numFmtId="0" fontId="82" fillId="0" borderId="74" applyFont="1" applyFill="1" applyBorder="1" applyAlignment="1">
      <alignment horizontal="center"/>
    </xf>
    <xf numFmtId="0" fontId="82" fillId="0" borderId="75" applyFont="1" applyFill="1" applyBorder="1" applyAlignment="1">
      <alignment horizontal="center"/>
    </xf>
    <xf numFmtId="0" fontId="82" fillId="0" borderId="76" applyFont="1" applyFill="1" applyBorder="1" applyAlignment="1">
      <alignment horizontal="center"/>
    </xf>
    <xf numFmtId="0" fontId="82" fillId="33" borderId="77" applyFont="1" applyFill="1" applyBorder="1" applyAlignment="1">
      <alignment horizontal="center"/>
    </xf>
    <xf numFmtId="0" fontId="82" fillId="33" borderId="59" applyFont="1" applyFill="1" applyBorder="1" applyAlignment="1">
      <alignment horizontal="center"/>
    </xf>
    <xf numFmtId="0" fontId="82" fillId="33" borderId="78" applyFont="1" applyFill="1" applyBorder="1" applyAlignment="1">
      <alignment horizontal="center"/>
    </xf>
    <xf numFmtId="0" fontId="82" fillId="0" borderId="77" applyFont="1" applyFill="1" applyBorder="1" applyAlignment="1">
      <alignment horizontal="center"/>
    </xf>
    <xf numFmtId="0" fontId="82" fillId="0" borderId="59" applyFont="1" applyFill="1" applyBorder="1" applyAlignment="1">
      <alignment horizontal="center"/>
    </xf>
    <xf numFmtId="0" fontId="82" fillId="0" borderId="78" applyFont="1" applyFill="1" applyBorder="1" applyAlignment="1">
      <alignment horizontal="center"/>
    </xf>
    <xf numFmtId="0" fontId="82" fillId="33" borderId="79" applyFont="1" applyFill="1" applyBorder="1" applyAlignment="1">
      <alignment horizontal="center"/>
    </xf>
    <xf numFmtId="0" fontId="82" fillId="33" borderId="80" applyFont="1" applyFill="1" applyBorder="1" applyAlignment="1">
      <alignment horizontal="center"/>
    </xf>
    <xf numFmtId="0" fontId="82" fillId="33" borderId="81" applyFont="1" applyFill="1" applyBorder="1" applyAlignment="1">
      <alignment horizontal="center"/>
    </xf>
    <xf numFmtId="0" fontId="0" fillId="0" borderId="59" applyFont="1" applyFill="1" applyBorder="1" applyAlignment="1">
      <alignment horizontal="center"/>
    </xf>
    <xf numFmtId="0" fontId="43" fillId="0" borderId="59" applyFont="1" applyFill="1" applyBorder="1"/>
    <xf numFmtId="0" fontId="111" fillId="38" borderId="68" applyFont="1" applyFill="1" applyBorder="1" applyAlignment="1">
      <alignment horizontal="center" vertical="center"/>
    </xf>
    <xf numFmtId="0" fontId="111" fillId="38" borderId="69" applyFont="1" applyFill="1" applyBorder="1" applyAlignment="1">
      <alignment horizontal="center" vertical="center"/>
    </xf>
    <xf numFmtId="0" fontId="111" fillId="38" borderId="70" applyFont="1" applyFill="1" applyBorder="1" applyAlignment="1">
      <alignment horizontal="center" vertical="center"/>
    </xf>
    <xf numFmtId="0" fontId="111" fillId="40" borderId="68" applyFont="1" applyFill="1" applyBorder="1" applyAlignment="1">
      <alignment horizontal="center" vertical="center"/>
    </xf>
    <xf numFmtId="0" fontId="111" fillId="40" borderId="69" applyFont="1" applyFill="1" applyBorder="1" applyAlignment="1">
      <alignment horizontal="center" vertical="center"/>
    </xf>
    <xf numFmtId="0" fontId="111" fillId="40" borderId="70" applyFont="1" applyFill="1" applyBorder="1" applyAlignment="1">
      <alignment horizontal="center" vertical="center"/>
    </xf>
    <xf numFmtId="170" fontId="0" fillId="0" borderId="59" applyNumberFormat="1" applyFont="1" applyFill="1" applyBorder="1" applyAlignment="1">
      <alignment horizontal="left" vertical="center"/>
    </xf>
    <xf numFmtId="0" fontId="88" fillId="0" borderId="0" applyFont="1" applyFill="1" applyBorder="1" applyAlignment="1">
      <alignment horizontal="center" vertical="bottom"/>
    </xf>
    <xf numFmtId="0" fontId="88" fillId="0" borderId="0" applyFont="1" applyFill="1" applyBorder="1" applyAlignment="1">
      <alignment horizontal="right" vertical="bottom"/>
    </xf>
    <xf numFmtId="0" fontId="82" fillId="0" borderId="59" applyNumberFormat="1" applyFont="1" applyFill="1" applyBorder="1" applyAlignment="1">
      <alignment horizontal="left" wrapText="1"/>
    </xf>
    <xf numFmtId="0" fontId="88" fillId="30" borderId="59" applyFont="1" applyFill="1" applyBorder="1" applyAlignment="1">
      <alignment horizontal="left"/>
    </xf>
    <xf numFmtId="49" fontId="64" fillId="36" borderId="7" applyNumberFormat="1" applyFont="1" applyFill="1" applyBorder="1" applyAlignment="1">
      <alignment horizontal="center"/>
    </xf>
    <xf numFmtId="164" fontId="88" fillId="30" borderId="59" applyNumberFormat="1" applyFont="1" applyFill="1" applyBorder="1" applyAlignment="1">
      <alignment vertical="center"/>
    </xf>
    <xf numFmtId="0" fontId="88" fillId="30" borderId="59" applyFont="1" applyFill="1" applyBorder="1" applyAlignment="1">
      <alignment vertical="center"/>
    </xf>
    <xf numFmtId="0" fontId="45" fillId="0" borderId="59" applyFont="1" applyFill="1" applyBorder="1" applyAlignment="1">
      <alignment vertical="center"/>
    </xf>
    <xf numFmtId="0" fontId="48" fillId="36" borderId="82" applyFont="1" applyFill="1" applyBorder="1" applyAlignment="1">
      <alignment horizontal="center" vertical="center"/>
    </xf>
    <xf numFmtId="0" fontId="50" fillId="0" borderId="59" applyFont="1" applyFill="1" applyBorder="1" applyAlignment="1">
      <alignment horizontal="center"/>
    </xf>
    <xf numFmtId="0" fontId="43" fillId="0" borderId="83" applyFont="1" applyFill="1" applyBorder="1" applyAlignment="1">
      <alignment horizontal="center" vertical="center" wrapText="1"/>
    </xf>
    <xf numFmtId="0" fontId="43" fillId="30" borderId="83" applyFont="1" applyFill="1" applyBorder="1" applyAlignment="1">
      <alignment horizontal="center" vertical="center" wrapText="1"/>
    </xf>
    <xf numFmtId="0" fontId="43" fillId="0" borderId="59" applyFont="1" applyFill="1" applyBorder="1" applyAlignment="1">
      <alignment horizontal="center"/>
    </xf>
    <xf numFmtId="0" fontId="88" fillId="0" borderId="62" applyFont="1" applyFill="1" applyBorder="1"/>
    <xf numFmtId="0" fontId="88" fillId="33" borderId="72" applyFont="1" applyFill="1" applyBorder="1"/>
    <xf numFmtId="0" fontId="88" fillId="0" borderId="72" applyFont="1" applyFill="1" applyBorder="1"/>
    <xf numFmtId="0" fontId="88" fillId="33" borderId="73" applyFont="1" applyFill="1" applyBorder="1"/>
    <xf numFmtId="0" fontId="48" fillId="36" borderId="62" applyFont="1" applyFill="1" applyBorder="1" applyAlignment="1">
      <alignment horizontal="center" vertical="center"/>
    </xf>
    <xf numFmtId="0" fontId="0" fillId="0" borderId="62" applyFont="1" applyFill="1" applyBorder="1"/>
    <xf numFmtId="0" fontId="0" fillId="33" borderId="72" applyFont="1" applyFill="1" applyBorder="1"/>
    <xf numFmtId="0" fontId="0" fillId="0" borderId="72" applyFont="1" applyFill="1" applyBorder="1"/>
    <xf numFmtId="0" fontId="0" fillId="33" borderId="73" applyFont="1" applyFill="1" applyBorder="1"/>
    <xf numFmtId="0" fontId="48" fillId="37" borderId="59" applyFont="1" applyFill="1" applyBorder="1" applyAlignment="1">
      <alignment horizontal="center" vertical="center"/>
    </xf>
    <xf numFmtId="166" fontId="43" fillId="37" borderId="59" applyNumberFormat="1" applyFont="1" applyFill="1" applyBorder="1" applyAlignment="1">
      <alignment horizontal="center"/>
    </xf>
    <xf numFmtId="0" fontId="0" fillId="33" borderId="62" applyFont="1" applyFill="1" applyBorder="1"/>
    <xf numFmtId="0" fontId="0" fillId="33" borderId="74" applyFont="1" applyFill="1" applyBorder="1" applyAlignment="1">
      <alignment horizontal="right" indent="2"/>
    </xf>
    <xf numFmtId="0" fontId="0" fillId="33" borderId="75" applyFont="1" applyFill="1" applyBorder="1" applyAlignment="1">
      <alignment horizontal="right" indent="2"/>
    </xf>
    <xf numFmtId="166" fontId="0" fillId="33" borderId="76" applyNumberFormat="1" applyFont="1" applyFill="1" applyBorder="1" applyAlignment="1">
      <alignment horizontal="right" indent="2"/>
    </xf>
    <xf numFmtId="0" fontId="43" fillId="37" borderId="59" applyFont="1" applyFill="1" applyBorder="1" applyAlignment="1">
      <alignment horizontal="center"/>
    </xf>
    <xf numFmtId="0" fontId="0" fillId="0" borderId="77" applyFont="1" applyFill="1" applyBorder="1" applyAlignment="1">
      <alignment horizontal="right" indent="2"/>
    </xf>
    <xf numFmtId="0" fontId="0" fillId="0" borderId="59" applyFont="1" applyFill="1" applyBorder="1" applyAlignment="1">
      <alignment horizontal="right" indent="2"/>
    </xf>
    <xf numFmtId="166" fontId="0" fillId="0" borderId="78" applyNumberFormat="1" applyFont="1" applyFill="1" applyBorder="1" applyAlignment="1">
      <alignment horizontal="right" indent="2"/>
    </xf>
    <xf numFmtId="1" fontId="88" fillId="37" borderId="59" applyNumberFormat="1" applyFont="1" applyFill="1" applyBorder="1"/>
    <xf numFmtId="0" fontId="0" fillId="33" borderId="77" applyFont="1" applyFill="1" applyBorder="1" applyAlignment="1">
      <alignment horizontal="right" indent="2"/>
    </xf>
    <xf numFmtId="0" fontId="0" fillId="33" borderId="59" applyFont="1" applyFill="1" applyBorder="1" applyAlignment="1">
      <alignment horizontal="right" indent="2"/>
    </xf>
    <xf numFmtId="166" fontId="0" fillId="33" borderId="78" applyNumberFormat="1" applyFont="1" applyFill="1" applyBorder="1" applyAlignment="1">
      <alignment horizontal="right" indent="2"/>
    </xf>
    <xf numFmtId="0" fontId="0" fillId="37" borderId="59" applyFont="1" applyFill="1" applyBorder="1" applyAlignment="1">
      <alignment horizontal="center" vertical="center" wrapText="1"/>
    </xf>
    <xf numFmtId="0" fontId="0" fillId="33" borderId="79" applyFont="1" applyFill="1" applyBorder="1" applyAlignment="1">
      <alignment horizontal="right" indent="2"/>
    </xf>
    <xf numFmtId="0" fontId="0" fillId="33" borderId="80" applyFont="1" applyFill="1" applyBorder="1" applyAlignment="1">
      <alignment horizontal="right" indent="2"/>
    </xf>
    <xf numFmtId="166" fontId="0" fillId="33" borderId="81" applyNumberFormat="1" applyFont="1" applyFill="1" applyBorder="1" applyAlignment="1">
      <alignment horizontal="right" indent="2"/>
    </xf>
    <xf numFmtId="0" fontId="43" fillId="30" borderId="59" applyFont="1" applyFill="1" applyBorder="1" applyAlignment="1">
      <alignment horizontal="right"/>
    </xf>
    <xf numFmtId="0" fontId="48" fillId="36" borderId="62" applyFont="1" applyFill="1" applyBorder="1"/>
  </cellXfs>
  <cellStyles count="788">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Comma_Hyatt DBM Sample" xfId="57"/>
    <cellStyle name="Currency" xfId="58" builtinId="4"/>
    <cellStyle name="Currency 2" xfId="59"/>
    <cellStyle name="Explanatory Text" xfId="60" builtinId="53" customBuiltin="1"/>
    <cellStyle name="Explanatory Text 2" xfId="61"/>
    <cellStyle name="ExtStyle 0" xfId="62"/>
    <cellStyle name="ExtStyle 0 2" xfId="63"/>
    <cellStyle name="ExtStyle 0 3" xfId="64"/>
    <cellStyle name="ExtStyle 0 4" xfId="65"/>
    <cellStyle name="ExtStyle 16" xfId="66"/>
    <cellStyle name="ExtStyle 16 2" xfId="67"/>
    <cellStyle name="ExtStyle 16 3" xfId="68"/>
    <cellStyle name="ExtStyle 16 4" xfId="69"/>
    <cellStyle name="ExtStyle 17" xfId="70"/>
    <cellStyle name="ExtStyle 17 2" xfId="71"/>
    <cellStyle name="ExtStyle 17 3" xfId="72"/>
    <cellStyle name="ExtStyle 17 4" xfId="73"/>
    <cellStyle name="ExtStyle 18" xfId="74"/>
    <cellStyle name="ExtStyle 18 2" xfId="75"/>
    <cellStyle name="ExtStyle 18 3" xfId="76"/>
    <cellStyle name="ExtStyle 18 4" xfId="77"/>
    <cellStyle name="ExtStyle 19" xfId="78"/>
    <cellStyle name="ExtStyle 19 2" xfId="79"/>
    <cellStyle name="ExtStyle 19 3" xfId="80"/>
    <cellStyle name="ExtStyle 19 4" xfId="81"/>
    <cellStyle name="ExtStyle 20" xfId="82"/>
    <cellStyle name="ExtStyle 20 2" xfId="83"/>
    <cellStyle name="ExtStyle 21" xfId="84"/>
    <cellStyle name="ExtStyle 21 2" xfId="85"/>
    <cellStyle name="ExtStyle 22" xfId="86"/>
    <cellStyle name="ExtStyle 22 2" xfId="87"/>
    <cellStyle name="ExtStyle 22 3" xfId="88"/>
    <cellStyle name="ExtStyle 22 4" xfId="89"/>
    <cellStyle name="ExtStyle 28" xfId="90"/>
    <cellStyle name="ExtStyle 28 2" xfId="91"/>
    <cellStyle name="ExtStyle 29" xfId="92"/>
    <cellStyle name="ExtStyle 29 2" xfId="93"/>
    <cellStyle name="ExtStyle 30" xfId="94"/>
    <cellStyle name="ExtStyle 30 2" xfId="95"/>
    <cellStyle name="ExtStyle 30 3" xfId="96"/>
    <cellStyle name="ExtStyle 30 4" xfId="97"/>
    <cellStyle name="ExtStyle 31" xfId="98"/>
    <cellStyle name="ExtStyle 31 2" xfId="99"/>
    <cellStyle name="ExtStyle 32" xfId="100"/>
    <cellStyle name="ExtStyle 32 2" xfId="101"/>
    <cellStyle name="ExtStyle 33" xfId="102"/>
    <cellStyle name="ExtStyle 33 2" xfId="103"/>
    <cellStyle name="ExtStyle 33 3" xfId="104"/>
    <cellStyle name="ExtStyle 33 4" xfId="105"/>
    <cellStyle name="ExtStyle 34" xfId="106"/>
    <cellStyle name="ExtStyle 34 2" xfId="107"/>
    <cellStyle name="ExtStyle 35" xfId="108"/>
    <cellStyle name="ExtStyle 35 2" xfId="109"/>
    <cellStyle name="ExtStyle 36" xfId="110"/>
    <cellStyle name="ExtStyle 36 2" xfId="111"/>
    <cellStyle name="ExtStyle 36 3" xfId="112"/>
    <cellStyle name="ExtStyle 36 4" xfId="113"/>
    <cellStyle name="ExtStyle 37" xfId="114"/>
    <cellStyle name="ExtStyle 37 2" xfId="115"/>
    <cellStyle name="ExtStyle 38" xfId="116"/>
    <cellStyle name="ExtStyle 38 2" xfId="117"/>
    <cellStyle name="ExtStyle 39" xfId="118"/>
    <cellStyle name="ExtStyle 39 2" xfId="119"/>
    <cellStyle name="ExtStyle 39 3" xfId="120"/>
    <cellStyle name="ExtStyle 39 4" xfId="121"/>
    <cellStyle name="ExtStyle 43" xfId="122"/>
    <cellStyle name="ExtStyle 44" xfId="123"/>
    <cellStyle name="ExtStyle 46" xfId="124"/>
    <cellStyle name="ExtStyle 47" xfId="125"/>
    <cellStyle name="ExtStyle 69" xfId="126"/>
    <cellStyle name="ExtStyle 75" xfId="127"/>
    <cellStyle name="ExtStyle 82" xfId="128"/>
    <cellStyle name="Good" xfId="129" builtinId="26" customBuiltin="1"/>
    <cellStyle name="Good 2" xfId="130"/>
    <cellStyle name="Heading 1" xfId="131" builtinId="16" customBuiltin="1"/>
    <cellStyle name="Heading 1 2" xfId="132"/>
    <cellStyle name="Heading 2" xfId="133" builtinId="17" customBuiltin="1"/>
    <cellStyle name="Heading 2 2" xfId="134"/>
    <cellStyle name="Heading 3" xfId="135" builtinId="18" customBuiltin="1"/>
    <cellStyle name="Heading 3 2" xfId="136"/>
    <cellStyle name="Heading 4" xfId="137" builtinId="19" customBuiltin="1"/>
    <cellStyle name="Heading 4 2" xfId="138"/>
    <cellStyle name="Hyperlink 2" xfId="139"/>
    <cellStyle name="Input" xfId="140" builtinId="20" customBuiltin="1"/>
    <cellStyle name="Input 2" xfId="141"/>
    <cellStyle name="Linked Cell" xfId="142" builtinId="24" customBuiltin="1"/>
    <cellStyle name="Linked Cell 2" xfId="143"/>
    <cellStyle name="Neutral" xfId="144" builtinId="28" customBuiltin="1"/>
    <cellStyle name="Neutral 2" xfId="145"/>
    <cellStyle name="Normal" xfId="0" builtinId="0"/>
    <cellStyle name="Normal 2" xfId="146"/>
    <cellStyle name="Normal 3" xfId="147"/>
    <cellStyle name="Note" xfId="148" builtinId="10" customBuiltin="1"/>
    <cellStyle name="Note 2" xfId="149"/>
    <cellStyle name="Note 3" xfId="150"/>
    <cellStyle name="Note 4" xfId="151"/>
    <cellStyle name="Output" xfId="152" builtinId="21" customBuiltin="1"/>
    <cellStyle name="Output 2" xfId="153"/>
    <cellStyle name="Percent" xfId="154" builtinId="5"/>
    <cellStyle name="Percent 2" xfId="155"/>
    <cellStyle name="Style 1025" xfId="156"/>
    <cellStyle name="Style 1025 2" xfId="157"/>
    <cellStyle name="Style 1101" xfId="158"/>
    <cellStyle name="Style 1101 2" xfId="159"/>
    <cellStyle name="Style 1103" xfId="160"/>
    <cellStyle name="Style 1103 2" xfId="161"/>
    <cellStyle name="Style 1103 3" xfId="162"/>
    <cellStyle name="Style 1103 4" xfId="163"/>
    <cellStyle name="Style 1104" xfId="164"/>
    <cellStyle name="Style 1104 2" xfId="165"/>
    <cellStyle name="Style 1104 3" xfId="166"/>
    <cellStyle name="Style 1104 4" xfId="167"/>
    <cellStyle name="Style 1105" xfId="168"/>
    <cellStyle name="Style 1105 2" xfId="169"/>
    <cellStyle name="Style 1105 3" xfId="170"/>
    <cellStyle name="Style 1105 4" xfId="171"/>
    <cellStyle name="Style 1106" xfId="172"/>
    <cellStyle name="Style 1106 2" xfId="173"/>
    <cellStyle name="Style 1106 3" xfId="174"/>
    <cellStyle name="Style 1106 4" xfId="175"/>
    <cellStyle name="Style 1107" xfId="176"/>
    <cellStyle name="Style 1107 2" xfId="177"/>
    <cellStyle name="Style 1107 3" xfId="178"/>
    <cellStyle name="Style 1107 4" xfId="179"/>
    <cellStyle name="Style 1108" xfId="180"/>
    <cellStyle name="Style 1108 2" xfId="181"/>
    <cellStyle name="Style 1108 3" xfId="182"/>
    <cellStyle name="Style 1108 4" xfId="183"/>
    <cellStyle name="Style 1109" xfId="184"/>
    <cellStyle name="Style 1109 2" xfId="185"/>
    <cellStyle name="Style 1109 3" xfId="186"/>
    <cellStyle name="Style 1109 4" xfId="187"/>
    <cellStyle name="Style 1110" xfId="188"/>
    <cellStyle name="Style 1110 2" xfId="189"/>
    <cellStyle name="Style 1110 3" xfId="190"/>
    <cellStyle name="Style 1110 4" xfId="191"/>
    <cellStyle name="Style 1111" xfId="192"/>
    <cellStyle name="Style 1111 2" xfId="193"/>
    <cellStyle name="Style 1111 3" xfId="194"/>
    <cellStyle name="Style 1111 4" xfId="195"/>
    <cellStyle name="Style 1112" xfId="196"/>
    <cellStyle name="Style 1112 2" xfId="197"/>
    <cellStyle name="Style 1112 3" xfId="198"/>
    <cellStyle name="Style 1112 4" xfId="199"/>
    <cellStyle name="Style 1113" xfId="200"/>
    <cellStyle name="Style 1113 2" xfId="201"/>
    <cellStyle name="Style 1113 3" xfId="202"/>
    <cellStyle name="Style 1113 4" xfId="203"/>
    <cellStyle name="Style 1114" xfId="204"/>
    <cellStyle name="Style 1114 2" xfId="205"/>
    <cellStyle name="Style 1114 3" xfId="206"/>
    <cellStyle name="Style 1114 4" xfId="207"/>
    <cellStyle name="Style 1115" xfId="208"/>
    <cellStyle name="Style 1115 2" xfId="209"/>
    <cellStyle name="Style 1115 3" xfId="210"/>
    <cellStyle name="Style 1115 4" xfId="211"/>
    <cellStyle name="Style 1177" xfId="212"/>
    <cellStyle name="Style 1177 2" xfId="213"/>
    <cellStyle name="Style 1177 3" xfId="214"/>
    <cellStyle name="Style 1177 4" xfId="215"/>
    <cellStyle name="Style 1178" xfId="216"/>
    <cellStyle name="Style 1178 2" xfId="217"/>
    <cellStyle name="Style 1178 3" xfId="218"/>
    <cellStyle name="Style 1178 4" xfId="219"/>
    <cellStyle name="Style 1179" xfId="220"/>
    <cellStyle name="Style 1179 2" xfId="221"/>
    <cellStyle name="Style 1179 3" xfId="222"/>
    <cellStyle name="Style 1179 4" xfId="223"/>
    <cellStyle name="Style 1180" xfId="224"/>
    <cellStyle name="Style 1180 2" xfId="225"/>
    <cellStyle name="Style 1180 3" xfId="226"/>
    <cellStyle name="Style 1180 4" xfId="227"/>
    <cellStyle name="Style 1181" xfId="228"/>
    <cellStyle name="Style 1181 2" xfId="229"/>
    <cellStyle name="Style 1181 3" xfId="230"/>
    <cellStyle name="Style 1181 4" xfId="231"/>
    <cellStyle name="Style 1182" xfId="232"/>
    <cellStyle name="Style 1182 2" xfId="233"/>
    <cellStyle name="Style 1182 3" xfId="234"/>
    <cellStyle name="Style 1182 4" xfId="235"/>
    <cellStyle name="Style 1183" xfId="236"/>
    <cellStyle name="Style 1183 2" xfId="237"/>
    <cellStyle name="Style 1183 3" xfId="238"/>
    <cellStyle name="Style 1183 4" xfId="239"/>
    <cellStyle name="Style 1184" xfId="240"/>
    <cellStyle name="Style 1184 2" xfId="241"/>
    <cellStyle name="Style 1184 3" xfId="242"/>
    <cellStyle name="Style 1184 4" xfId="243"/>
    <cellStyle name="Style 1185" xfId="244"/>
    <cellStyle name="Style 1185 2" xfId="245"/>
    <cellStyle name="Style 1185 3" xfId="246"/>
    <cellStyle name="Style 1185 4" xfId="247"/>
    <cellStyle name="Style 1196" xfId="248"/>
    <cellStyle name="Style 1299" xfId="249"/>
    <cellStyle name="Style 1299 2" xfId="250"/>
    <cellStyle name="Style 1309" xfId="251"/>
    <cellStyle name="Style 1311" xfId="252"/>
    <cellStyle name="Style 1313" xfId="253"/>
    <cellStyle name="Style 1314" xfId="254"/>
    <cellStyle name="Style 1315" xfId="255"/>
    <cellStyle name="Style 1316" xfId="256"/>
    <cellStyle name="Style 1317" xfId="257"/>
    <cellStyle name="Style 1318" xfId="258"/>
    <cellStyle name="Style 1319" xfId="259"/>
    <cellStyle name="Style 1320" xfId="260"/>
    <cellStyle name="Style 1321" xfId="261"/>
    <cellStyle name="Style 1322" xfId="262"/>
    <cellStyle name="Style 1331" xfId="263"/>
    <cellStyle name="Style 1331 2" xfId="264"/>
    <cellStyle name="Style 1331 3" xfId="265"/>
    <cellStyle name="Style 1331 4" xfId="266"/>
    <cellStyle name="Style 1332" xfId="267"/>
    <cellStyle name="Style 1332 2" xfId="268"/>
    <cellStyle name="Style 1332 3" xfId="269"/>
    <cellStyle name="Style 1332 4" xfId="270"/>
    <cellStyle name="Style 1333" xfId="271"/>
    <cellStyle name="Style 1333 2" xfId="272"/>
    <cellStyle name="Style 1333 3" xfId="273"/>
    <cellStyle name="Style 1333 4" xfId="274"/>
    <cellStyle name="Style 1334" xfId="275"/>
    <cellStyle name="Style 1334 2" xfId="276"/>
    <cellStyle name="Style 1334 3" xfId="277"/>
    <cellStyle name="Style 1334 4" xfId="278"/>
    <cellStyle name="Style 1335" xfId="279"/>
    <cellStyle name="Style 1335 2" xfId="280"/>
    <cellStyle name="Style 1335 3" xfId="281"/>
    <cellStyle name="Style 1335 4" xfId="282"/>
    <cellStyle name="Style 1336" xfId="283"/>
    <cellStyle name="Style 1336 2" xfId="284"/>
    <cellStyle name="Style 1336 3" xfId="285"/>
    <cellStyle name="Style 1336 4" xfId="286"/>
    <cellStyle name="Style 1337" xfId="287"/>
    <cellStyle name="Style 1337 2" xfId="288"/>
    <cellStyle name="Style 1337 3" xfId="289"/>
    <cellStyle name="Style 1337 4" xfId="290"/>
    <cellStyle name="Style 1338" xfId="291"/>
    <cellStyle name="Style 1338 2" xfId="292"/>
    <cellStyle name="Style 1338 3" xfId="293"/>
    <cellStyle name="Style 1338 4" xfId="294"/>
    <cellStyle name="Style 1339" xfId="295"/>
    <cellStyle name="Style 1339 2" xfId="296"/>
    <cellStyle name="Style 1339 3" xfId="297"/>
    <cellStyle name="Style 1339 4" xfId="298"/>
    <cellStyle name="Style 1376" xfId="299"/>
    <cellStyle name="Style 1376 2" xfId="300"/>
    <cellStyle name="Style 1376 3" xfId="301"/>
    <cellStyle name="Style 1376 4" xfId="302"/>
    <cellStyle name="Style 1377" xfId="303"/>
    <cellStyle name="Style 1377 2" xfId="304"/>
    <cellStyle name="Style 1377 3" xfId="305"/>
    <cellStyle name="Style 1377 4" xfId="306"/>
    <cellStyle name="Style 1378" xfId="307"/>
    <cellStyle name="Style 1378 2" xfId="308"/>
    <cellStyle name="Style 1378 3" xfId="309"/>
    <cellStyle name="Style 1378 4" xfId="310"/>
    <cellStyle name="Style 1379" xfId="311"/>
    <cellStyle name="Style 1379 2" xfId="312"/>
    <cellStyle name="Style 1379 3" xfId="313"/>
    <cellStyle name="Style 1379 4" xfId="314"/>
    <cellStyle name="Style 1380" xfId="315"/>
    <cellStyle name="Style 1380 2" xfId="316"/>
    <cellStyle name="Style 1380 3" xfId="317"/>
    <cellStyle name="Style 1380 4" xfId="318"/>
    <cellStyle name="Style 1381" xfId="319"/>
    <cellStyle name="Style 1381 2" xfId="320"/>
    <cellStyle name="Style 1381 3" xfId="321"/>
    <cellStyle name="Style 1381 4" xfId="322"/>
    <cellStyle name="Style 1382" xfId="323"/>
    <cellStyle name="Style 1382 2" xfId="324"/>
    <cellStyle name="Style 1382 3" xfId="325"/>
    <cellStyle name="Style 1382 4" xfId="326"/>
    <cellStyle name="Style 1383" xfId="327"/>
    <cellStyle name="Style 1383 2" xfId="328"/>
    <cellStyle name="Style 1383 3" xfId="329"/>
    <cellStyle name="Style 1383 4" xfId="330"/>
    <cellStyle name="Style 1384" xfId="331"/>
    <cellStyle name="Style 1384 2" xfId="332"/>
    <cellStyle name="Style 1384 3" xfId="333"/>
    <cellStyle name="Style 1384 4" xfId="334"/>
    <cellStyle name="Style 1385" xfId="335"/>
    <cellStyle name="Style 1385 2" xfId="336"/>
    <cellStyle name="Style 1385 3" xfId="337"/>
    <cellStyle name="Style 1385 4" xfId="338"/>
    <cellStyle name="Style 1386" xfId="339"/>
    <cellStyle name="Style 1386 2" xfId="340"/>
    <cellStyle name="Style 1386 3" xfId="341"/>
    <cellStyle name="Style 1386 4" xfId="342"/>
    <cellStyle name="Style 1535" xfId="343"/>
    <cellStyle name="Style 1536" xfId="344"/>
    <cellStyle name="Style 1537" xfId="345"/>
    <cellStyle name="Style 1538" xfId="346"/>
    <cellStyle name="Style 1539" xfId="347"/>
    <cellStyle name="Style 1540" xfId="348"/>
    <cellStyle name="Style 1541" xfId="349"/>
    <cellStyle name="Style 1542" xfId="350"/>
    <cellStyle name="Style 1543" xfId="351"/>
    <cellStyle name="Style 1544" xfId="352"/>
    <cellStyle name="Style 1556" xfId="353"/>
    <cellStyle name="Style 1556 2" xfId="354"/>
    <cellStyle name="Style 1663" xfId="355"/>
    <cellStyle name="Style 1663 2" xfId="356"/>
    <cellStyle name="Style 1665" xfId="357"/>
    <cellStyle name="Style 1665 2" xfId="358"/>
    <cellStyle name="Style 1665 3" xfId="359"/>
    <cellStyle name="Style 1665 4" xfId="360"/>
    <cellStyle name="Style 1666" xfId="361"/>
    <cellStyle name="Style 1666 2" xfId="362"/>
    <cellStyle name="Style 1666 3" xfId="363"/>
    <cellStyle name="Style 1666 4" xfId="364"/>
    <cellStyle name="Style 1667" xfId="365"/>
    <cellStyle name="Style 1667 2" xfId="366"/>
    <cellStyle name="Style 1667 3" xfId="367"/>
    <cellStyle name="Style 1667 4" xfId="368"/>
    <cellStyle name="Style 1668" xfId="369"/>
    <cellStyle name="Style 1668 2" xfId="370"/>
    <cellStyle name="Style 1668 3" xfId="371"/>
    <cellStyle name="Style 1668 4" xfId="372"/>
    <cellStyle name="Style 1669" xfId="373"/>
    <cellStyle name="Style 1669 2" xfId="374"/>
    <cellStyle name="Style 1669 3" xfId="375"/>
    <cellStyle name="Style 1669 4" xfId="376"/>
    <cellStyle name="Style 1670" xfId="377"/>
    <cellStyle name="Style 1670 2" xfId="378"/>
    <cellStyle name="Style 1670 3" xfId="379"/>
    <cellStyle name="Style 1670 4" xfId="380"/>
    <cellStyle name="Style 1671" xfId="381"/>
    <cellStyle name="Style 1671 2" xfId="382"/>
    <cellStyle name="Style 1671 3" xfId="383"/>
    <cellStyle name="Style 1671 4" xfId="384"/>
    <cellStyle name="Style 1672" xfId="385"/>
    <cellStyle name="Style 1672 2" xfId="386"/>
    <cellStyle name="Style 1672 3" xfId="387"/>
    <cellStyle name="Style 1672 4" xfId="388"/>
    <cellStyle name="Style 1673" xfId="389"/>
    <cellStyle name="Style 1673 2" xfId="390"/>
    <cellStyle name="Style 1673 3" xfId="391"/>
    <cellStyle name="Style 1673 4" xfId="392"/>
    <cellStyle name="Style 1699" xfId="393"/>
    <cellStyle name="Style 1703" xfId="394"/>
    <cellStyle name="Style 1705" xfId="395"/>
    <cellStyle name="Style 1706" xfId="396"/>
    <cellStyle name="Style 1707" xfId="397"/>
    <cellStyle name="Style 1708" xfId="398"/>
    <cellStyle name="Style 1709" xfId="399"/>
    <cellStyle name="Style 1710" xfId="400"/>
    <cellStyle name="Style 1711" xfId="401"/>
    <cellStyle name="Style 1712" xfId="402"/>
    <cellStyle name="Style 1713" xfId="403"/>
    <cellStyle name="Style 1714" xfId="404"/>
    <cellStyle name="Style 1759" xfId="405"/>
    <cellStyle name="Style 1872" xfId="406"/>
    <cellStyle name="Style 1874" xfId="407"/>
    <cellStyle name="Style 1876" xfId="408"/>
    <cellStyle name="Style 1877" xfId="409"/>
    <cellStyle name="Style 1878" xfId="410"/>
    <cellStyle name="Style 1879" xfId="411"/>
    <cellStyle name="Style 1880" xfId="412"/>
    <cellStyle name="Style 1881" xfId="413"/>
    <cellStyle name="Style 1882" xfId="414"/>
    <cellStyle name="Style 1883" xfId="415"/>
    <cellStyle name="Style 1884" xfId="416"/>
    <cellStyle name="Style 1885" xfId="417"/>
    <cellStyle name="Style 1887" xfId="418"/>
    <cellStyle name="Style 1887 2" xfId="419"/>
    <cellStyle name="Style 1887 3" xfId="420"/>
    <cellStyle name="Style 1887 4" xfId="421"/>
    <cellStyle name="Style 1888" xfId="422"/>
    <cellStyle name="Style 1888 2" xfId="423"/>
    <cellStyle name="Style 1888 3" xfId="424"/>
    <cellStyle name="Style 1888 4" xfId="425"/>
    <cellStyle name="Style 1889" xfId="426"/>
    <cellStyle name="Style 1889 2" xfId="427"/>
    <cellStyle name="Style 1889 3" xfId="428"/>
    <cellStyle name="Style 1889 4" xfId="429"/>
    <cellStyle name="Style 1890" xfId="430"/>
    <cellStyle name="Style 1890 2" xfId="431"/>
    <cellStyle name="Style 1890 3" xfId="432"/>
    <cellStyle name="Style 1890 4" xfId="433"/>
    <cellStyle name="Style 1891" xfId="434"/>
    <cellStyle name="Style 1891 2" xfId="435"/>
    <cellStyle name="Style 1891 3" xfId="436"/>
    <cellStyle name="Style 1891 4" xfId="437"/>
    <cellStyle name="Style 1892" xfId="438"/>
    <cellStyle name="Style 1892 2" xfId="439"/>
    <cellStyle name="Style 1892 3" xfId="440"/>
    <cellStyle name="Style 1892 4" xfId="441"/>
    <cellStyle name="Style 1893" xfId="442"/>
    <cellStyle name="Style 1893 2" xfId="443"/>
    <cellStyle name="Style 1893 3" xfId="444"/>
    <cellStyle name="Style 1893 4" xfId="445"/>
    <cellStyle name="Style 1894" xfId="446"/>
    <cellStyle name="Style 1894 2" xfId="447"/>
    <cellStyle name="Style 1894 3" xfId="448"/>
    <cellStyle name="Style 1894 4" xfId="449"/>
    <cellStyle name="Style 1895" xfId="450"/>
    <cellStyle name="Style 1895 2" xfId="451"/>
    <cellStyle name="Style 1895 3" xfId="452"/>
    <cellStyle name="Style 1895 4" xfId="453"/>
    <cellStyle name="Style 2066" xfId="454"/>
    <cellStyle name="Style 2067" xfId="455"/>
    <cellStyle name="Style 2068" xfId="456"/>
    <cellStyle name="Style 2069" xfId="457"/>
    <cellStyle name="Style 2070" xfId="458"/>
    <cellStyle name="Style 2071" xfId="459"/>
    <cellStyle name="Style 2072" xfId="460"/>
    <cellStyle name="Style 2073" xfId="461"/>
    <cellStyle name="Style 2074" xfId="462"/>
    <cellStyle name="Style 2075" xfId="463"/>
    <cellStyle name="Style 2089" xfId="464"/>
    <cellStyle name="Style 2202" xfId="465"/>
    <cellStyle name="Style 2204" xfId="466"/>
    <cellStyle name="Style 2206" xfId="467"/>
    <cellStyle name="Style 2207" xfId="468"/>
    <cellStyle name="Style 2208" xfId="469"/>
    <cellStyle name="Style 2209" xfId="470"/>
    <cellStyle name="Style 2210" xfId="471"/>
    <cellStyle name="Style 2211" xfId="472"/>
    <cellStyle name="Style 2212" xfId="473"/>
    <cellStyle name="Style 2213" xfId="474"/>
    <cellStyle name="Style 2214" xfId="475"/>
    <cellStyle name="Style 2215" xfId="476"/>
    <cellStyle name="Style 2464" xfId="477"/>
    <cellStyle name="Style 2468" xfId="478"/>
    <cellStyle name="Style 2470" xfId="479"/>
    <cellStyle name="Style 2471" xfId="480"/>
    <cellStyle name="Style 2472" xfId="481"/>
    <cellStyle name="Style 2473" xfId="482"/>
    <cellStyle name="Style 2474" xfId="483"/>
    <cellStyle name="Style 2475" xfId="484"/>
    <cellStyle name="Style 2476" xfId="485"/>
    <cellStyle name="Style 2477" xfId="486"/>
    <cellStyle name="Style 2478" xfId="487"/>
    <cellStyle name="Style 2479" xfId="488"/>
    <cellStyle name="Style 297" xfId="489"/>
    <cellStyle name="Style 297 2" xfId="490"/>
    <cellStyle name="Style 300" xfId="491"/>
    <cellStyle name="Style 300 2" xfId="492"/>
    <cellStyle name="Style 528" xfId="493"/>
    <cellStyle name="Style 528 2" xfId="494"/>
    <cellStyle name="Style 561" xfId="495"/>
    <cellStyle name="Style 561 2" xfId="496"/>
    <cellStyle name="Style 669" xfId="497"/>
    <cellStyle name="Style 669 2" xfId="498"/>
    <cellStyle name="Style 670" xfId="499"/>
    <cellStyle name="Style 670 2" xfId="500"/>
    <cellStyle name="Style 671" xfId="501"/>
    <cellStyle name="Style 671 2" xfId="502"/>
    <cellStyle name="Style 672" xfId="503"/>
    <cellStyle name="Style 672 2" xfId="504"/>
    <cellStyle name="Style 673" xfId="505"/>
    <cellStyle name="Style 673 2" xfId="506"/>
    <cellStyle name="Style 674" xfId="507"/>
    <cellStyle name="Style 674 2" xfId="508"/>
    <cellStyle name="Style 675" xfId="509"/>
    <cellStyle name="Style 675 2" xfId="510"/>
    <cellStyle name="Style 676" xfId="511"/>
    <cellStyle name="Style 676 2" xfId="512"/>
    <cellStyle name="Style 707" xfId="513"/>
    <cellStyle name="Style 707 2" xfId="514"/>
    <cellStyle name="Style 707 3" xfId="515"/>
    <cellStyle name="Style 707 4" xfId="516"/>
    <cellStyle name="Style 708" xfId="517"/>
    <cellStyle name="Style 708 2" xfId="518"/>
    <cellStyle name="Style 708 3" xfId="519"/>
    <cellStyle name="Style 708 4" xfId="520"/>
    <cellStyle name="Style 709" xfId="521"/>
    <cellStyle name="Style 709 2" xfId="522"/>
    <cellStyle name="Style 709 3" xfId="523"/>
    <cellStyle name="Style 709 4" xfId="524"/>
    <cellStyle name="Style 710" xfId="525"/>
    <cellStyle name="Style 710 2" xfId="526"/>
    <cellStyle name="Style 710 3" xfId="527"/>
    <cellStyle name="Style 710 4" xfId="528"/>
    <cellStyle name="Style 711" xfId="529"/>
    <cellStyle name="Style 711 2" xfId="530"/>
    <cellStyle name="Style 711 3" xfId="531"/>
    <cellStyle name="Style 711 4" xfId="532"/>
    <cellStyle name="Style 712" xfId="533"/>
    <cellStyle name="Style 712 2" xfId="534"/>
    <cellStyle name="Style 712 3" xfId="535"/>
    <cellStyle name="Style 712 4" xfId="536"/>
    <cellStyle name="Style 713" xfId="537"/>
    <cellStyle name="Style 713 2" xfId="538"/>
    <cellStyle name="Style 713 3" xfId="539"/>
    <cellStyle name="Style 713 4" xfId="540"/>
    <cellStyle name="Style 714" xfId="541"/>
    <cellStyle name="Style 714 2" xfId="542"/>
    <cellStyle name="Style 714 3" xfId="543"/>
    <cellStyle name="Style 714 4" xfId="544"/>
    <cellStyle name="Style 723" xfId="545"/>
    <cellStyle name="Style 723 2" xfId="546"/>
    <cellStyle name="Style 740" xfId="547"/>
    <cellStyle name="Style 740 2" xfId="548"/>
    <cellStyle name="Style 740 3" xfId="549"/>
    <cellStyle name="Style 740 4" xfId="550"/>
    <cellStyle name="Style 741" xfId="551"/>
    <cellStyle name="Style 741 2" xfId="552"/>
    <cellStyle name="Style 741 3" xfId="553"/>
    <cellStyle name="Style 741 4" xfId="554"/>
    <cellStyle name="Style 742" xfId="555"/>
    <cellStyle name="Style 742 2" xfId="556"/>
    <cellStyle name="Style 742 3" xfId="557"/>
    <cellStyle name="Style 742 4" xfId="558"/>
    <cellStyle name="Style 743" xfId="559"/>
    <cellStyle name="Style 743 2" xfId="560"/>
    <cellStyle name="Style 743 3" xfId="561"/>
    <cellStyle name="Style 743 4" xfId="562"/>
    <cellStyle name="Style 744" xfId="563"/>
    <cellStyle name="Style 744 2" xfId="564"/>
    <cellStyle name="Style 744 3" xfId="565"/>
    <cellStyle name="Style 744 4" xfId="566"/>
    <cellStyle name="Style 745" xfId="567"/>
    <cellStyle name="Style 745 2" xfId="568"/>
    <cellStyle name="Style 745 3" xfId="569"/>
    <cellStyle name="Style 745 4" xfId="570"/>
    <cellStyle name="Style 746" xfId="571"/>
    <cellStyle name="Style 746 2" xfId="572"/>
    <cellStyle name="Style 746 3" xfId="573"/>
    <cellStyle name="Style 746 4" xfId="574"/>
    <cellStyle name="Style 747" xfId="575"/>
    <cellStyle name="Style 747 2" xfId="576"/>
    <cellStyle name="Style 747 3" xfId="577"/>
    <cellStyle name="Style 747 4" xfId="578"/>
    <cellStyle name="Style 868" xfId="579"/>
    <cellStyle name="Style 868 2" xfId="580"/>
    <cellStyle name="Style 902" xfId="581"/>
    <cellStyle name="Style 902 2" xfId="582"/>
    <cellStyle name="Style 902 3" xfId="583"/>
    <cellStyle name="Style 902 4" xfId="584"/>
    <cellStyle name="Style 903" xfId="585"/>
    <cellStyle name="Style 903 2" xfId="586"/>
    <cellStyle name="Style 903 3" xfId="587"/>
    <cellStyle name="Style 903 4" xfId="588"/>
    <cellStyle name="Style 904" xfId="589"/>
    <cellStyle name="Style 904 2" xfId="590"/>
    <cellStyle name="Style 904 3" xfId="591"/>
    <cellStyle name="Style 904 4" xfId="592"/>
    <cellStyle name="Style 905" xfId="593"/>
    <cellStyle name="Style 905 2" xfId="594"/>
    <cellStyle name="Style 905 3" xfId="595"/>
    <cellStyle name="Style 905 4" xfId="596"/>
    <cellStyle name="Style 910" xfId="597"/>
    <cellStyle name="Style 910 2" xfId="598"/>
    <cellStyle name="Style 910 3" xfId="599"/>
    <cellStyle name="Style 910 4" xfId="600"/>
    <cellStyle name="Style 911" xfId="601"/>
    <cellStyle name="Style 911 2" xfId="602"/>
    <cellStyle name="Style 911 3" xfId="603"/>
    <cellStyle name="Style 911 4" xfId="604"/>
    <cellStyle name="Style 912" xfId="605"/>
    <cellStyle name="Style 912 2" xfId="606"/>
    <cellStyle name="Style 912 3" xfId="607"/>
    <cellStyle name="Style 912 4" xfId="608"/>
    <cellStyle name="Style 913" xfId="609"/>
    <cellStyle name="Style 913 2" xfId="610"/>
    <cellStyle name="Style 913 3" xfId="611"/>
    <cellStyle name="Style 913 4" xfId="612"/>
    <cellStyle name="Style 918" xfId="613"/>
    <cellStyle name="Style 918 2" xfId="614"/>
    <cellStyle name="Style 918 3" xfId="615"/>
    <cellStyle name="Style 918 4" xfId="616"/>
    <cellStyle name="Style 919" xfId="617"/>
    <cellStyle name="Style 919 2" xfId="618"/>
    <cellStyle name="Style 919 3" xfId="619"/>
    <cellStyle name="Style 919 4" xfId="620"/>
    <cellStyle name="Style 920" xfId="621"/>
    <cellStyle name="Style 920 2" xfId="622"/>
    <cellStyle name="Style 920 3" xfId="623"/>
    <cellStyle name="Style 920 4" xfId="624"/>
    <cellStyle name="Style 921" xfId="625"/>
    <cellStyle name="Style 921 2" xfId="626"/>
    <cellStyle name="Style 921 3" xfId="627"/>
    <cellStyle name="Style 921 4" xfId="628"/>
    <cellStyle name="Style 926" xfId="629"/>
    <cellStyle name="Style 926 2" xfId="630"/>
    <cellStyle name="Style 926 3" xfId="631"/>
    <cellStyle name="Style 926 4" xfId="632"/>
    <cellStyle name="Style 927" xfId="633"/>
    <cellStyle name="Style 927 2" xfId="634"/>
    <cellStyle name="Style 927 3" xfId="635"/>
    <cellStyle name="Style 927 4" xfId="636"/>
    <cellStyle name="Style 928" xfId="637"/>
    <cellStyle name="Style 928 2" xfId="638"/>
    <cellStyle name="Style 928 3" xfId="639"/>
    <cellStyle name="Style 928 4" xfId="640"/>
    <cellStyle name="Style 929" xfId="641"/>
    <cellStyle name="Style 929 2" xfId="642"/>
    <cellStyle name="Style 929 3" xfId="643"/>
    <cellStyle name="Style 929 4" xfId="644"/>
    <cellStyle name="Style 934" xfId="645"/>
    <cellStyle name="Style 934 2" xfId="646"/>
    <cellStyle name="Style 934 3" xfId="647"/>
    <cellStyle name="Style 934 4" xfId="648"/>
    <cellStyle name="Style 935" xfId="649"/>
    <cellStyle name="Style 935 2" xfId="650"/>
    <cellStyle name="Style 935 3" xfId="651"/>
    <cellStyle name="Style 935 4" xfId="652"/>
    <cellStyle name="Style 936" xfId="653"/>
    <cellStyle name="Style 936 2" xfId="654"/>
    <cellStyle name="Style 936 3" xfId="655"/>
    <cellStyle name="Style 936 4" xfId="656"/>
    <cellStyle name="Style 937" xfId="657"/>
    <cellStyle name="Style 937 2" xfId="658"/>
    <cellStyle name="Style 937 3" xfId="659"/>
    <cellStyle name="Style 937 4" xfId="660"/>
    <cellStyle name="Style 942" xfId="661"/>
    <cellStyle name="Style 942 2" xfId="662"/>
    <cellStyle name="Style 942 3" xfId="663"/>
    <cellStyle name="Style 942 4" xfId="664"/>
    <cellStyle name="Style 943" xfId="665"/>
    <cellStyle name="Style 943 2" xfId="666"/>
    <cellStyle name="Style 943 3" xfId="667"/>
    <cellStyle name="Style 943 4" xfId="668"/>
    <cellStyle name="Style 944" xfId="669"/>
    <cellStyle name="Style 944 2" xfId="670"/>
    <cellStyle name="Style 944 3" xfId="671"/>
    <cellStyle name="Style 944 4" xfId="672"/>
    <cellStyle name="Style 945" xfId="673"/>
    <cellStyle name="Style 945 2" xfId="674"/>
    <cellStyle name="Style 945 3" xfId="675"/>
    <cellStyle name="Style 945 4" xfId="676"/>
    <cellStyle name="Style 950" xfId="677"/>
    <cellStyle name="Style 950 2" xfId="678"/>
    <cellStyle name="Style 950 3" xfId="679"/>
    <cellStyle name="Style 950 4" xfId="680"/>
    <cellStyle name="Style 951" xfId="681"/>
    <cellStyle name="Style 951 2" xfId="682"/>
    <cellStyle name="Style 951 3" xfId="683"/>
    <cellStyle name="Style 951 4" xfId="684"/>
    <cellStyle name="Style 952" xfId="685"/>
    <cellStyle name="Style 952 2" xfId="686"/>
    <cellStyle name="Style 952 3" xfId="687"/>
    <cellStyle name="Style 952 4" xfId="688"/>
    <cellStyle name="Style 953" xfId="689"/>
    <cellStyle name="Style 953 2" xfId="690"/>
    <cellStyle name="Style 953 3" xfId="691"/>
    <cellStyle name="Style 953 4" xfId="692"/>
    <cellStyle name="Style 958" xfId="693"/>
    <cellStyle name="Style 958 2" xfId="694"/>
    <cellStyle name="Style 958 3" xfId="695"/>
    <cellStyle name="Style 958 4" xfId="696"/>
    <cellStyle name="Style 959" xfId="697"/>
    <cellStyle name="Style 959 2" xfId="698"/>
    <cellStyle name="Style 959 3" xfId="699"/>
    <cellStyle name="Style 959 4" xfId="700"/>
    <cellStyle name="Style 960" xfId="701"/>
    <cellStyle name="Style 960 2" xfId="702"/>
    <cellStyle name="Style 960 3" xfId="703"/>
    <cellStyle name="Style 960 4" xfId="704"/>
    <cellStyle name="Style 961" xfId="705"/>
    <cellStyle name="Style 961 2" xfId="706"/>
    <cellStyle name="Style 961 3" xfId="707"/>
    <cellStyle name="Style 961 4" xfId="708"/>
    <cellStyle name="Style 966" xfId="709"/>
    <cellStyle name="Style 966 2" xfId="710"/>
    <cellStyle name="Style 966 3" xfId="711"/>
    <cellStyle name="Style 966 4" xfId="712"/>
    <cellStyle name="Style 967" xfId="713"/>
    <cellStyle name="Style 967 2" xfId="714"/>
    <cellStyle name="Style 967 3" xfId="715"/>
    <cellStyle name="Style 967 4" xfId="716"/>
    <cellStyle name="Style 968" xfId="717"/>
    <cellStyle name="Style 968 2" xfId="718"/>
    <cellStyle name="Style 968 3" xfId="719"/>
    <cellStyle name="Style 968 4" xfId="720"/>
    <cellStyle name="Style 969" xfId="721"/>
    <cellStyle name="Style 969 2" xfId="722"/>
    <cellStyle name="Style 969 3" xfId="723"/>
    <cellStyle name="Style 969 4" xfId="724"/>
    <cellStyle name="Style 974" xfId="725"/>
    <cellStyle name="Style 974 2" xfId="726"/>
    <cellStyle name="Style 974 3" xfId="727"/>
    <cellStyle name="Style 974 4" xfId="728"/>
    <cellStyle name="Style 975" xfId="729"/>
    <cellStyle name="Style 975 2" xfId="730"/>
    <cellStyle name="Style 975 3" xfId="731"/>
    <cellStyle name="Style 975 4" xfId="732"/>
    <cellStyle name="Style 976" xfId="733"/>
    <cellStyle name="Style 976 2" xfId="734"/>
    <cellStyle name="Style 976 3" xfId="735"/>
    <cellStyle name="Style 976 4" xfId="736"/>
    <cellStyle name="Style 977" xfId="737"/>
    <cellStyle name="Style 977 2" xfId="738"/>
    <cellStyle name="Style 977 3" xfId="739"/>
    <cellStyle name="Style 977 4" xfId="740"/>
    <cellStyle name="Style 979" xfId="741"/>
    <cellStyle name="Style 979 2" xfId="742"/>
    <cellStyle name="Style 981" xfId="743"/>
    <cellStyle name="Style 981 2" xfId="744"/>
    <cellStyle name="Style 981 3" xfId="745"/>
    <cellStyle name="Style 981 4" xfId="746"/>
    <cellStyle name="Style 982" xfId="747"/>
    <cellStyle name="Style 982 2" xfId="748"/>
    <cellStyle name="Style 982 3" xfId="749"/>
    <cellStyle name="Style 982 4" xfId="750"/>
    <cellStyle name="Style 983" xfId="751"/>
    <cellStyle name="Style 983 2" xfId="752"/>
    <cellStyle name="Style 983 3" xfId="753"/>
    <cellStyle name="Style 983 4" xfId="754"/>
    <cellStyle name="Style 984" xfId="755"/>
    <cellStyle name="Style 984 2" xfId="756"/>
    <cellStyle name="Style 984 3" xfId="757"/>
    <cellStyle name="Style 984 4" xfId="758"/>
    <cellStyle name="Style 985" xfId="759"/>
    <cellStyle name="Style 985 2" xfId="760"/>
    <cellStyle name="Style 985 3" xfId="761"/>
    <cellStyle name="Style 985 4" xfId="762"/>
    <cellStyle name="Style 986" xfId="763"/>
    <cellStyle name="Style 986 2" xfId="764"/>
    <cellStyle name="Style 986 3" xfId="765"/>
    <cellStyle name="Style 986 4" xfId="766"/>
    <cellStyle name="Style 987" xfId="767"/>
    <cellStyle name="Style 987 2" xfId="768"/>
    <cellStyle name="Style 987 3" xfId="769"/>
    <cellStyle name="Style 987 4" xfId="770"/>
    <cellStyle name="Style 988" xfId="771"/>
    <cellStyle name="Style 988 2" xfId="772"/>
    <cellStyle name="Style 988 3" xfId="773"/>
    <cellStyle name="Style 988 4" xfId="774"/>
    <cellStyle name="Style 989" xfId="775"/>
    <cellStyle name="Style 989 2" xfId="776"/>
    <cellStyle name="Style 989 3" xfId="777"/>
    <cellStyle name="Style 989 4" xfId="778"/>
    <cellStyle name="Style 991" xfId="779"/>
    <cellStyle name="Style 991 2" xfId="780"/>
    <cellStyle name="Title" xfId="781" builtinId="15" customBuiltin="1"/>
    <cellStyle name="Title 2" xfId="782"/>
    <cellStyle name="Total" xfId="783" builtinId="25" customBuiltin="1"/>
    <cellStyle name="Total 2" xfId="784"/>
    <cellStyle name="Warning Text" xfId="785" builtinId="11" customBuiltin="1"/>
    <cellStyle name="Warning Text 2" xfId="786"/>
    <cellStyle name="Hyperlink" xfId="787" builtin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E5000"/>
      <rgbColor rgb="0000FF00"/>
      <rgbColor rgb="00009CDE"/>
      <rgbColor rgb="00FEDB00"/>
      <rgbColor rgb="00FF00FF"/>
      <rgbColor rgb="0000FFFF"/>
      <rgbColor rgb="00AA6520"/>
      <rgbColor rgb="00008000"/>
      <rgbColor rgb="00000080"/>
      <rgbColor rgb="00808000"/>
      <rgbColor rgb="00800080"/>
      <rgbColor rgb="00008080"/>
      <rgbColor rgb="00EAEAEA"/>
      <rgbColor rgb="00808080"/>
      <rgbColor rgb="009999FF"/>
      <rgbColor rgb="00BB793C"/>
      <rgbColor rgb="00620C0B"/>
      <rgbColor rgb="00590001"/>
      <rgbColor rgb="00404549"/>
      <rgbColor rgb="00CD9B7A"/>
      <rgbColor rgb="00990033"/>
      <rgbColor rgb="00EAEAEA"/>
      <rgbColor rgb="00000080"/>
      <rgbColor rgb="00A0A0A0"/>
      <rgbColor rgb="00CC9900"/>
      <rgbColor rgb="00008C99"/>
      <rgbColor rgb="00579A32"/>
      <rgbColor rgb="00CC6633"/>
      <rgbColor rgb="003366FF"/>
      <rgbColor rgb="00666666"/>
      <rgbColor rgb="0000CCFF"/>
      <rgbColor rgb="00CCFFFF"/>
      <rgbColor rgb="00CCFFCC"/>
      <rgbColor rgb="00FFFF99"/>
      <rgbColor rgb="0099CCFF"/>
      <rgbColor rgb="00FE500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0000"/>
    </indexedColors>
  </colors>
  <extLst>
    <ext uri="{EB79DEF2-80B8-43e5-95BD-54CBDDF9020C}">
      <x14:slicerStyles xmlns:x14="http://schemas.microsoft.com/office/spreadsheetml/2009/9/main" defaultSlicerStyle="SlicerStyleLight1"/>
    </ext>
    <ext uri="{9260A510-F301-46a8-8635-F512D64BE5F5}">
      <x15:timelineStyles xmlns:x15="http://schemas.microsoft.com/office/spreadsheetml/2010/11/main" defaultTimelineStyle="TimeSlicerStyleLight1"/>
    </ext>
  </extLst>
</styleSheet>
</file>

<file path=xl/_rels/workbook.xml.rels><?xml version="1.0" encoding="utf-8" standalone="yes" ?>
<Relationships xmlns="http://schemas.openxmlformats.org/package/2006/relationships">
<Relationship Id="rId40" Type="http://schemas.openxmlformats.org/officeDocument/2006/relationships/worksheet" Target="worksheets/sheet26.xml" />
<Relationship Id="rId34" Type="http://schemas.openxmlformats.org/officeDocument/2006/relationships/worksheet" Target="worksheets/sheet3.xml" />
<Relationship Id="rId38" Type="http://schemas.openxmlformats.org/officeDocument/2006/relationships/worksheet" Target="worksheets/sheet21.xml" />
<Relationship Id="rId35" Type="http://schemas.openxmlformats.org/officeDocument/2006/relationships/worksheet" Target="worksheets/sheet7.xml" />
<Relationship Id="rId33" Type="http://schemas.openxmlformats.org/officeDocument/2006/relationships/worksheet" Target="worksheets/sheet2.xml" />
<Relationship Id="rId37" Type="http://schemas.openxmlformats.org/officeDocument/2006/relationships/worksheet" Target="worksheets/sheet20.xml" />
<Relationship Id="rId41" Type="http://schemas.openxmlformats.org/officeDocument/2006/relationships/sharedStrings" Target="/xl/sharedStrings.xml" />
<Relationship Id="rId32" Type="http://schemas.openxmlformats.org/officeDocument/2006/relationships/worksheet" Target="worksheets/sheet1.xml" />
<Relationship Id="rId39" Type="http://schemas.openxmlformats.org/officeDocument/2006/relationships/worksheet" Target="worksheets/sheet23.xml" />
<Relationship Id="rId42" Type="http://schemas.openxmlformats.org/officeDocument/2006/relationships/styles" Target="/xl/styles.xml" />
<Relationship Id="rId36" Type="http://schemas.openxmlformats.org/officeDocument/2006/relationships/worksheet" Target="worksheets/sheet9.xml" />
<Relationship Id="rId43" Type="http://schemas.openxmlformats.org/officeDocument/2006/relationships/theme" Target="/xl/theme/theme1.xml" />
<Relationship Id="rId31" Type="http://schemas.openxmlformats.org/officeDocument/2006/relationships/worksheet" Target="worksheets/sheet28.xml" />
<Relationship Id="rId30" Type="http://schemas.openxmlformats.org/officeDocument/2006/relationships/worksheet" Target="worksheets/sheet32.xml" />
<Relationship Id="rId29" Type="http://schemas.openxmlformats.org/officeDocument/2006/relationships/worksheet" Target="worksheets/sheet36.xml" />
<Relationship Id="rId28" Type="http://schemas.openxmlformats.org/officeDocument/2006/relationships/worksheet" Target="worksheets/sheet40.xml" />
<Relationship Id="rId27" Type="http://schemas.openxmlformats.org/officeDocument/2006/relationships/worksheet" Target="worksheets/sheet44.xml" />
<Relationship Id="rId26" Type="http://schemas.openxmlformats.org/officeDocument/2006/relationships/worksheet" Target="worksheets/sheet48.xml" />
<Relationship Id="rId25" Type="http://schemas.openxmlformats.org/officeDocument/2006/relationships/worksheet" Target="worksheets/sheet52.xml" />
<Relationship Id="rId24" Type="http://schemas.openxmlformats.org/officeDocument/2006/relationships/worksheet" Target="worksheets/sheet56.xml" />
<Relationship Id="rId23" Type="http://schemas.openxmlformats.org/officeDocument/2006/relationships/worksheet" Target="worksheets/sheet59.xml" />
<Relationship Id="rId22" Type="http://schemas.openxmlformats.org/officeDocument/2006/relationships/worksheet" Target="worksheets/sheet62.xml" />
<Relationship Id="rId21" Type="http://schemas.openxmlformats.org/officeDocument/2006/relationships/worksheet" Target="worksheets/sheet65.xml" />
<Relationship Id="rId20" Type="http://schemas.openxmlformats.org/officeDocument/2006/relationships/worksheet" Target="worksheets/sheet69.xml" />
<Relationship Id="rId19" Type="http://schemas.openxmlformats.org/officeDocument/2006/relationships/worksheet" Target="worksheets/sheet73.xml" />
<Relationship Id="rId18" Type="http://schemas.openxmlformats.org/officeDocument/2006/relationships/worksheet" Target="worksheets/sheet77.xml" />
<Relationship Id="rId17" Type="http://schemas.openxmlformats.org/officeDocument/2006/relationships/worksheet" Target="worksheets/sheet80.xml" />
<Relationship Id="rId16" Type="http://schemas.openxmlformats.org/officeDocument/2006/relationships/worksheet" Target="worksheets/sheet84.xml" />
<Relationship Id="rId15" Type="http://schemas.openxmlformats.org/officeDocument/2006/relationships/worksheet" Target="worksheets/sheet88.xml" />
<Relationship Id="rId14" Type="http://schemas.openxmlformats.org/officeDocument/2006/relationships/worksheet" Target="worksheets/sheet92.xml" />
<Relationship Id="rId13" Type="http://schemas.openxmlformats.org/officeDocument/2006/relationships/worksheet" Target="worksheets/sheet95.xml" />
<Relationship Id="rId12" Type="http://schemas.openxmlformats.org/officeDocument/2006/relationships/worksheet" Target="worksheets/sheet98.xml" />
<Relationship Id="rId11" Type="http://schemas.openxmlformats.org/officeDocument/2006/relationships/worksheet" Target="worksheets/sheet101.xml" />
<Relationship Id="rId10" Type="http://schemas.openxmlformats.org/officeDocument/2006/relationships/worksheet" Target="worksheets/sheet104.xml" />
<Relationship Id="rId9" Type="http://schemas.openxmlformats.org/officeDocument/2006/relationships/worksheet" Target="worksheets/sheet107.xml" />
<Relationship Id="rId8" Type="http://schemas.openxmlformats.org/officeDocument/2006/relationships/worksheet" Target="worksheets/sheet110.xml" />
<Relationship Id="rId7" Type="http://schemas.openxmlformats.org/officeDocument/2006/relationships/worksheet" Target="worksheets/sheet113.xml" />
<Relationship Id="rId6" Type="http://schemas.openxmlformats.org/officeDocument/2006/relationships/worksheet" Target="worksheets/sheet116.xml" />
<Relationship Id="rId5" Type="http://schemas.openxmlformats.org/officeDocument/2006/relationships/worksheet" Target="worksheets/sheet119.xml" />
<Relationship Id="rId4" Type="http://schemas.openxmlformats.org/officeDocument/2006/relationships/worksheet" Target="worksheets/sheet122.xml" />
<Relationship Id="rId3" Type="http://schemas.openxmlformats.org/officeDocument/2006/relationships/worksheet" Target="worksheets/sheet126.xml" />
<Relationship Id="rId2" Type="http://schemas.openxmlformats.org/officeDocument/2006/relationships/worksheet" Target="worksheets/sheet130.xml" />
<Relationship Id="rId1" Type="http://schemas.openxmlformats.org/officeDocument/2006/relationships/worksheet" Target="worksheets/sheet133.xml" />
</Relationships>
</file>

<file path=xl/charts/chart136.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800" b="1" i="0" u="none" strike="noStrike" baseline="0">
                <a:solidFill>
                  <a:sysClr val="windowText"/>
                </a:solidFill>
                <a:latin typeface="Arial"/>
              </a:defRPr>
            </a:pPr>
            <a:r>
              <a:rPr sz="1800" b="1" i="0" u="none" strike="noStrike" baseline="0">
                <a:latin typeface="Arial" charset="0"/>
              </a:rPr>
              <a:t>Monthly Indexes</a:t>
            </a:r>
          </a:p>
        </rich>
      </tx>
      <overlay val="0"/>
    </title>
    <plotArea>
      <lineChart>
        <grouping/>
        <ser>
          <idx val="0"/>
          <order val="0"/>
          <tx>
            <v>Occupancy Index (MPI)</v>
          </tx>
          <spPr>
            <a:ln w="38100">
              <a:solidFill>
                <a:srgbClr val="009CDE"/>
              </a:solidFill>
              <a:prstDash val="solid"/>
            </a:ln>
          </spPr>
          <marker>
            <symbol val="circle"/>
            <size val="6"/>
            <spPr>
              <a:solidFill>
                <a:srgbClr val="009CDE"/>
              </a:solidFill>
              <a:ln w="9525">
                <a:solidFill>
                  <a:srgbClr val="009CDE"/>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Comp!$C$20:$T$20</f>
            </multiLvlStrRef>
          </cat>
          <val>
            <numRef>
              <f>Comp!$C$23:$T$23</f>
              <numCache>
                <formatCode>General</formatCode>
                <ptCount val="18"/>
                <pt idx="0">
                  <v>146.780303030324</v>
                </pt>
                <pt idx="0">
                  <v>142.019934499828</v>
                </pt>
                <pt idx="0">
                  <v>129.771315433009</v>
                </pt>
                <pt idx="0">
                  <v>138.202032278526</v>
                </pt>
                <pt idx="0">
                  <v>124.335049099355</v>
                </pt>
                <pt idx="0">
                  <v>126.436823035253</v>
                </pt>
                <pt idx="0">
                  <v>126.55024339232</v>
                </pt>
                <pt idx="0">
                  <v>140.954411901893</v>
                </pt>
                <pt idx="0">
                  <v>123.771351650191</v>
                </pt>
                <pt idx="0">
                  <v>156.327584348911</v>
                </pt>
                <pt idx="0">
                  <v>140.737829957874</v>
                </pt>
                <pt idx="0">
                  <v>121.761617065295</v>
                </pt>
                <pt idx="0">
                  <v>111.485222596334</v>
                </pt>
                <pt idx="0">
                  <v>106.163128615614</v>
                </pt>
                <pt idx="0">
                  <v>112.24293935869</v>
                </pt>
                <pt idx="0">
                  <v>112.163951201754</v>
                </pt>
                <pt idx="0">
                  <v>113.474405047134</v>
                </pt>
                <pt idx="0">
                  <v>112.716053781653</v>
                </pt>
              </numCache>
            </numRef>
          </val>
          <smooth val="0"/>
        </ser>
        <ser>
          <idx val="1"/>
          <order val="1"/>
          <tx>
            <v>ADR Index (ARI)</v>
          </tx>
          <spPr>
            <a:ln w="38100">
              <a:solidFill>
                <a:srgbClr val="D22630"/>
              </a:solidFill>
              <a:prstDash val="solid"/>
            </a:ln>
          </spPr>
          <marker>
            <symbol val="diamond"/>
            <size val="6"/>
            <spPr>
              <a:solidFill>
                <a:srgbClr val="D22630"/>
              </a:solidFill>
              <a:ln w="9525">
                <a:solidFill>
                  <a:srgbClr val="D22630"/>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Comp!$C$20:$T$20</f>
            </multiLvlStrRef>
          </cat>
          <val>
            <numRef>
              <f>Comp!$C$35:$T$35</f>
              <numCache>
                <formatCode>General</formatCode>
                <ptCount val="18"/>
                <pt idx="0">
                  <v>95.1713185593924</v>
                </pt>
                <pt idx="0">
                  <v>97.0641163911925</v>
                </pt>
                <pt idx="0">
                  <v>97.3551859851956</v>
                </pt>
                <pt idx="0">
                  <v>98.8668567210161</v>
                </pt>
                <pt idx="0">
                  <v>97.2307177743586</v>
                </pt>
                <pt idx="0">
                  <v>96.3534820803348</v>
                </pt>
                <pt idx="0">
                  <v>95.7827756982716</v>
                </pt>
                <pt idx="0">
                  <v>98.8281053749662</v>
                </pt>
                <pt idx="0">
                  <v>93.9688766386949</v>
                </pt>
                <pt idx="0">
                  <v>103.607466912995</v>
                </pt>
                <pt idx="0">
                  <v>100.576212824876</v>
                </pt>
                <pt idx="0">
                  <v>101.976418536422</v>
                </pt>
                <pt idx="0">
                  <v>104.843627488788</v>
                </pt>
                <pt idx="0">
                  <v>105.462809351427</v>
                </pt>
                <pt idx="0">
                  <v>100.200039888533</v>
                </pt>
                <pt idx="0">
                  <v>105.888785999205</v>
                </pt>
                <pt idx="0">
                  <v>108.851504945686</v>
                </pt>
                <pt idx="0">
                  <v>97.149535140237</v>
                </pt>
              </numCache>
            </numRef>
          </val>
          <smooth val="0"/>
        </ser>
        <ser>
          <idx val="2"/>
          <order val="2"/>
          <tx>
            <v>RevPAR Index (RGI)</v>
          </tx>
          <spPr>
            <a:ln w="38100">
              <a:solidFill>
                <a:srgbClr val="84BD00"/>
              </a:solidFill>
              <a:prstDash val="lgDash"/>
            </a:ln>
          </spPr>
          <marker>
            <symbol val="square"/>
            <size val="6"/>
            <spPr>
              <a:solidFill>
                <a:srgbClr val="84BD00"/>
              </a:solidFill>
              <a:ln w="9525">
                <a:solidFill>
                  <a:srgbClr val="84BD00"/>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Comp!$C$20:$T$20</f>
            </multiLvlStrRef>
          </cat>
          <val>
            <numRef>
              <f>Comp!$C$47:$T$47</f>
              <numCache>
                <formatCode>General</formatCode>
                <ptCount val="18"/>
                <pt idx="0">
                  <v>139.692749779334</v>
                </pt>
                <pt idx="0">
                  <v>137.850394521509</v>
                </pt>
                <pt idx="0">
                  <v>126.339105495212</v>
                </pt>
                <pt idx="0">
                  <v>136.636005238447</v>
                </pt>
                <pt idx="0">
                  <v>120.891860684385</v>
                </pt>
                <pt idx="0">
                  <v>121.826281626317</v>
                </pt>
                <pt idx="0">
                  <v>121.213335774017</v>
                </pt>
                <pt idx="0">
                  <v>139.302574725024</v>
                </pt>
                <pt idx="0">
                  <v>116.306548746149</v>
                </pt>
                <pt idx="0">
                  <v>161.967050230183</v>
                </pt>
                <pt idx="0">
                  <v>141.548779383718</v>
                </pt>
                <pt idx="0">
                  <v>124.16813623523</v>
                </pt>
                <pt idx="0">
                  <v>116.885151483894</v>
                </pt>
                <pt idx="0">
                  <v>111.962617933393</v>
                </pt>
                <pt idx="0">
                  <v>112.467470009555</v>
                </pt>
                <pt idx="0">
                  <v>118.769046256292</v>
                </pt>
                <pt idx="0">
                  <v>123.518597622033</v>
                </pt>
                <pt idx="0">
                  <v>109.503122277295</v>
                </pt>
              </numCache>
            </numRef>
          </val>
          <smooth val="0"/>
        </ser>
        <ser>
          <idx val="3"/>
          <order val="3"/>
          <tx>
            <v>100 %</v>
          </tx>
          <spPr>
            <a:ln w="25400">
              <a:solidFill>
                <a:srgbClr val="000000"/>
              </a:solidFill>
              <a:prstDash val="lgDash"/>
            </a:ln>
          </spPr>
          <marker>
            <symbol val="none"/>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Comp!$C$20:$T$20</f>
            </multiLvlStrRef>
          </cat>
          <val>
            <numRef>
              <f>Comp!$C$60:$T$60</f>
              <numCache>
                <formatCode>General</formatCode>
                <ptCount val="18"/>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numCache>
            </numRef>
          </val>
          <smooth val="0"/>
        </ser>
        <smooth val="0"/>
        <axId val="1"/>
        <axId val="4"/>
      </lineChart>
      <catAx>
        <axId val="1"/>
        <scaling>
          <orientation/>
        </scaling>
        <delete val="0"/>
        <axPos val="b"/>
        <majorTickMark val="none"/>
        <minorTickMark val="none"/>
        <spPr>
          <a:ln w="9525">
            <a:solidFill>
              <a:srgbClr val="A0A0A0"/>
            </a:solidFill>
            <a:prstDash val="solid"/>
          </a:ln>
        </spPr>
        <txPr>
          <a:bodyPr/>
          <a:p>
            <a:pPr>
              <a:defRPr sz="1200" b="0" i="0" u="none" strike="noStrike" baseline="0">
                <a:solidFill>
                  <a:sysClr val="windowText"/>
                </a:solidFill>
                <a:latin typeface="Arial"/>
              </a:defRPr>
            </a:pPr>
          </a:p>
        </txPr>
        <crossAx val="4"/>
      </catAx>
      <valAx>
        <axId val="4"/>
        <scaling>
          <orientation/>
          <max val="167"/>
          <min val="89"/>
        </scaling>
        <delete val="0"/>
        <axPos val="l"/>
        <majorGridlines>
          <spPr>
            <a:ln w="9525">
              <a:solidFill>
                <a:srgbClr val="A0A0A0"/>
              </a:solidFill>
              <a:prstDash val="sysDash"/>
            </a:ln>
          </spPr>
        </majorGridlines>
        <numFmt formatCode="General" sourceLinked="0"/>
        <majorTickMark val="out"/>
        <minorTickMark val="none"/>
        <spPr>
          <a:ln w="9525">
            <a:solidFill>
              <a:srgbClr val="A0A0A0"/>
            </a:solidFill>
            <a:prstDash val="solid"/>
          </a:ln>
        </spPr>
        <txPr>
          <a:bodyPr/>
          <a:p>
            <a:pPr>
              <a:defRPr sz="1200" b="0" i="0" u="none" strike="noStrike" baseline="0">
                <a:solidFill>
                  <a:sysClr val="windowText"/>
                </a:solidFill>
                <a:latin typeface="Arial"/>
              </a:defRPr>
            </a:pPr>
          </a:p>
        </txPr>
        <crossAx val="1"/>
      </valAx>
      <spPr>
        <a:solidFill>
          <a:srgbClr val="FFFFFF"/>
        </a:solidFill>
        <a:ln w="9525">
          <a:noFill/>
        </a:ln>
      </spPr>
    </plotArea>
    <legend>
      <legendPos val="b"/>
      <legendEntry>
        <idx val="0"/>
        <txPr>
          <a:bodyPr/>
          <a:p>
            <a:pPr>
              <a:defRPr sz="1200" b="0" i="0" u="none" strike="noStrike" baseline="0">
                <a:solidFill>
                  <a:sysClr val="windowText"/>
                </a:solidFill>
                <a:latin typeface="Arial"/>
              </a:defRPr>
            </a:pPr>
          </a:p>
        </txPr>
      </legendEntry>
      <legendEntry>
        <idx val="1"/>
        <txPr>
          <a:bodyPr/>
          <a:p>
            <a:pPr>
              <a:defRPr sz="1200" b="0" i="0" u="none" strike="noStrike" baseline="0">
                <a:solidFill>
                  <a:sysClr val="windowText"/>
                </a:solidFill>
                <a:latin typeface="Arial"/>
              </a:defRPr>
            </a:pPr>
          </a:p>
        </txPr>
      </legendEntry>
      <legendEntry>
        <idx val="2"/>
        <txPr>
          <a:bodyPr/>
          <a:p>
            <a:pPr>
              <a:defRPr sz="1200" b="0" i="0" u="none" strike="noStrike" baseline="0">
                <a:solidFill>
                  <a:sysClr val="windowText"/>
                </a:solidFill>
                <a:latin typeface="Arial"/>
              </a:defRPr>
            </a:pPr>
          </a:p>
        </txPr>
      </legendEntry>
      <legendEntry>
        <idx val="3"/>
        <txPr>
          <a:bodyPr/>
          <a:p>
            <a:pPr>
              <a:defRPr sz="1200" b="0" i="0" u="none" strike="noStrike" baseline="0">
                <a:solidFill>
                  <a:sysClr val="windowText"/>
                </a:solidFill>
                <a:latin typeface="Arial"/>
              </a:defRPr>
            </a:pPr>
          </a:p>
        </txPr>
      </legendEntry>
      <overlay val="0"/>
      <spPr>
        <a:ln w="9525">
          <a:noFill/>
        </a:ln>
      </spPr>
      <txPr>
        <a:bodyPr/>
        <a:p>
          <a:pPr>
            <a:defRPr sz="1200" b="0" i="0" u="none" strike="noStrike" baseline="0">
              <a:solidFill>
                <a:sysClr val="windowText"/>
              </a:solidFill>
              <a:latin typeface="Arial"/>
            </a:defRPr>
          </a:pPr>
        </a:p>
      </txPr>
    </legend>
    <dispBlanksAs val="gap"/>
  </chart>
  <spPr>
    <a:ln w="9525">
      <a:solidFill>
        <a:srgbClr val="FFFFFF"/>
      </a:solidFill>
      <a:prstDash val="solid"/>
    </a:ln>
  </spPr>
  <txPr>
    <a:bodyPr/>
    <a:p>
      <a:pPr>
        <a:defRPr sz="1000" b="0" i="0" u="none" strike="noStrike" baseline="0">
          <a:solidFill>
            <a:sysClr val="windowText"/>
          </a:solidFill>
          <a:latin typeface="+mn-lt"/>
        </a:defRPr>
      </a:pPr>
    </a:p>
  </txPr>
</chartSpace>
</file>

<file path=xl/charts/chart137.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800" b="1" i="0" u="none" strike="noStrike" baseline="0">
                <a:solidFill>
                  <a:sysClr val="windowText"/>
                </a:solidFill>
                <a:latin typeface="Arial"/>
              </a:defRPr>
            </a:pPr>
            <a:r>
              <a:rPr sz="1800" b="1" i="0" u="none" strike="noStrike" baseline="0">
                <a:latin typeface="Arial" charset="0"/>
              </a:rPr>
              <a:t>RevPAR Percent Change</a:t>
            </a:r>
          </a:p>
        </rich>
      </tx>
      <overlay val="0"/>
    </title>
    <plotArea>
      <barChart>
        <barDir val="col"/>
        <grouping val="clustered"/>
        <ser>
          <idx val="0"/>
          <order val="0"/>
          <tx>
            <v>My Property</v>
          </tx>
          <spPr>
            <a:solidFill>
              <a:srgbClr val="00BFB3"/>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Comp!$B$67:$B$69</f>
            </multiLvlStrRef>
          </cat>
          <val>
            <numRef>
              <f>Comp!$X$50,Comp!$AB$50,Comp!$AF$50</f>
              <numCache>
                <formatCode>General</formatCode>
                <ptCount val="3"/>
                <pt idx="0">
                  <v>11.5812433395658</v>
                </pt>
                <pt idx="0">
                  <v>20.4953466477718</v>
                </pt>
                <pt idx="0">
                  <v>11.3538986637018</v>
                </pt>
              </numCache>
            </numRef>
          </val>
        </ser>
        <ser>
          <idx val="1"/>
          <order val="1"/>
          <tx>
            <v>Competitive Set</v>
          </tx>
          <spPr>
            <a:solidFill>
              <a:srgbClr val="FEDB00"/>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Comp!$B$67:$B$69</f>
            </multiLvlStrRef>
          </cat>
          <val>
            <numRef>
              <f>Comp!$X$51,Comp!$AB$51,Comp!$AF$51</f>
              <numCache>
                <formatCode>General</formatCode>
                <ptCount val="3"/>
                <pt idx="0">
                  <v>15.4471144526569</v>
                </pt>
                <pt idx="0">
                  <v>30.1057527012732</v>
                </pt>
                <pt idx="0">
                  <v>9.33248774802776</v>
                </pt>
              </numCache>
            </numRef>
          </val>
        </ser>
        <overlap/>
        <axId val="1"/>
        <axId val="4"/>
      </barChart>
      <catAx>
        <axId val="1"/>
        <scaling>
          <orientation/>
        </scaling>
        <delete val="0"/>
        <axPos val="b"/>
        <majorTickMark val="none"/>
        <minorTickMark val="none"/>
        <tickLblPos val="low"/>
        <spPr>
          <a:ln w="9525">
            <a:solidFill>
              <a:srgbClr val="A0A0A0"/>
            </a:solidFill>
            <a:prstDash val="solid"/>
          </a:ln>
        </spPr>
        <txPr>
          <a:bodyPr/>
          <a:p>
            <a:pPr>
              <a:defRPr sz="1000" b="0" i="0" u="none" strike="noStrike" baseline="0">
                <a:solidFill>
                  <a:sysClr val="windowText"/>
                </a:solidFill>
                <a:latin typeface="Arial"/>
              </a:defRPr>
            </a:pPr>
          </a:p>
        </txPr>
        <crossAx val="4"/>
      </catAx>
      <valAx>
        <axId val="4"/>
        <scaling>
          <orientation/>
          <max val="35"/>
          <min val="4"/>
        </scaling>
        <delete val="0"/>
        <axPos val="l"/>
        <majorGridlines>
          <spPr>
            <a:ln w="9525">
              <a:solidFill>
                <a:srgbClr val="A0A0A0"/>
              </a:solidFill>
              <a:prstDash val="sysDash"/>
            </a:ln>
          </spPr>
        </majorGridlines>
        <numFmt formatCode="General" sourceLinked="0"/>
        <majorTickMark val="out"/>
        <minorTickMark val="none"/>
        <spPr>
          <a:ln w="9525">
            <a:solidFill>
              <a:srgbClr val="A0A0A0"/>
            </a:solidFill>
            <a:prstDash val="solid"/>
          </a:ln>
        </spPr>
        <txPr>
          <a:bodyPr/>
          <a:p>
            <a:pPr>
              <a:defRPr sz="1200" b="0" i="0" u="none" strike="noStrike" baseline="0">
                <a:solidFill>
                  <a:sysClr val="windowText"/>
                </a:solidFill>
                <a:latin typeface="Arial"/>
              </a:defRPr>
            </a:pPr>
          </a:p>
        </txPr>
        <crossAx val="1"/>
      </valAx>
      <spPr>
        <a:solidFill>
          <a:srgbClr val="FFFFFF"/>
        </a:solidFill>
        <a:ln w="9525">
          <a:noFill/>
        </a:ln>
      </spPr>
    </plotArea>
    <legend>
      <legendPos val="b"/>
      <legendEntry>
        <idx val="0"/>
        <txPr>
          <a:bodyPr/>
          <a:p>
            <a:pPr>
              <a:defRPr sz="1000" b="0" i="0" u="none" strike="noStrike" baseline="0">
                <a:solidFill>
                  <a:sysClr val="windowText"/>
                </a:solidFill>
                <a:latin typeface="Arial"/>
              </a:defRPr>
            </a:pPr>
          </a:p>
        </txPr>
      </legendEntry>
      <legendEntry>
        <idx val="1"/>
        <txPr>
          <a:bodyPr/>
          <a:p>
            <a:pPr>
              <a:defRPr sz="1000" b="0" i="0" u="none" strike="noStrike" baseline="0">
                <a:solidFill>
                  <a:sysClr val="windowText"/>
                </a:solidFill>
                <a:latin typeface="Arial"/>
              </a:defRPr>
            </a:pPr>
          </a:p>
        </txPr>
      </legendEntry>
      <overlay val="0"/>
      <spPr>
        <a:ln w="9525">
          <a:noFill/>
        </a:ln>
      </spPr>
      <txPr>
        <a:bodyPr/>
        <a:p>
          <a:pPr>
            <a:defRPr sz="1000" b="0" i="0" u="none" strike="noStrike" baseline="0">
              <a:solidFill>
                <a:sysClr val="windowText"/>
              </a:solidFill>
              <a:latin typeface="Arial"/>
            </a:defRPr>
          </a:pPr>
        </a:p>
      </txPr>
    </legend>
  </chart>
  <spPr>
    <a:ln w="9525">
      <a:solidFill>
        <a:srgbClr val="FFFFFF"/>
      </a:solidFill>
      <a:prstDash val="solid"/>
    </a:ln>
  </spPr>
  <txPr>
    <a:bodyPr/>
    <a:p>
      <a:pPr>
        <a:defRPr sz="1000" b="0" i="0" u="none" strike="noStrike" baseline="0">
          <a:solidFill>
            <a:sysClr val="windowText"/>
          </a:solidFill>
          <a:latin typeface="+mn-lt"/>
        </a:defRPr>
      </a:pPr>
    </a:p>
  </txPr>
</chartSpace>
</file>

<file path=xl/charts/chart138.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400" b="1" i="0" u="none" strike="noStrike" baseline="0">
                <a:solidFill>
                  <a:sysClr val="windowText"/>
                </a:solidFill>
                <a:latin typeface="Arial"/>
              </a:defRPr>
            </a:pPr>
            <a:r>
              <a:rPr sz="1400" b="1" i="0" u="none" strike="noStrike" baseline="0">
                <a:latin typeface="Arial" charset="0"/>
              </a:rPr>
              <a:t>Current Month Occupancy</a:t>
            </a:r>
          </a:p>
        </rich>
      </tx>
      <overlay val="0"/>
    </title>
    <plotArea>
      <barChart>
        <barDir val="col"/>
        <grouping val="clustered"/>
        <ser>
          <idx val="0"/>
          <order val="0"/>
          <tx>
            <v>My Property</v>
          </tx>
          <spPr>
            <a:solidFill>
              <a:srgbClr val="00BFB3"/>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'Day of Week'!$X$13:$AF$13</f>
            </multiLvlStrRef>
          </cat>
          <val>
            <numRef>
              <f>'Day of Week'!$X$14:$AF$14</f>
              <numCache>
                <formatCode>General</formatCode>
                <ptCount val="9"/>
                <pt idx="0">
                  <v>0</v>
                </pt>
                <pt idx="0">
                  <v>0</v>
                </pt>
                <pt idx="0">
                  <v>0</v>
                </pt>
                <pt idx="0">
                  <v>0</v>
                </pt>
                <pt idx="0">
                  <v>0</v>
                </pt>
                <pt idx="0">
                  <v>0</v>
                </pt>
                <pt idx="0">
                  <v>0</v>
                </pt>
                <pt idx="0">
                  <v>0</v>
                </pt>
                <pt idx="0">
                  <v>0</v>
                </pt>
              </numCache>
            </numRef>
          </val>
        </ser>
        <ser>
          <idx val="1"/>
          <order val="1"/>
          <tx>
            <v>Competitive Set</v>
          </tx>
          <spPr>
            <a:solidFill>
              <a:srgbClr val="FEDB00"/>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'Day of Week'!$X$13:$AF$13</f>
            </multiLvlStrRef>
          </cat>
          <val>
            <numRef>
              <f>'Day of Week'!$X$15:$AF$15</f>
              <numCache>
                <formatCode>General</formatCode>
                <ptCount val="9"/>
                <pt idx="0">
                  <v>0</v>
                </pt>
                <pt idx="0">
                  <v>0</v>
                </pt>
                <pt idx="0">
                  <v>0</v>
                </pt>
                <pt idx="0">
                  <v>0</v>
                </pt>
                <pt idx="0">
                  <v>0</v>
                </pt>
                <pt idx="0">
                  <v>0</v>
                </pt>
                <pt idx="0">
                  <v>0</v>
                </pt>
                <pt idx="0">
                  <v>0</v>
                </pt>
                <pt idx="0">
                  <v>0</v>
                </pt>
              </numCache>
            </numRef>
          </val>
        </ser>
        <overlap/>
        <axId val="1"/>
        <axId val="4"/>
      </barChart>
      <catAx>
        <axId val="1"/>
        <scaling>
          <orientation/>
        </scaling>
        <delete val="0"/>
        <axPos val="b"/>
        <majorTickMark val="none"/>
        <minorTickMark val="none"/>
        <tickLblPos val="low"/>
        <spPr>
          <a:ln w="9525">
            <a:solidFill>
              <a:srgbClr val="A0A0A0"/>
            </a:solidFill>
            <a:prstDash val="solid"/>
          </a:ln>
        </spPr>
        <txPr>
          <a:bodyPr/>
          <a:p>
            <a:pPr>
              <a:defRPr sz="1000" b="0" i="0" u="none" strike="noStrike" baseline="0">
                <a:solidFill>
                  <a:sysClr val="windowText"/>
                </a:solidFill>
                <a:latin typeface="Arial"/>
              </a:defRPr>
            </a:pPr>
          </a:p>
        </txPr>
        <crossAx val="4"/>
      </catAx>
      <valAx>
        <axId val="4"/>
        <scaling>
          <orientation/>
          <max val="94"/>
          <min val="60"/>
        </scaling>
        <delete val="0"/>
        <axPos val="l"/>
        <majorGridlines>
          <spPr>
            <a:ln w="9525">
              <a:solidFill>
                <a:srgbClr val="A0A0A0"/>
              </a:solidFill>
              <a:prstDash val="sysDash"/>
            </a:ln>
          </spPr>
        </majorGridlines>
        <majorTickMark val="out"/>
        <minorTickMark val="none"/>
        <spPr>
          <a:ln w="9525">
            <a:solidFill>
              <a:srgbClr val="A0A0A0"/>
            </a:solidFill>
            <a:prstDash val="solid"/>
          </a:ln>
        </spPr>
        <txPr>
          <a:bodyPr/>
          <a:p>
            <a:pPr>
              <a:defRPr sz="1300" b="0" i="0" u="none" strike="noStrike" baseline="0">
                <a:solidFill>
                  <a:sysClr val="windowText"/>
                </a:solidFill>
                <a:latin typeface="Arial"/>
              </a:defRPr>
            </a:pPr>
          </a:p>
        </txPr>
        <crossAx val="1"/>
      </valAx>
      <spPr>
        <a:solidFill>
          <a:srgbClr val="FFFFFF"/>
        </a:solidFill>
        <a:ln w="9525">
          <a:noFill/>
        </a:ln>
      </spPr>
    </plotArea>
    <legend>
      <legendPos val="r"/>
      <legendEntry>
        <idx val="0"/>
        <txPr>
          <a:bodyPr/>
          <a:p>
            <a:pPr>
              <a:defRPr sz="1000" b="0" i="0" u="none" strike="noStrike" baseline="0">
                <a:solidFill>
                  <a:sysClr val="windowText"/>
                </a:solidFill>
                <a:latin typeface="Arial"/>
              </a:defRPr>
            </a:pPr>
          </a:p>
        </txPr>
      </legendEntry>
      <legendEntry>
        <idx val="1"/>
        <txPr>
          <a:bodyPr/>
          <a:p>
            <a:pPr>
              <a:defRPr sz="1000" b="0" i="0" u="none" strike="noStrike" baseline="0">
                <a:solidFill>
                  <a:sysClr val="windowText"/>
                </a:solidFill>
                <a:latin typeface="Arial"/>
              </a:defRPr>
            </a:pPr>
          </a:p>
        </txPr>
      </legendEntry>
      <overlay val="0"/>
      <spPr>
        <a:ln w="9525">
          <a:noFill/>
        </a:ln>
      </spPr>
      <txPr>
        <a:bodyPr/>
        <a:p>
          <a:pPr>
            <a:defRPr sz="1000" b="0" i="0" u="none" strike="noStrike" baseline="0">
              <a:solidFill>
                <a:sysClr val="windowText"/>
              </a:solidFill>
              <a:latin typeface="Arial"/>
            </a:defRPr>
          </a:pPr>
        </a:p>
      </txPr>
    </legend>
  </chart>
  <spPr>
    <a:ln w="9525">
      <a:solidFill>
        <a:srgbClr val="FFFFFF"/>
      </a:solidFill>
      <a:prstDash val="solid"/>
    </a:ln>
  </spPr>
  <txPr>
    <a:bodyPr/>
    <a:p>
      <a:pPr>
        <a:defRPr sz="1000" b="0" i="0" u="none" strike="noStrike" baseline="0">
          <a:solidFill>
            <a:sysClr val="windowText"/>
          </a:solidFill>
          <a:latin typeface="+mn-lt"/>
        </a:defRPr>
      </a:pPr>
    </a:p>
  </txPr>
</chartSpace>
</file>

<file path=xl/charts/chart139.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400" b="1" i="0" u="none" strike="noStrike" baseline="0">
                <a:solidFill>
                  <a:sysClr val="windowText"/>
                </a:solidFill>
                <a:latin typeface="Arial"/>
              </a:defRPr>
            </a:pPr>
            <a:r>
              <a:rPr sz="1400" b="1" i="0" u="none" strike="noStrike" baseline="0">
                <a:latin typeface="Arial" charset="0"/>
              </a:rPr>
              <a:t>Current Month ADR</a:t>
            </a:r>
          </a:p>
        </rich>
      </tx>
      <overlay val="0"/>
    </title>
    <plotArea>
      <barChart>
        <barDir val="col"/>
        <grouping val="clustered"/>
        <ser>
          <idx val="0"/>
          <order val="0"/>
          <tx>
            <v>My Property</v>
          </tx>
          <spPr>
            <a:solidFill>
              <a:srgbClr val="00BFB3"/>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'Day of Week'!$X$13:$AF$13</f>
            </multiLvlStrRef>
          </cat>
          <val>
            <numRef>
              <f>'Day of Week'!$X$16:$AF$16</f>
              <numCache>
                <formatCode>General</formatCode>
                <ptCount val="9"/>
                <pt idx="0">
                  <v>0</v>
                </pt>
                <pt idx="0">
                  <v>0</v>
                </pt>
                <pt idx="0">
                  <v>0</v>
                </pt>
                <pt idx="0">
                  <v>0</v>
                </pt>
                <pt idx="0">
                  <v>0</v>
                </pt>
                <pt idx="0">
                  <v>0</v>
                </pt>
                <pt idx="0">
                  <v>0</v>
                </pt>
                <pt idx="0">
                  <v>0</v>
                </pt>
                <pt idx="0">
                  <v>0</v>
                </pt>
              </numCache>
            </numRef>
          </val>
        </ser>
        <ser>
          <idx val="1"/>
          <order val="1"/>
          <tx>
            <v>Competitive Set</v>
          </tx>
          <spPr>
            <a:solidFill>
              <a:srgbClr val="FEDB00"/>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'Day of Week'!$X$13:$AF$13</f>
            </multiLvlStrRef>
          </cat>
          <val>
            <numRef>
              <f>'Day of Week'!$X$17:$AF$17</f>
              <numCache>
                <formatCode>General</formatCode>
                <ptCount val="9"/>
                <pt idx="0">
                  <v>0</v>
                </pt>
                <pt idx="0">
                  <v>0</v>
                </pt>
                <pt idx="0">
                  <v>0</v>
                </pt>
                <pt idx="0">
                  <v>0</v>
                </pt>
                <pt idx="0">
                  <v>0</v>
                </pt>
                <pt idx="0">
                  <v>0</v>
                </pt>
                <pt idx="0">
                  <v>0</v>
                </pt>
                <pt idx="0">
                  <v>0</v>
                </pt>
                <pt idx="0">
                  <v>0</v>
                </pt>
              </numCache>
            </numRef>
          </val>
        </ser>
        <overlap/>
        <axId val="1"/>
        <axId val="4"/>
      </barChart>
      <catAx>
        <axId val="1"/>
        <scaling>
          <orientation/>
        </scaling>
        <delete val="0"/>
        <axPos val="b"/>
        <majorTickMark val="none"/>
        <minorTickMark val="none"/>
        <tickLblPos val="low"/>
        <spPr>
          <a:ln w="9525">
            <a:solidFill>
              <a:srgbClr val="A0A0A0"/>
            </a:solidFill>
            <a:prstDash val="solid"/>
          </a:ln>
        </spPr>
        <txPr>
          <a:bodyPr/>
          <a:p>
            <a:pPr>
              <a:defRPr sz="1000" b="0" i="0" u="none" strike="noStrike" baseline="0">
                <a:solidFill>
                  <a:sysClr val="windowText"/>
                </a:solidFill>
                <a:latin typeface="Arial"/>
              </a:defRPr>
            </a:pPr>
          </a:p>
        </txPr>
        <crossAx val="4"/>
      </catAx>
      <valAx>
        <axId val="4"/>
        <scaling>
          <orientation/>
          <max val="168"/>
          <min val="131"/>
        </scaling>
        <delete val="0"/>
        <axPos val="l"/>
        <majorGridlines>
          <spPr>
            <a:ln w="9525">
              <a:solidFill>
                <a:srgbClr val="A0A0A0"/>
              </a:solidFill>
              <a:prstDash val="sysDash"/>
            </a:ln>
          </spPr>
        </majorGridlines>
        <majorTickMark val="out"/>
        <minorTickMark val="none"/>
        <spPr>
          <a:ln w="9525">
            <a:solidFill>
              <a:srgbClr val="A0A0A0"/>
            </a:solidFill>
            <a:prstDash val="solid"/>
          </a:ln>
        </spPr>
        <txPr>
          <a:bodyPr/>
          <a:p>
            <a:pPr>
              <a:defRPr sz="1300" b="0" i="0" u="none" strike="noStrike" baseline="0">
                <a:solidFill>
                  <a:sysClr val="windowText"/>
                </a:solidFill>
                <a:latin typeface="Arial"/>
              </a:defRPr>
            </a:pPr>
          </a:p>
        </txPr>
        <crossAx val="1"/>
      </valAx>
      <spPr>
        <a:solidFill>
          <a:srgbClr val="FFFFFF"/>
        </a:solidFill>
        <a:ln w="9525">
          <a:noFill/>
        </a:ln>
      </spPr>
    </plotArea>
  </chart>
  <spPr>
    <a:ln w="9525">
      <a:solidFill>
        <a:srgbClr val="FFFFFF"/>
      </a:solidFill>
      <a:prstDash val="solid"/>
    </a:ln>
  </spPr>
  <txPr>
    <a:bodyPr/>
    <a:p>
      <a:pPr>
        <a:defRPr sz="1000" b="0" i="0" u="none" strike="noStrike" baseline="0">
          <a:solidFill>
            <a:sysClr val="windowText"/>
          </a:solidFill>
          <a:latin typeface="+mn-lt"/>
        </a:defRPr>
      </a:pPr>
    </a:p>
  </txPr>
</chartSpace>
</file>

<file path=xl/charts/chart140.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800" b="0" i="0" u="none" strike="noStrike" baseline="0">
                <a:solidFill>
                  <a:sysClr val="windowText"/>
                </a:solidFill>
                <a:latin typeface="Arial"/>
              </a:defRPr>
            </a:pPr>
            <a:r>
              <a:rPr sz="1800" b="0" i="0" u="none" strike="noStrike" baseline="0">
                <a:latin typeface="Arial" charset="0"/>
              </a:rPr>
              <a:t>Daily Indexes for the Month of September</a:t>
            </a:r>
          </a:p>
        </rich>
      </tx>
      <overlay val="0"/>
    </title>
    <plotArea>
      <lineChart>
        <grouping/>
        <ser>
          <idx val="0"/>
          <order val="0"/>
          <tx>
            <v>Occupancy Index (MPI)</v>
          </tx>
          <spPr>
            <a:ln w="38100">
              <a:solidFill>
                <a:srgbClr val="009CDE"/>
              </a:solidFill>
              <a:prstDash val="solid"/>
            </a:ln>
          </spPr>
          <marker>
            <symbol val="circle"/>
            <size val="6"/>
            <spPr>
              <a:solidFill>
                <a:srgbClr val="009CDE"/>
              </a:solidFill>
              <a:ln w="9525">
                <a:solidFill>
                  <a:srgbClr val="009CDE"/>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'Daily by Month'!$C$25:$AF$25</f>
            </multiLvlStrRef>
          </cat>
          <val>
            <numRef>
              <f>'Daily by Month'!$C$28:$AF$28</f>
              <numCache>
                <formatCode>General</formatCode>
                <ptCount val="30"/>
                <pt idx="0">
                  <v>108.076050933182</v>
                </pt>
                <pt idx="0">
                  <v>98.5626182861995</v>
                </pt>
                <pt idx="0">
                  <v>97.1238676935315</v>
                </pt>
                <pt idx="0">
                  <v>137.176125728939</v>
                </pt>
                <pt idx="0">
                  <v>164.307734707375</v>
                </pt>
                <pt idx="0">
                  <v>144.159447517647</v>
                </pt>
                <pt idx="0">
                  <v>95.8812638314178</v>
                </pt>
                <pt idx="0">
                  <v>101.796991155912</v>
                </pt>
                <pt idx="0">
                  <v>101.891988315882</v>
                </pt>
                <pt idx="0">
                  <v>101.00015472006</v>
                </pt>
                <pt idx="0">
                  <v>101.980406827865</v>
                </pt>
                <pt idx="0">
                  <v>121.195976155026</v>
                </pt>
                <pt idx="0">
                  <v>122.0075649381</v>
                </pt>
                <pt idx="0">
                  <v>108.806654062292</v>
                </pt>
                <pt idx="0">
                  <v>109.994392875262</v>
                </pt>
                <pt idx="0">
                  <v>105.969764259975</v>
                </pt>
                <pt idx="0">
                  <v>101.289495710346</v>
                </pt>
                <pt idx="0">
                  <v>106.538427405065</v>
                </pt>
                <pt idx="0">
                  <v>99.9255657007096</v>
                </pt>
                <pt idx="0">
                  <v>107.996508385166</v>
                </pt>
                <pt idx="0">
                  <v>128.792629968502</v>
                </pt>
                <pt idx="0">
                  <v>107.711169667668</v>
                </pt>
                <pt idx="0">
                  <v>100.281879302541</v>
                </pt>
                <pt idx="0">
                  <v>113.130075262502</v>
                </pt>
                <pt idx="0">
                  <v>165.100682146284</v>
                </pt>
                <pt idx="0">
                  <v>142.491305534909</v>
                </pt>
                <pt idx="0">
                  <v>131.504810004839</v>
                </pt>
                <pt idx="0">
                  <v>135.080558112099</v>
                </pt>
                <pt idx="0">
                  <v>107.906652734235</v>
                </pt>
                <pt idx="0">
                  <v>99.81795627734</v>
                </pt>
              </numCache>
            </numRef>
          </val>
          <smooth val="0"/>
        </ser>
        <ser>
          <idx val="1"/>
          <order val="1"/>
          <tx>
            <v>ADR Index (ARI)</v>
          </tx>
          <spPr>
            <a:ln w="38100">
              <a:solidFill>
                <a:srgbClr val="D22630"/>
              </a:solidFill>
              <a:prstDash val="solid"/>
            </a:ln>
          </spPr>
          <marker>
            <symbol val="diamond"/>
            <size val="6"/>
            <spPr>
              <a:solidFill>
                <a:srgbClr val="D22630"/>
              </a:solidFill>
              <a:ln w="9525">
                <a:solidFill>
                  <a:srgbClr val="D22630"/>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'Daily by Month'!$C$25:$AF$25</f>
            </multiLvlStrRef>
          </cat>
          <val>
            <numRef>
              <f>'Daily by Month'!$C$38:$AF$38</f>
              <numCache>
                <formatCode>General</formatCode>
                <ptCount val="30"/>
                <pt idx="0">
                  <v>101.523972859526</v>
                </pt>
                <pt idx="0">
                  <v>88.3264492489422</v>
                </pt>
                <pt idx="0">
                  <v>84.2266264907651</v>
                </pt>
                <pt idx="0">
                  <v>95.8896285367936</v>
                </pt>
                <pt idx="0">
                  <v>106.339717754151</v>
                </pt>
                <pt idx="0">
                  <v>104.095303999444</v>
                </pt>
                <pt idx="0">
                  <v>97.491380119763</v>
                </pt>
                <pt idx="0">
                  <v>87.8174909703772</v>
                </pt>
                <pt idx="0">
                  <v>84.4768731366279</v>
                </pt>
                <pt idx="0">
                  <v>93.3957540248506</v>
                </pt>
                <pt idx="0">
                  <v>87.6145208147646</v>
                </pt>
                <pt idx="0">
                  <v>96.9475929422767</v>
                </pt>
                <pt idx="0">
                  <v>96.6478933689162</v>
                </pt>
                <pt idx="0">
                  <v>98.5487134842388</v>
                </pt>
                <pt idx="0">
                  <v>108.352774933441</v>
                </pt>
                <pt idx="0">
                  <v>92.9036637683017</v>
                </pt>
                <pt idx="0">
                  <v>104.597808731483</v>
                </pt>
                <pt idx="0">
                  <v>97.735758767198</v>
                </pt>
                <pt idx="0">
                  <v>88.7743910875352</v>
                </pt>
                <pt idx="0">
                  <v>84.7836048688193</v>
                </pt>
                <pt idx="0">
                  <v>90.029791466154</v>
                </pt>
                <pt idx="0">
                  <v>86.3852588397843</v>
                </pt>
                <pt idx="0">
                  <v>85.8971341072194</v>
                </pt>
                <pt idx="0">
                  <v>111.339670489768</v>
                </pt>
                <pt idx="0">
                  <v>118.608969809311</v>
                </pt>
                <pt idx="0">
                  <v>106.146402746984</v>
                </pt>
                <pt idx="0">
                  <v>96.8103580612062</v>
                </pt>
                <pt idx="0">
                  <v>99.3642956722143</v>
                </pt>
                <pt idx="0">
                  <v>93.7435581034691</v>
                </pt>
                <pt idx="0">
                  <v>92.7632219438399</v>
                </pt>
              </numCache>
            </numRef>
          </val>
          <smooth val="0"/>
        </ser>
        <ser>
          <idx val="2"/>
          <order val="2"/>
          <tx>
            <v>RevPAR Index (RGI)</v>
          </tx>
          <spPr>
            <a:ln w="38100">
              <a:solidFill>
                <a:srgbClr val="84BD00"/>
              </a:solidFill>
              <a:prstDash val="lgDash"/>
            </a:ln>
          </spPr>
          <marker>
            <symbol val="square"/>
            <size val="6"/>
            <spPr>
              <a:solidFill>
                <a:srgbClr val="84BD00"/>
              </a:solidFill>
              <a:ln w="9525">
                <a:solidFill>
                  <a:srgbClr val="84BD00"/>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'Daily by Month'!$C$25:$AF$25</f>
            </multiLvlStrRef>
          </cat>
          <val>
            <numRef>
              <f>'Daily by Month'!$C$48:$AF$48</f>
              <numCache>
                <formatCode>General</formatCode>
                <ptCount val="30"/>
                <pt idx="0">
                  <v>109.723100617134</v>
                </pt>
                <pt idx="0">
                  <v>87.0568610190465</v>
                </pt>
                <pt idx="0">
                  <v>81.8041572755472</v>
                </pt>
                <pt idx="0">
                  <v>131.537677402573</v>
                </pt>
                <pt idx="0">
                  <v>174.724381336164</v>
                </pt>
                <pt idx="0">
                  <v>150.063215137408</v>
                </pt>
                <pt idx="0">
                  <v>93.4759673854782</v>
                </pt>
                <pt idx="0">
                  <v>89.395563516409</v>
                </pt>
                <pt idx="0">
                  <v>86.0751657059609</v>
                </pt>
                <pt idx="0">
                  <v>94.3298560670758</v>
                </pt>
                <pt idx="0">
                  <v>89.3496447671803</v>
                </pt>
                <pt idx="0">
                  <v>117.496581625226</v>
                </pt>
                <pt idx="0">
                  <v>117.917741263486</v>
                </pt>
                <pt idx="0">
                  <v>107.227557763631</v>
                </pt>
                <pt idx="0">
                  <v>119.181976951625</v>
                </pt>
                <pt idx="0">
                  <v>98.449793484095</v>
                </pt>
                <pt idx="0">
                  <v>105.946592988255</v>
                </pt>
                <pt idx="0">
                  <v>104.126140402917</v>
                </pt>
                <pt idx="0">
                  <v>88.7083124915359</v>
                </pt>
                <pt idx="0">
                  <v>91.5633329413159</v>
                </pt>
                <pt idx="0">
                  <v>115.951736184438</v>
                </pt>
                <pt idx="0">
                  <v>93.0465727168178</v>
                </pt>
                <pt idx="0">
                  <v>86.1392603497679</v>
                </pt>
                <pt idx="0">
                  <v>125.958653022053</v>
                </pt>
                <pt idx="0">
                  <v>195.824218241701</v>
                </pt>
                <pt idx="0">
                  <v>151.249395052265</v>
                </pt>
                <pt idx="0">
                  <v>127.310277433336</v>
                </pt>
                <pt idx="0">
                  <v>134.221845158049</v>
                </pt>
                <pt idx="0">
                  <v>101.155535703441</v>
                </pt>
                <pt idx="0">
                  <v>92.5943523213419</v>
                </pt>
              </numCache>
            </numRef>
          </val>
          <smooth val="0"/>
        </ser>
        <ser>
          <idx val="3"/>
          <order val="3"/>
          <tx>
            <v>100 %</v>
          </tx>
          <spPr>
            <a:ln w="25400">
              <a:solidFill>
                <a:srgbClr val="000000"/>
              </a:solidFill>
              <a:prstDash val="lgDash"/>
            </a:ln>
          </spPr>
          <marker>
            <symbol val="none"/>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'Daily by Month'!$C$25:$AF$25</f>
            </multiLvlStrRef>
          </cat>
          <val>
            <numRef>
              <f>'Daily by Month'!$C$60:$AF$60</f>
              <numCache>
                <formatCode>General</formatCode>
                <ptCount val="30"/>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numCache>
            </numRef>
          </val>
          <smooth val="0"/>
        </ser>
        <smooth val="0"/>
        <axId val="1"/>
        <axId val="4"/>
      </lineChart>
      <catAx>
        <axId val="1"/>
        <scaling>
          <orientation/>
        </scaling>
        <delete val="0"/>
        <axPos val="b"/>
        <numFmt formatCode="General" sourceLinked="0"/>
        <majorTickMark val="none"/>
        <minorTickMark val="none"/>
        <spPr>
          <a:ln w="9525">
            <a:solidFill>
              <a:srgbClr val="A0A0A0"/>
            </a:solidFill>
            <a:prstDash val="solid"/>
          </a:ln>
        </spPr>
        <txPr>
          <a:bodyPr/>
          <a:p>
            <a:pPr>
              <a:defRPr sz="1200" b="0" i="0" u="none" strike="noStrike" baseline="0">
                <a:solidFill>
                  <a:sysClr val="windowText"/>
                </a:solidFill>
                <a:latin typeface="Arial"/>
              </a:defRPr>
            </a:pPr>
          </a:p>
        </txPr>
        <crossAx val="4"/>
      </catAx>
      <valAx>
        <axId val="4"/>
        <scaling>
          <orientation/>
          <max val="201"/>
          <min val="77"/>
        </scaling>
        <delete val="0"/>
        <axPos val="l"/>
        <majorGridlines>
          <spPr>
            <a:ln w="9525">
              <a:solidFill>
                <a:srgbClr val="A0A0A0"/>
              </a:solidFill>
              <a:prstDash val="sysDash"/>
            </a:ln>
          </spPr>
        </majorGridlines>
        <numFmt formatCode="General" sourceLinked="0"/>
        <majorTickMark val="out"/>
        <minorTickMark val="none"/>
        <spPr>
          <a:ln w="9525">
            <a:solidFill>
              <a:srgbClr val="A0A0A0"/>
            </a:solidFill>
            <a:prstDash val="solid"/>
          </a:ln>
        </spPr>
        <txPr>
          <a:bodyPr/>
          <a:p>
            <a:pPr>
              <a:defRPr sz="1200" b="0" i="0" u="none" strike="noStrike" baseline="0">
                <a:solidFill>
                  <a:sysClr val="windowText"/>
                </a:solidFill>
                <a:latin typeface="Arial"/>
              </a:defRPr>
            </a:pPr>
          </a:p>
        </txPr>
        <crossAx val="1"/>
      </valAx>
      <spPr>
        <a:solidFill>
          <a:srgbClr val="FFFFFF"/>
        </a:solidFill>
        <a:ln w="9525">
          <a:noFill/>
        </a:ln>
      </spPr>
    </plotArea>
    <legend>
      <legendPos val="b"/>
      <legendEntry>
        <idx val="0"/>
        <txPr>
          <a:bodyPr/>
          <a:p>
            <a:pPr>
              <a:defRPr sz="1200" b="0" i="0" u="none" strike="noStrike" baseline="0">
                <a:solidFill>
                  <a:sysClr val="windowText"/>
                </a:solidFill>
                <a:latin typeface="Arial"/>
              </a:defRPr>
            </a:pPr>
          </a:p>
        </txPr>
      </legendEntry>
      <legendEntry>
        <idx val="1"/>
        <txPr>
          <a:bodyPr/>
          <a:p>
            <a:pPr>
              <a:defRPr sz="1200" b="0" i="0" u="none" strike="noStrike" baseline="0">
                <a:solidFill>
                  <a:sysClr val="windowText"/>
                </a:solidFill>
                <a:latin typeface="Arial"/>
              </a:defRPr>
            </a:pPr>
          </a:p>
        </txPr>
      </legendEntry>
      <legendEntry>
        <idx val="2"/>
        <txPr>
          <a:bodyPr/>
          <a:p>
            <a:pPr>
              <a:defRPr sz="1200" b="0" i="0" u="none" strike="noStrike" baseline="0">
                <a:solidFill>
                  <a:sysClr val="windowText"/>
                </a:solidFill>
                <a:latin typeface="Arial"/>
              </a:defRPr>
            </a:pPr>
          </a:p>
        </txPr>
      </legendEntry>
      <legendEntry>
        <idx val="3"/>
        <txPr>
          <a:bodyPr/>
          <a:p>
            <a:pPr>
              <a:defRPr sz="1200" b="0" i="0" u="none" strike="noStrike" baseline="0">
                <a:solidFill>
                  <a:sysClr val="windowText"/>
                </a:solidFill>
                <a:latin typeface="Arial"/>
              </a:defRPr>
            </a:pPr>
          </a:p>
        </txPr>
      </legendEntry>
      <overlay val="0"/>
      <spPr>
        <a:ln w="9525">
          <a:noFill/>
        </a:ln>
      </spPr>
      <txPr>
        <a:bodyPr/>
        <a:p>
          <a:pPr>
            <a:defRPr sz="1200" b="0" i="0" u="none" strike="noStrike" baseline="0">
              <a:solidFill>
                <a:sysClr val="windowText"/>
              </a:solidFill>
              <a:latin typeface="Arial"/>
            </a:defRPr>
          </a:pPr>
        </a:p>
      </txPr>
    </legend>
    <dispBlanksAs val="gap"/>
  </chart>
  <spPr>
    <a:ln w="9525">
      <a:solidFill>
        <a:srgbClr val="FFFFFF"/>
      </a:solidFill>
      <a:prstDash val="solid"/>
    </a:ln>
  </spPr>
  <txPr>
    <a:bodyPr/>
    <a:p>
      <a:pPr>
        <a:defRPr sz="1000" b="0" i="0" u="none" strike="noStrike" baseline="0">
          <a:solidFill>
            <a:sysClr val="windowText"/>
          </a:solidFill>
          <a:latin typeface="+mn-lt"/>
        </a:defRPr>
      </a:pPr>
    </a:p>
  </txPr>
</chartSpace>
</file>

<file path=xl/charts/chart141.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800" b="1" i="0" u="none" strike="noStrike" baseline="0">
                <a:solidFill>
                  <a:sysClr val="windowText"/>
                </a:solidFill>
                <a:latin typeface="Arial"/>
              </a:defRPr>
            </a:pPr>
            <a:r>
              <a:rPr sz="1800" b="1" i="0" u="none" strike="noStrike" baseline="0">
                <a:latin typeface="Arial" charset="0"/>
              </a:rPr>
              <a:t>Monthly Indexes</a:t>
            </a:r>
          </a:p>
        </rich>
      </tx>
      <overlay val="0"/>
    </title>
    <plotArea>
      <lineChart>
        <grouping/>
        <ser>
          <idx val="0"/>
          <order val="0"/>
          <tx>
            <v>Occupancy Index (MPI)</v>
          </tx>
          <spPr>
            <a:ln w="38100">
              <a:solidFill>
                <a:srgbClr val="009CDE"/>
              </a:solidFill>
              <a:prstDash val="solid"/>
            </a:ln>
          </spPr>
          <marker>
            <symbol val="circle"/>
            <size val="6"/>
            <spPr>
              <a:solidFill>
                <a:srgbClr val="009CDE"/>
              </a:solidFill>
              <a:ln w="9525">
                <a:solidFill>
                  <a:srgbClr val="009CDE"/>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'Comp_2'!$C$20:$T$20</f>
            </multiLvlStrRef>
          </cat>
          <val>
            <numRef>
              <f>'Comp_2'!$C$23:$T$23</f>
              <numCache>
                <formatCode>General</formatCode>
                <ptCount val="18"/>
                <pt idx="0">
                  <v>130.670624616658</v>
                </pt>
                <pt idx="0">
                  <v>125.584298083971</v>
                </pt>
                <pt idx="0">
                  <v>118.6003730325</v>
                </pt>
                <pt idx="0">
                  <v>128.302433724737</v>
                </pt>
                <pt idx="0">
                  <v>115.972945026721</v>
                </pt>
                <pt idx="0">
                  <v>117.075134128976</v>
                </pt>
                <pt idx="0">
                  <v>116.770371799093</v>
                </pt>
                <pt idx="0">
                  <v>123.469049995893</v>
                </pt>
                <pt idx="0">
                  <v>110.344264628704</v>
                </pt>
                <pt idx="0">
                  <v>126.669193913182</v>
                </pt>
                <pt idx="0">
                  <v>119.270838214421</v>
                </pt>
                <pt idx="0">
                  <v>113.875575948706</v>
                </pt>
                <pt idx="0">
                  <v>104.924721103286</v>
                </pt>
                <pt idx="0">
                  <v>100.771088274628</v>
                </pt>
                <pt idx="0">
                  <v>106.398093172878</v>
                </pt>
                <pt idx="0">
                  <v>106.137054319949</v>
                </pt>
                <pt idx="0">
                  <v>106.196326685937</v>
                </pt>
                <pt idx="0">
                  <v>106.42518604302</v>
                </pt>
              </numCache>
            </numRef>
          </val>
          <smooth val="0"/>
        </ser>
        <ser>
          <idx val="1"/>
          <order val="1"/>
          <tx>
            <v>ADR Index (ARI)</v>
          </tx>
          <spPr>
            <a:ln w="38100">
              <a:solidFill>
                <a:srgbClr val="D22630"/>
              </a:solidFill>
              <a:prstDash val="solid"/>
            </a:ln>
          </spPr>
          <marker>
            <symbol val="diamond"/>
            <size val="6"/>
            <spPr>
              <a:solidFill>
                <a:srgbClr val="D22630"/>
              </a:solidFill>
              <a:ln w="9525">
                <a:solidFill>
                  <a:srgbClr val="D22630"/>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'Comp_2'!$C$20:$T$20</f>
            </multiLvlStrRef>
          </cat>
          <val>
            <numRef>
              <f>'Comp_2'!$C$35:$T$35</f>
              <numCache>
                <formatCode>General</formatCode>
                <ptCount val="18"/>
                <pt idx="0">
                  <v>83.1751909440371</v>
                </pt>
                <pt idx="0">
                  <v>84.2058664904941</v>
                </pt>
                <pt idx="0">
                  <v>83.9259036851955</v>
                </pt>
                <pt idx="0">
                  <v>84.9102573867963</v>
                </pt>
                <pt idx="0">
                  <v>83.9672594377624</v>
                </pt>
                <pt idx="0">
                  <v>84.7836849185287</v>
                </pt>
                <pt idx="0">
                  <v>82.9751306792701</v>
                </pt>
                <pt idx="0">
                  <v>85.7709671647923</v>
                </pt>
                <pt idx="0">
                  <v>82.0810421789677</v>
                </pt>
                <pt idx="0">
                  <v>84.8584880339101</v>
                </pt>
                <pt idx="0">
                  <v>82.7906420951432</v>
                </pt>
                <pt idx="0">
                  <v>85.1516142379726</v>
                </pt>
                <pt idx="0">
                  <v>89.4751951913454</v>
                </pt>
                <pt idx="0">
                  <v>90.2441278548738</v>
                </pt>
                <pt idx="0">
                  <v>84.3311985853473</v>
                </pt>
                <pt idx="0">
                  <v>88.7591197034409</v>
                </pt>
                <pt idx="0">
                  <v>91.7852306912574</v>
                </pt>
                <pt idx="0">
                  <v>86.3241932714772</v>
                </pt>
              </numCache>
            </numRef>
          </val>
          <smooth val="0"/>
        </ser>
        <ser>
          <idx val="2"/>
          <order val="2"/>
          <tx>
            <v>RevPAR Index (RGI)</v>
          </tx>
          <spPr>
            <a:ln w="38100">
              <a:solidFill>
                <a:srgbClr val="84BD00"/>
              </a:solidFill>
              <a:prstDash val="lgDash"/>
            </a:ln>
          </spPr>
          <marker>
            <symbol val="square"/>
            <size val="6"/>
            <spPr>
              <a:solidFill>
                <a:srgbClr val="84BD00"/>
              </a:solidFill>
              <a:ln w="9525">
                <a:solidFill>
                  <a:srgbClr val="84BD00"/>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'Comp_2'!$C$20:$T$20</f>
            </multiLvlStrRef>
          </cat>
          <val>
            <numRef>
              <f>'Comp_2'!$C$47:$T$47</f>
              <numCache>
                <formatCode>General</formatCode>
                <ptCount val="18"/>
                <pt idx="0">
                  <v>108.685541532645</v>
                </pt>
                <pt idx="0">
                  <v>105.749346377669</v>
                </pt>
                <pt idx="0">
                  <v>99.5364348416192</v>
                </pt>
                <pt idx="0">
                  <v>108.941926709131</v>
                </pt>
                <pt idx="0">
                  <v>97.3793036282747</v>
                </pt>
                <pt idx="0">
                  <v>99.2606128379056</v>
                </pt>
                <pt idx="0">
                  <v>96.8903685949766</v>
                </pt>
                <pt idx="0">
                  <v>105.900598330667</v>
                </pt>
                <pt idx="0">
                  <v>90.5717223919682</v>
                </pt>
                <pt idx="0">
                  <v>107.489562759568</v>
                </pt>
                <pt idx="0">
                  <v>98.7450927900042</v>
                </pt>
                <pt idx="0">
                  <v>96.9668911432178</v>
                </pt>
                <pt idx="0">
                  <v>93.8815990111948</v>
                </pt>
                <pt idx="0">
                  <v>90.939989743352</v>
                </pt>
                <pt idx="0">
                  <v>89.7267872446113</v>
                </pt>
                <pt idx="0">
                  <v>94.2063150934959</v>
                </pt>
                <pt idx="0">
                  <v>97.472543434355</v>
                </pt>
                <pt idx="0">
                  <v>91.8706832893385</v>
                </pt>
              </numCache>
            </numRef>
          </val>
          <smooth val="0"/>
        </ser>
        <ser>
          <idx val="3"/>
          <order val="3"/>
          <tx>
            <v>100 %</v>
          </tx>
          <spPr>
            <a:ln w="25400">
              <a:solidFill>
                <a:srgbClr val="000000"/>
              </a:solidFill>
              <a:prstDash val="lgDash"/>
            </a:ln>
          </spPr>
          <marker>
            <symbol val="none"/>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'Comp_2'!$C$20:$T$20</f>
            </multiLvlStrRef>
          </cat>
          <val>
            <numRef>
              <f>'Comp_2'!$C$60:$T$60</f>
              <numCache>
                <formatCode>General</formatCode>
                <ptCount val="18"/>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numCache>
            </numRef>
          </val>
          <smooth val="0"/>
        </ser>
        <smooth val="0"/>
        <axId val="1"/>
        <axId val="4"/>
      </lineChart>
      <catAx>
        <axId val="1"/>
        <scaling>
          <orientation/>
        </scaling>
        <delete val="0"/>
        <axPos val="b"/>
        <majorTickMark val="none"/>
        <minorTickMark val="none"/>
        <spPr>
          <a:ln w="9525">
            <a:solidFill>
              <a:srgbClr val="A0A0A0"/>
            </a:solidFill>
            <a:prstDash val="solid"/>
          </a:ln>
        </spPr>
        <txPr>
          <a:bodyPr/>
          <a:p>
            <a:pPr>
              <a:defRPr sz="1200" b="0" i="0" u="none" strike="noStrike" baseline="0">
                <a:solidFill>
                  <a:sysClr val="windowText"/>
                </a:solidFill>
                <a:latin typeface="Arial"/>
              </a:defRPr>
            </a:pPr>
          </a:p>
        </txPr>
        <crossAx val="4"/>
      </catAx>
      <valAx>
        <axId val="4"/>
        <scaling>
          <orientation/>
          <max val="136"/>
          <min val="77"/>
        </scaling>
        <delete val="0"/>
        <axPos val="l"/>
        <majorGridlines>
          <spPr>
            <a:ln w="9525">
              <a:solidFill>
                <a:srgbClr val="A0A0A0"/>
              </a:solidFill>
              <a:prstDash val="sysDash"/>
            </a:ln>
          </spPr>
        </majorGridlines>
        <numFmt formatCode="General" sourceLinked="0"/>
        <majorTickMark val="out"/>
        <minorTickMark val="none"/>
        <spPr>
          <a:ln w="9525">
            <a:solidFill>
              <a:srgbClr val="A0A0A0"/>
            </a:solidFill>
            <a:prstDash val="solid"/>
          </a:ln>
        </spPr>
        <txPr>
          <a:bodyPr/>
          <a:p>
            <a:pPr>
              <a:defRPr sz="1200" b="0" i="0" u="none" strike="noStrike" baseline="0">
                <a:solidFill>
                  <a:sysClr val="windowText"/>
                </a:solidFill>
                <a:latin typeface="Arial"/>
              </a:defRPr>
            </a:pPr>
          </a:p>
        </txPr>
        <crossAx val="1"/>
      </valAx>
      <spPr>
        <a:solidFill>
          <a:srgbClr val="FFFFFF"/>
        </a:solidFill>
        <a:ln w="9525">
          <a:noFill/>
        </a:ln>
      </spPr>
    </plotArea>
    <legend>
      <legendPos val="b"/>
      <legendEntry>
        <idx val="0"/>
        <txPr>
          <a:bodyPr/>
          <a:p>
            <a:pPr>
              <a:defRPr sz="1200" b="0" i="0" u="none" strike="noStrike" baseline="0">
                <a:solidFill>
                  <a:sysClr val="windowText"/>
                </a:solidFill>
                <a:latin typeface="Arial"/>
              </a:defRPr>
            </a:pPr>
          </a:p>
        </txPr>
      </legendEntry>
      <legendEntry>
        <idx val="1"/>
        <txPr>
          <a:bodyPr/>
          <a:p>
            <a:pPr>
              <a:defRPr sz="1200" b="0" i="0" u="none" strike="noStrike" baseline="0">
                <a:solidFill>
                  <a:sysClr val="windowText"/>
                </a:solidFill>
                <a:latin typeface="Arial"/>
              </a:defRPr>
            </a:pPr>
          </a:p>
        </txPr>
      </legendEntry>
      <legendEntry>
        <idx val="2"/>
        <txPr>
          <a:bodyPr/>
          <a:p>
            <a:pPr>
              <a:defRPr sz="1200" b="0" i="0" u="none" strike="noStrike" baseline="0">
                <a:solidFill>
                  <a:sysClr val="windowText"/>
                </a:solidFill>
                <a:latin typeface="Arial"/>
              </a:defRPr>
            </a:pPr>
          </a:p>
        </txPr>
      </legendEntry>
      <legendEntry>
        <idx val="3"/>
        <txPr>
          <a:bodyPr/>
          <a:p>
            <a:pPr>
              <a:defRPr sz="1200" b="0" i="0" u="none" strike="noStrike" baseline="0">
                <a:solidFill>
                  <a:sysClr val="windowText"/>
                </a:solidFill>
                <a:latin typeface="Arial"/>
              </a:defRPr>
            </a:pPr>
          </a:p>
        </txPr>
      </legendEntry>
      <overlay val="0"/>
      <spPr>
        <a:ln w="9525">
          <a:noFill/>
        </a:ln>
      </spPr>
      <txPr>
        <a:bodyPr/>
        <a:p>
          <a:pPr>
            <a:defRPr sz="1200" b="0" i="0" u="none" strike="noStrike" baseline="0">
              <a:solidFill>
                <a:sysClr val="windowText"/>
              </a:solidFill>
              <a:latin typeface="Arial"/>
            </a:defRPr>
          </a:pPr>
        </a:p>
      </txPr>
    </legend>
    <dispBlanksAs val="gap"/>
  </chart>
  <spPr>
    <a:ln w="9525">
      <a:solidFill>
        <a:srgbClr val="FFFFFF"/>
      </a:solidFill>
      <a:prstDash val="solid"/>
    </a:ln>
  </spPr>
  <txPr>
    <a:bodyPr/>
    <a:p>
      <a:pPr>
        <a:defRPr sz="1000" b="0" i="0" u="none" strike="noStrike" baseline="0">
          <a:solidFill>
            <a:sysClr val="windowText"/>
          </a:solidFill>
          <a:latin typeface="+mn-lt"/>
        </a:defRPr>
      </a:pPr>
    </a:p>
  </txPr>
</chartSpace>
</file>

<file path=xl/charts/chart142.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800" b="1" i="0" u="none" strike="noStrike" baseline="0">
                <a:solidFill>
                  <a:sysClr val="windowText"/>
                </a:solidFill>
                <a:latin typeface="Arial"/>
              </a:defRPr>
            </a:pPr>
            <a:r>
              <a:rPr sz="1800" b="1" i="0" u="none" strike="noStrike" baseline="0">
                <a:latin typeface="Arial" charset="0"/>
              </a:rPr>
              <a:t>RevPAR Percent Change</a:t>
            </a:r>
          </a:p>
        </rich>
      </tx>
      <overlay val="0"/>
    </title>
    <plotArea>
      <barChart>
        <barDir val="col"/>
        <grouping val="clustered"/>
        <ser>
          <idx val="0"/>
          <order val="0"/>
          <tx>
            <v>My Property</v>
          </tx>
          <spPr>
            <a:solidFill>
              <a:srgbClr val="00BFB3"/>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'Comp_2'!$B$67:$B$69</f>
            </multiLvlStrRef>
          </cat>
          <val>
            <numRef>
              <f>'Comp_2'!$X$50,'Comp_2'!$AB$50,'Comp_2'!$AF$50</f>
              <numCache>
                <formatCode>General</formatCode>
                <ptCount val="3"/>
                <pt idx="0">
                  <v>11.5812433395658</v>
                </pt>
                <pt idx="0">
                  <v>20.4953466477718</v>
                </pt>
                <pt idx="0">
                  <v>11.3538986637018</v>
                </pt>
              </numCache>
            </numRef>
          </val>
        </ser>
        <ser>
          <idx val="1"/>
          <order val="1"/>
          <tx>
            <v>Competitive Set</v>
          </tx>
          <spPr>
            <a:solidFill>
              <a:srgbClr val="FEDB00"/>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'Comp_2'!$B$67:$B$69</f>
            </multiLvlStrRef>
          </cat>
          <val>
            <numRef>
              <f>'Comp_2'!$X$51,'Comp_2'!$AB$51,'Comp_2'!$AF$51</f>
              <numCache>
                <formatCode>General</formatCode>
                <ptCount val="3"/>
                <pt idx="0">
                  <v>17.8029949431856</v>
                </pt>
                <pt idx="0">
                  <v>29.9022056643505</v>
                </pt>
                <pt idx="0">
                  <v>14.0517911535173</v>
                </pt>
              </numCache>
            </numRef>
          </val>
        </ser>
        <overlap/>
        <axId val="1"/>
        <axId val="4"/>
      </barChart>
      <catAx>
        <axId val="1"/>
        <scaling>
          <orientation/>
        </scaling>
        <delete val="0"/>
        <axPos val="b"/>
        <majorTickMark val="none"/>
        <minorTickMark val="none"/>
        <tickLblPos val="low"/>
        <spPr>
          <a:ln w="9525">
            <a:solidFill>
              <a:srgbClr val="A0A0A0"/>
            </a:solidFill>
            <a:prstDash val="solid"/>
          </a:ln>
        </spPr>
        <txPr>
          <a:bodyPr/>
          <a:p>
            <a:pPr>
              <a:defRPr sz="1000" b="0" i="0" u="none" strike="noStrike" baseline="0">
                <a:solidFill>
                  <a:sysClr val="windowText"/>
                </a:solidFill>
                <a:latin typeface="Arial"/>
              </a:defRPr>
            </a:pPr>
          </a:p>
        </txPr>
        <crossAx val="4"/>
      </catAx>
      <valAx>
        <axId val="4"/>
        <scaling>
          <orientation/>
          <max val="35"/>
          <min val="6"/>
        </scaling>
        <delete val="0"/>
        <axPos val="l"/>
        <majorGridlines>
          <spPr>
            <a:ln w="9525">
              <a:solidFill>
                <a:srgbClr val="A0A0A0"/>
              </a:solidFill>
              <a:prstDash val="sysDash"/>
            </a:ln>
          </spPr>
        </majorGridlines>
        <numFmt formatCode="General" sourceLinked="0"/>
        <majorTickMark val="out"/>
        <minorTickMark val="none"/>
        <spPr>
          <a:ln w="9525">
            <a:solidFill>
              <a:srgbClr val="A0A0A0"/>
            </a:solidFill>
            <a:prstDash val="solid"/>
          </a:ln>
        </spPr>
        <txPr>
          <a:bodyPr/>
          <a:p>
            <a:pPr>
              <a:defRPr sz="1200" b="0" i="0" u="none" strike="noStrike" baseline="0">
                <a:solidFill>
                  <a:sysClr val="windowText"/>
                </a:solidFill>
                <a:latin typeface="Arial"/>
              </a:defRPr>
            </a:pPr>
          </a:p>
        </txPr>
        <crossAx val="1"/>
      </valAx>
      <spPr>
        <a:solidFill>
          <a:srgbClr val="FFFFFF"/>
        </a:solidFill>
        <a:ln w="9525">
          <a:noFill/>
        </a:ln>
      </spPr>
    </plotArea>
    <legend>
      <legendPos val="b"/>
      <legendEntry>
        <idx val="0"/>
        <txPr>
          <a:bodyPr/>
          <a:p>
            <a:pPr>
              <a:defRPr sz="1000" b="0" i="0" u="none" strike="noStrike" baseline="0">
                <a:solidFill>
                  <a:sysClr val="windowText"/>
                </a:solidFill>
                <a:latin typeface="Arial"/>
              </a:defRPr>
            </a:pPr>
          </a:p>
        </txPr>
      </legendEntry>
      <legendEntry>
        <idx val="1"/>
        <txPr>
          <a:bodyPr/>
          <a:p>
            <a:pPr>
              <a:defRPr sz="1000" b="0" i="0" u="none" strike="noStrike" baseline="0">
                <a:solidFill>
                  <a:sysClr val="windowText"/>
                </a:solidFill>
                <a:latin typeface="Arial"/>
              </a:defRPr>
            </a:pPr>
          </a:p>
        </txPr>
      </legendEntry>
      <overlay val="0"/>
      <spPr>
        <a:ln w="9525">
          <a:noFill/>
        </a:ln>
      </spPr>
      <txPr>
        <a:bodyPr/>
        <a:p>
          <a:pPr>
            <a:defRPr sz="1000" b="0" i="0" u="none" strike="noStrike" baseline="0">
              <a:solidFill>
                <a:sysClr val="windowText"/>
              </a:solidFill>
              <a:latin typeface="Arial"/>
            </a:defRPr>
          </a:pPr>
        </a:p>
      </txPr>
    </legend>
  </chart>
  <spPr>
    <a:ln w="9525">
      <a:solidFill>
        <a:srgbClr val="FFFFFF"/>
      </a:solidFill>
      <a:prstDash val="solid"/>
    </a:ln>
  </spPr>
  <txPr>
    <a:bodyPr/>
    <a:p>
      <a:pPr>
        <a:defRPr sz="1000" b="0" i="0" u="none" strike="noStrike" baseline="0">
          <a:solidFill>
            <a:sysClr val="windowText"/>
          </a:solidFill>
          <a:latin typeface="+mn-lt"/>
        </a:defRPr>
      </a:pPr>
    </a:p>
  </txPr>
</chartSpace>
</file>

<file path=xl/charts/chart143.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400" b="1" i="0" u="none" strike="noStrike" baseline="0">
                <a:solidFill>
                  <a:sysClr val="windowText"/>
                </a:solidFill>
                <a:latin typeface="Arial"/>
              </a:defRPr>
            </a:pPr>
            <a:r>
              <a:rPr sz="1400" b="1" i="0" u="none" strike="noStrike" baseline="0">
                <a:latin typeface="Arial" charset="0"/>
              </a:rPr>
              <a:t>Current Month Occupancy</a:t>
            </a:r>
          </a:p>
        </rich>
      </tx>
      <overlay val="0"/>
    </title>
    <plotArea>
      <barChart>
        <barDir val="col"/>
        <grouping val="clustered"/>
        <ser>
          <idx val="0"/>
          <order val="0"/>
          <tx>
            <v>My Property</v>
          </tx>
          <spPr>
            <a:solidFill>
              <a:srgbClr val="00BFB3"/>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'Day of Week_2'!$X$13:$AF$13</f>
            </multiLvlStrRef>
          </cat>
          <val>
            <numRef>
              <f>'Day of Week_2'!$X$14:$AF$14</f>
              <numCache>
                <formatCode>General</formatCode>
                <ptCount val="9"/>
                <pt idx="0">
                  <v>0</v>
                </pt>
                <pt idx="0">
                  <v>0</v>
                </pt>
                <pt idx="0">
                  <v>0</v>
                </pt>
                <pt idx="0">
                  <v>0</v>
                </pt>
                <pt idx="0">
                  <v>0</v>
                </pt>
                <pt idx="0">
                  <v>0</v>
                </pt>
                <pt idx="0">
                  <v>0</v>
                </pt>
                <pt idx="0">
                  <v>0</v>
                </pt>
                <pt idx="0">
                  <v>0</v>
                </pt>
              </numCache>
            </numRef>
          </val>
        </ser>
        <ser>
          <idx val="1"/>
          <order val="1"/>
          <tx>
            <v>Competitive Set</v>
          </tx>
          <spPr>
            <a:solidFill>
              <a:srgbClr val="FEDB00"/>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'Day of Week_2'!$X$13:$AF$13</f>
            </multiLvlStrRef>
          </cat>
          <val>
            <numRef>
              <f>'Day of Week_2'!$X$15:$AF$15</f>
              <numCache>
                <formatCode>General</formatCode>
                <ptCount val="9"/>
                <pt idx="0">
                  <v>0</v>
                </pt>
                <pt idx="0">
                  <v>0</v>
                </pt>
                <pt idx="0">
                  <v>0</v>
                </pt>
                <pt idx="0">
                  <v>0</v>
                </pt>
                <pt idx="0">
                  <v>0</v>
                </pt>
                <pt idx="0">
                  <v>0</v>
                </pt>
                <pt idx="0">
                  <v>0</v>
                </pt>
                <pt idx="0">
                  <v>0</v>
                </pt>
                <pt idx="0">
                  <v>0</v>
                </pt>
              </numCache>
            </numRef>
          </val>
        </ser>
        <overlap/>
        <axId val="1"/>
        <axId val="4"/>
      </barChart>
      <catAx>
        <axId val="1"/>
        <scaling>
          <orientation/>
        </scaling>
        <delete val="0"/>
        <axPos val="b"/>
        <majorTickMark val="none"/>
        <minorTickMark val="none"/>
        <tickLblPos val="low"/>
        <spPr>
          <a:ln w="9525">
            <a:solidFill>
              <a:srgbClr val="A0A0A0"/>
            </a:solidFill>
            <a:prstDash val="solid"/>
          </a:ln>
        </spPr>
        <txPr>
          <a:bodyPr/>
          <a:p>
            <a:pPr>
              <a:defRPr sz="1000" b="0" i="0" u="none" strike="noStrike" baseline="0">
                <a:solidFill>
                  <a:sysClr val="windowText"/>
                </a:solidFill>
                <a:latin typeface="Arial"/>
              </a:defRPr>
            </a:pPr>
          </a:p>
        </txPr>
        <crossAx val="4"/>
      </catAx>
      <valAx>
        <axId val="4"/>
        <scaling>
          <orientation/>
          <max val="94"/>
          <min val="65"/>
        </scaling>
        <delete val="0"/>
        <axPos val="l"/>
        <majorGridlines>
          <spPr>
            <a:ln w="9525">
              <a:solidFill>
                <a:srgbClr val="A0A0A0"/>
              </a:solidFill>
              <a:prstDash val="sysDash"/>
            </a:ln>
          </spPr>
        </majorGridlines>
        <majorTickMark val="out"/>
        <minorTickMark val="none"/>
        <spPr>
          <a:ln w="9525">
            <a:solidFill>
              <a:srgbClr val="A0A0A0"/>
            </a:solidFill>
            <a:prstDash val="solid"/>
          </a:ln>
        </spPr>
        <txPr>
          <a:bodyPr/>
          <a:p>
            <a:pPr>
              <a:defRPr sz="1300" b="0" i="0" u="none" strike="noStrike" baseline="0">
                <a:solidFill>
                  <a:sysClr val="windowText"/>
                </a:solidFill>
                <a:latin typeface="Arial"/>
              </a:defRPr>
            </a:pPr>
          </a:p>
        </txPr>
        <crossAx val="1"/>
      </valAx>
      <spPr>
        <a:solidFill>
          <a:srgbClr val="FFFFFF"/>
        </a:solidFill>
        <a:ln w="9525">
          <a:noFill/>
        </a:ln>
      </spPr>
    </plotArea>
    <legend>
      <legendPos val="r"/>
      <legendEntry>
        <idx val="0"/>
        <txPr>
          <a:bodyPr/>
          <a:p>
            <a:pPr>
              <a:defRPr sz="1000" b="0" i="0" u="none" strike="noStrike" baseline="0">
                <a:solidFill>
                  <a:sysClr val="windowText"/>
                </a:solidFill>
                <a:latin typeface="Arial"/>
              </a:defRPr>
            </a:pPr>
          </a:p>
        </txPr>
      </legendEntry>
      <legendEntry>
        <idx val="1"/>
        <txPr>
          <a:bodyPr/>
          <a:p>
            <a:pPr>
              <a:defRPr sz="1000" b="0" i="0" u="none" strike="noStrike" baseline="0">
                <a:solidFill>
                  <a:sysClr val="windowText"/>
                </a:solidFill>
                <a:latin typeface="Arial"/>
              </a:defRPr>
            </a:pPr>
          </a:p>
        </txPr>
      </legendEntry>
      <overlay val="0"/>
      <spPr>
        <a:ln w="9525">
          <a:noFill/>
        </a:ln>
      </spPr>
      <txPr>
        <a:bodyPr/>
        <a:p>
          <a:pPr>
            <a:defRPr sz="1000" b="0" i="0" u="none" strike="noStrike" baseline="0">
              <a:solidFill>
                <a:sysClr val="windowText"/>
              </a:solidFill>
              <a:latin typeface="Arial"/>
            </a:defRPr>
          </a:pPr>
        </a:p>
      </txPr>
    </legend>
  </chart>
  <spPr>
    <a:ln w="9525">
      <a:solidFill>
        <a:srgbClr val="FFFFFF"/>
      </a:solidFill>
      <a:prstDash val="solid"/>
    </a:ln>
  </spPr>
  <txPr>
    <a:bodyPr/>
    <a:p>
      <a:pPr>
        <a:defRPr sz="1000" b="0" i="0" u="none" strike="noStrike" baseline="0">
          <a:solidFill>
            <a:sysClr val="windowText"/>
          </a:solidFill>
          <a:latin typeface="+mn-lt"/>
        </a:defRPr>
      </a:pPr>
    </a:p>
  </txPr>
</chartSpace>
</file>

<file path=xl/charts/chart144.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400" b="1" i="0" u="none" strike="noStrike" baseline="0">
                <a:solidFill>
                  <a:sysClr val="windowText"/>
                </a:solidFill>
                <a:latin typeface="Arial"/>
              </a:defRPr>
            </a:pPr>
            <a:r>
              <a:rPr sz="1400" b="1" i="0" u="none" strike="noStrike" baseline="0">
                <a:latin typeface="Arial" charset="0"/>
              </a:rPr>
              <a:t>Current Month ADR</a:t>
            </a:r>
          </a:p>
        </rich>
      </tx>
      <overlay val="0"/>
    </title>
    <plotArea>
      <barChart>
        <barDir val="col"/>
        <grouping val="clustered"/>
        <ser>
          <idx val="0"/>
          <order val="0"/>
          <tx>
            <v>My Property</v>
          </tx>
          <spPr>
            <a:solidFill>
              <a:srgbClr val="00BFB3"/>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'Day of Week_2'!$X$13:$AF$13</f>
            </multiLvlStrRef>
          </cat>
          <val>
            <numRef>
              <f>'Day of Week_2'!$X$16:$AF$16</f>
              <numCache>
                <formatCode>General</formatCode>
                <ptCount val="9"/>
                <pt idx="0">
                  <v>0</v>
                </pt>
                <pt idx="0">
                  <v>0</v>
                </pt>
                <pt idx="0">
                  <v>0</v>
                </pt>
                <pt idx="0">
                  <v>0</v>
                </pt>
                <pt idx="0">
                  <v>0</v>
                </pt>
                <pt idx="0">
                  <v>0</v>
                </pt>
                <pt idx="0">
                  <v>0</v>
                </pt>
                <pt idx="0">
                  <v>0</v>
                </pt>
                <pt idx="0">
                  <v>0</v>
                </pt>
              </numCache>
            </numRef>
          </val>
        </ser>
        <ser>
          <idx val="1"/>
          <order val="1"/>
          <tx>
            <v>Competitive Set</v>
          </tx>
          <spPr>
            <a:solidFill>
              <a:srgbClr val="FEDB00"/>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'Day of Week_2'!$X$13:$AF$13</f>
            </multiLvlStrRef>
          </cat>
          <val>
            <numRef>
              <f>'Day of Week_2'!$X$17:$AF$17</f>
              <numCache>
                <formatCode>General</formatCode>
                <ptCount val="9"/>
                <pt idx="0">
                  <v>0</v>
                </pt>
                <pt idx="0">
                  <v>0</v>
                </pt>
                <pt idx="0">
                  <v>0</v>
                </pt>
                <pt idx="0">
                  <v>0</v>
                </pt>
                <pt idx="0">
                  <v>0</v>
                </pt>
                <pt idx="0">
                  <v>0</v>
                </pt>
                <pt idx="0">
                  <v>0</v>
                </pt>
                <pt idx="0">
                  <v>0</v>
                </pt>
                <pt idx="0">
                  <v>0</v>
                </pt>
              </numCache>
            </numRef>
          </val>
        </ser>
        <overlap/>
        <axId val="1"/>
        <axId val="4"/>
      </barChart>
      <catAx>
        <axId val="1"/>
        <scaling>
          <orientation/>
        </scaling>
        <delete val="0"/>
        <axPos val="b"/>
        <majorTickMark val="none"/>
        <minorTickMark val="none"/>
        <tickLblPos val="low"/>
        <spPr>
          <a:ln w="9525">
            <a:solidFill>
              <a:srgbClr val="A0A0A0"/>
            </a:solidFill>
            <a:prstDash val="solid"/>
          </a:ln>
        </spPr>
        <txPr>
          <a:bodyPr/>
          <a:p>
            <a:pPr>
              <a:defRPr sz="1000" b="0" i="0" u="none" strike="noStrike" baseline="0">
                <a:solidFill>
                  <a:sysClr val="windowText"/>
                </a:solidFill>
                <a:latin typeface="Arial"/>
              </a:defRPr>
            </a:pPr>
          </a:p>
        </txPr>
        <crossAx val="4"/>
      </catAx>
      <valAx>
        <axId val="4"/>
        <scaling>
          <orientation/>
          <max val="189"/>
          <min val="132"/>
        </scaling>
        <delete val="0"/>
        <axPos val="l"/>
        <majorGridlines>
          <spPr>
            <a:ln w="9525">
              <a:solidFill>
                <a:srgbClr val="A0A0A0"/>
              </a:solidFill>
              <a:prstDash val="sysDash"/>
            </a:ln>
          </spPr>
        </majorGridlines>
        <majorTickMark val="out"/>
        <minorTickMark val="none"/>
        <spPr>
          <a:ln w="9525">
            <a:solidFill>
              <a:srgbClr val="A0A0A0"/>
            </a:solidFill>
            <a:prstDash val="solid"/>
          </a:ln>
        </spPr>
        <txPr>
          <a:bodyPr/>
          <a:p>
            <a:pPr>
              <a:defRPr sz="1300" b="0" i="0" u="none" strike="noStrike" baseline="0">
                <a:solidFill>
                  <a:sysClr val="windowText"/>
                </a:solidFill>
                <a:latin typeface="Arial"/>
              </a:defRPr>
            </a:pPr>
          </a:p>
        </txPr>
        <crossAx val="1"/>
      </valAx>
      <spPr>
        <a:solidFill>
          <a:srgbClr val="FFFFFF"/>
        </a:solidFill>
        <a:ln w="9525">
          <a:noFill/>
        </a:ln>
      </spPr>
    </plotArea>
  </chart>
  <spPr>
    <a:ln w="9525">
      <a:solidFill>
        <a:srgbClr val="FFFFFF"/>
      </a:solidFill>
      <a:prstDash val="solid"/>
    </a:ln>
  </spPr>
  <txPr>
    <a:bodyPr/>
    <a:p>
      <a:pPr>
        <a:defRPr sz="1000" b="0" i="0" u="none" strike="noStrike" baseline="0">
          <a:solidFill>
            <a:sysClr val="windowText"/>
          </a:solidFill>
          <a:latin typeface="+mn-lt"/>
        </a:defRPr>
      </a:pPr>
    </a:p>
  </txPr>
</chartSpace>
</file>

<file path=xl/charts/chart145.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800" b="0" i="0" u="none" strike="noStrike" baseline="0">
                <a:solidFill>
                  <a:sysClr val="windowText"/>
                </a:solidFill>
                <a:latin typeface="Arial"/>
              </a:defRPr>
            </a:pPr>
            <a:r>
              <a:rPr sz="1800" b="0" i="0" u="none" strike="noStrike" baseline="0">
                <a:latin typeface="Arial" charset="0"/>
              </a:rPr>
              <a:t>Daily Indexes for the Month of September</a:t>
            </a:r>
          </a:p>
        </rich>
      </tx>
      <overlay val="0"/>
    </title>
    <plotArea>
      <lineChart>
        <grouping/>
        <ser>
          <idx val="0"/>
          <order val="0"/>
          <tx>
            <v>Occupancy Index (MPI)</v>
          </tx>
          <spPr>
            <a:ln w="38100">
              <a:solidFill>
                <a:srgbClr val="009CDE"/>
              </a:solidFill>
              <a:prstDash val="solid"/>
            </a:ln>
          </spPr>
          <marker>
            <symbol val="circle"/>
            <size val="6"/>
            <spPr>
              <a:solidFill>
                <a:srgbClr val="009CDE"/>
              </a:solidFill>
              <a:ln w="9525">
                <a:solidFill>
                  <a:srgbClr val="009CDE"/>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'Daily by Month_2'!$C$25:$AF$25</f>
            </multiLvlStrRef>
          </cat>
          <val>
            <numRef>
              <f>'Daily by Month_2'!$C$28:$AF$28</f>
              <numCache>
                <formatCode>General</formatCode>
                <ptCount val="30"/>
                <pt idx="0">
                  <v>103.269393171722</v>
                </pt>
                <pt idx="0">
                  <v>97.5729517396475</v>
                </pt>
                <pt idx="0">
                  <v>93.6798302536023</v>
                </pt>
                <pt idx="0">
                  <v>121.088576568014</v>
                </pt>
                <pt idx="0">
                  <v>142.870397263359</v>
                </pt>
                <pt idx="0">
                  <v>126.435639190762</v>
                </pt>
                <pt idx="0">
                  <v>94.871553442256</v>
                </pt>
                <pt idx="0">
                  <v>98.6999924699542</v>
                </pt>
                <pt idx="0">
                  <v>100.106242963342</v>
                </pt>
                <pt idx="0">
                  <v>99.2235634352095</v>
                </pt>
                <pt idx="0">
                  <v>99.6430665151938</v>
                </pt>
                <pt idx="0">
                  <v>112.982703137585</v>
                </pt>
                <pt idx="0">
                  <v>113.115049285249</v>
                </pt>
                <pt idx="0">
                  <v>100.737338542249</v>
                </pt>
                <pt idx="0">
                  <v>104.293771980072</v>
                </pt>
                <pt idx="0">
                  <v>103.229581830804</v>
                </pt>
                <pt idx="0">
                  <v>96.9413640646404</v>
                </pt>
                <pt idx="0">
                  <v>103.006024470556</v>
                </pt>
                <pt idx="0">
                  <v>96.187534574938</v>
                </pt>
                <pt idx="0">
                  <v>104.224770977616</v>
                </pt>
                <pt idx="0">
                  <v>115.40049673062</v>
                </pt>
                <pt idx="0">
                  <v>99.2046064509749</v>
                </pt>
                <pt idx="0">
                  <v>98.3107915311683</v>
                </pt>
                <pt idx="0">
                  <v>106.849324342659</v>
                </pt>
                <pt idx="0">
                  <v>140.056868525819</v>
                </pt>
                <pt idx="0">
                  <v>118.981003213894</v>
                </pt>
                <pt idx="0">
                  <v>117.392385392312</v>
                </pt>
                <pt idx="0">
                  <v>124.086791626096</v>
                </pt>
                <pt idx="0">
                  <v>102.238602238611</v>
                </pt>
                <pt idx="0">
                  <v>99.2705470317148</v>
                </pt>
              </numCache>
            </numRef>
          </val>
          <smooth val="0"/>
        </ser>
        <ser>
          <idx val="1"/>
          <order val="1"/>
          <tx>
            <v>ADR Index (ARI)</v>
          </tx>
          <spPr>
            <a:ln w="38100">
              <a:solidFill>
                <a:srgbClr val="D22630"/>
              </a:solidFill>
              <a:prstDash val="solid"/>
            </a:ln>
          </spPr>
          <marker>
            <symbol val="diamond"/>
            <size val="6"/>
            <spPr>
              <a:solidFill>
                <a:srgbClr val="D22630"/>
              </a:solidFill>
              <a:ln w="9525">
                <a:solidFill>
                  <a:srgbClr val="D22630"/>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'Daily by Month_2'!$C$25:$AF$25</f>
            </multiLvlStrRef>
          </cat>
          <val>
            <numRef>
              <f>'Daily by Month_2'!$C$38:$AF$38</f>
              <numCache>
                <formatCode>General</formatCode>
                <ptCount val="30"/>
                <pt idx="0">
                  <v>93.544451309697</v>
                </pt>
                <pt idx="0">
                  <v>82.0095541486367</v>
                </pt>
                <pt idx="0">
                  <v>76.1031315839177</v>
                </pt>
                <pt idx="0">
                  <v>80.7960002738133</v>
                </pt>
                <pt idx="0">
                  <v>90.7938196458382</v>
                </pt>
                <pt idx="0">
                  <v>90.2477626485869</v>
                </pt>
                <pt idx="0">
                  <v>86.3698850614284</v>
                </pt>
                <pt idx="0">
                  <v>80.6119393480705</v>
                </pt>
                <pt idx="0">
                  <v>75.8043827364472</v>
                </pt>
                <pt idx="0">
                  <v>82.2448326872582</v>
                </pt>
                <pt idx="0">
                  <v>78.0025355457831</v>
                </pt>
                <pt idx="0">
                  <v>81.5218511686701</v>
                </pt>
                <pt idx="0">
                  <v>85.4610114863643</v>
                </pt>
                <pt idx="0">
                  <v>84.8833759774694</v>
                </pt>
                <pt idx="0">
                  <v>92.7302233992073</v>
                </pt>
                <pt idx="0">
                  <v>85.3195774013865</v>
                </pt>
                <pt idx="0">
                  <v>88.6116110717434</v>
                </pt>
                <pt idx="0">
                  <v>83.4650356126883</v>
                </pt>
                <pt idx="0">
                  <v>81.7778897491635</v>
                </pt>
                <pt idx="0">
                  <v>77.8082761117183</v>
                </pt>
                <pt idx="0">
                  <v>78.566723307651</v>
                </pt>
                <pt idx="0">
                  <v>68.1689549936432</v>
                </pt>
                <pt idx="0">
                  <v>77.9530472983112</v>
                </pt>
                <pt idx="0">
                  <v>92.2702541356029</v>
                </pt>
                <pt idx="0">
                  <v>91.5455407284062</v>
                </pt>
                <pt idx="0">
                  <v>86.0798876726762</v>
                </pt>
                <pt idx="0">
                  <v>83.1243855926826</v>
                </pt>
                <pt idx="0">
                  <v>79.363861673413</v>
                </pt>
                <pt idx="0">
                  <v>83.0317397269442</v>
                </pt>
                <pt idx="0">
                  <v>83.5308836603543</v>
                </pt>
              </numCache>
            </numRef>
          </val>
          <smooth val="0"/>
        </ser>
        <ser>
          <idx val="2"/>
          <order val="2"/>
          <tx>
            <v>RevPAR Index (RGI)</v>
          </tx>
          <spPr>
            <a:ln w="38100">
              <a:solidFill>
                <a:srgbClr val="84BD00"/>
              </a:solidFill>
              <a:prstDash val="lgDash"/>
            </a:ln>
          </spPr>
          <marker>
            <symbol val="square"/>
            <size val="6"/>
            <spPr>
              <a:solidFill>
                <a:srgbClr val="84BD00"/>
              </a:solidFill>
              <a:ln w="9525">
                <a:solidFill>
                  <a:srgbClr val="84BD00"/>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'Daily by Month_2'!$C$25:$AF$25</f>
            </multiLvlStrRef>
          </cat>
          <val>
            <numRef>
              <f>'Daily by Month_2'!$C$48:$AF$48</f>
              <numCache>
                <formatCode>General</formatCode>
                <ptCount val="30"/>
                <pt idx="0">
                  <v>96.6027872132728</v>
                </pt>
                <pt idx="0">
                  <v>80.0191426913226</v>
                </pt>
                <pt idx="0">
                  <v>71.29328448552</v>
                </pt>
                <pt idx="0">
                  <v>97.834726655504</v>
                </pt>
                <pt idx="0">
                  <v>129.717490818522</v>
                </pt>
                <pt idx="0">
                  <v>114.10533556007</v>
                </pt>
                <pt idx="0">
                  <v>81.9404516640558</v>
                </pt>
                <pt idx="0">
                  <v>79.5639780664219</v>
                </pt>
                <pt idx="0">
                  <v>75.8849195590566</v>
                </pt>
                <pt idx="0">
                  <v>81.6062537336144</v>
                </pt>
                <pt idx="0">
                  <v>77.7241183773747</v>
                </pt>
                <pt idx="0">
                  <v>92.1055910981638</v>
                </pt>
                <pt idx="0">
                  <v>96.6692652624896</v>
                </pt>
                <pt idx="0">
                  <v>85.5092538244485</v>
                </pt>
                <pt idx="0">
                  <v>96.7118477486162</v>
                </pt>
                <pt idx="0">
                  <v>88.0750429712807</v>
                </pt>
                <pt idx="0">
                  <v>85.9013044926259</v>
                </pt>
                <pt idx="0">
                  <v>85.9740150075593</v>
                </pt>
                <pt idx="0">
                  <v>78.6601359771663</v>
                </pt>
                <pt idx="0">
                  <v>81.0954975790713</v>
                </pt>
                <pt idx="0">
                  <v>90.6663889620124</v>
                </pt>
                <pt idx="0">
                  <v>67.6267435231827</v>
                </pt>
                <pt idx="0">
                  <v>76.6362578215978</v>
                </pt>
                <pt idx="0">
                  <v>98.5901431131044</v>
                </pt>
                <pt idx="0">
                  <v>128.215817619101</v>
                </pt>
                <pt idx="0">
                  <v>102.418713918402</v>
                </pt>
                <pt idx="0">
                  <v>97.5816990900406</v>
                </pt>
                <pt idx="0">
                  <v>98.4800696610755</v>
                </pt>
                <pt idx="0">
                  <v>84.8904901111857</v>
                </pt>
                <pt idx="0">
                  <v>82.9215651500946</v>
                </pt>
              </numCache>
            </numRef>
          </val>
          <smooth val="0"/>
        </ser>
        <ser>
          <idx val="3"/>
          <order val="3"/>
          <tx>
            <v>100 %</v>
          </tx>
          <spPr>
            <a:ln w="25400">
              <a:solidFill>
                <a:srgbClr val="000000"/>
              </a:solidFill>
              <a:prstDash val="lgDash"/>
            </a:ln>
          </spPr>
          <marker>
            <symbol val="none"/>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'Daily by Month_2'!$C$25:$AF$25</f>
            </multiLvlStrRef>
          </cat>
          <val>
            <numRef>
              <f>'Daily by Month_2'!$C$60:$AF$60</f>
              <numCache>
                <formatCode>General</formatCode>
                <ptCount val="30"/>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numCache>
            </numRef>
          </val>
          <smooth val="0"/>
        </ser>
        <smooth val="0"/>
        <axId val="1"/>
        <axId val="4"/>
      </lineChart>
      <catAx>
        <axId val="1"/>
        <scaling>
          <orientation/>
        </scaling>
        <delete val="0"/>
        <axPos val="b"/>
        <numFmt formatCode="General" sourceLinked="0"/>
        <majorTickMark val="none"/>
        <minorTickMark val="none"/>
        <spPr>
          <a:ln w="9525">
            <a:solidFill>
              <a:srgbClr val="A0A0A0"/>
            </a:solidFill>
            <a:prstDash val="solid"/>
          </a:ln>
        </spPr>
        <txPr>
          <a:bodyPr/>
          <a:p>
            <a:pPr>
              <a:defRPr sz="1200" b="0" i="0" u="none" strike="noStrike" baseline="0">
                <a:solidFill>
                  <a:sysClr val="windowText"/>
                </a:solidFill>
                <a:latin typeface="Arial"/>
              </a:defRPr>
            </a:pPr>
          </a:p>
        </txPr>
        <crossAx val="4"/>
      </catAx>
      <valAx>
        <axId val="4"/>
        <scaling>
          <orientation/>
          <max val="148"/>
          <min val="63"/>
        </scaling>
        <delete val="0"/>
        <axPos val="l"/>
        <majorGridlines>
          <spPr>
            <a:ln w="9525">
              <a:solidFill>
                <a:srgbClr val="A0A0A0"/>
              </a:solidFill>
              <a:prstDash val="sysDash"/>
            </a:ln>
          </spPr>
        </majorGridlines>
        <numFmt formatCode="General" sourceLinked="0"/>
        <majorTickMark val="out"/>
        <minorTickMark val="none"/>
        <spPr>
          <a:ln w="9525">
            <a:solidFill>
              <a:srgbClr val="A0A0A0"/>
            </a:solidFill>
            <a:prstDash val="solid"/>
          </a:ln>
        </spPr>
        <txPr>
          <a:bodyPr/>
          <a:p>
            <a:pPr>
              <a:defRPr sz="1200" b="0" i="0" u="none" strike="noStrike" baseline="0">
                <a:solidFill>
                  <a:sysClr val="windowText"/>
                </a:solidFill>
                <a:latin typeface="Arial"/>
              </a:defRPr>
            </a:pPr>
          </a:p>
        </txPr>
        <crossAx val="1"/>
      </valAx>
      <spPr>
        <a:solidFill>
          <a:srgbClr val="FFFFFF"/>
        </a:solidFill>
        <a:ln w="9525">
          <a:noFill/>
        </a:ln>
      </spPr>
    </plotArea>
    <legend>
      <legendPos val="b"/>
      <legendEntry>
        <idx val="0"/>
        <txPr>
          <a:bodyPr/>
          <a:p>
            <a:pPr>
              <a:defRPr sz="1200" b="0" i="0" u="none" strike="noStrike" baseline="0">
                <a:solidFill>
                  <a:sysClr val="windowText"/>
                </a:solidFill>
                <a:latin typeface="Arial"/>
              </a:defRPr>
            </a:pPr>
          </a:p>
        </txPr>
      </legendEntry>
      <legendEntry>
        <idx val="1"/>
        <txPr>
          <a:bodyPr/>
          <a:p>
            <a:pPr>
              <a:defRPr sz="1200" b="0" i="0" u="none" strike="noStrike" baseline="0">
                <a:solidFill>
                  <a:sysClr val="windowText"/>
                </a:solidFill>
                <a:latin typeface="Arial"/>
              </a:defRPr>
            </a:pPr>
          </a:p>
        </txPr>
      </legendEntry>
      <legendEntry>
        <idx val="2"/>
        <txPr>
          <a:bodyPr/>
          <a:p>
            <a:pPr>
              <a:defRPr sz="1200" b="0" i="0" u="none" strike="noStrike" baseline="0">
                <a:solidFill>
                  <a:sysClr val="windowText"/>
                </a:solidFill>
                <a:latin typeface="Arial"/>
              </a:defRPr>
            </a:pPr>
          </a:p>
        </txPr>
      </legendEntry>
      <legendEntry>
        <idx val="3"/>
        <txPr>
          <a:bodyPr/>
          <a:p>
            <a:pPr>
              <a:defRPr sz="1200" b="0" i="0" u="none" strike="noStrike" baseline="0">
                <a:solidFill>
                  <a:sysClr val="windowText"/>
                </a:solidFill>
                <a:latin typeface="Arial"/>
              </a:defRPr>
            </a:pPr>
          </a:p>
        </txPr>
      </legendEntry>
      <overlay val="0"/>
      <spPr>
        <a:ln w="9525">
          <a:noFill/>
        </a:ln>
      </spPr>
      <txPr>
        <a:bodyPr/>
        <a:p>
          <a:pPr>
            <a:defRPr sz="1200" b="0" i="0" u="none" strike="noStrike" baseline="0">
              <a:solidFill>
                <a:sysClr val="windowText"/>
              </a:solidFill>
              <a:latin typeface="Arial"/>
            </a:defRPr>
          </a:pPr>
        </a:p>
      </txPr>
    </legend>
    <dispBlanksAs val="gap"/>
  </chart>
  <spPr>
    <a:ln w="9525">
      <a:solidFill>
        <a:srgbClr val="FFFFFF"/>
      </a:solidFill>
      <a:prstDash val="solid"/>
    </a:ln>
  </spPr>
  <txPr>
    <a:bodyPr/>
    <a:p>
      <a:pPr>
        <a:defRPr sz="1000" b="0" i="0" u="none" strike="noStrike" baseline="0">
          <a:solidFill>
            <a:sysClr val="windowText"/>
          </a:solidFill>
          <a:latin typeface="+mn-lt"/>
        </a:defRPr>
      </a:pPr>
    </a:p>
  </txPr>
</chartSpace>
</file>

<file path=xl/drawings/_rels/drawing1.xml.rels><?xml version="1.0" encoding="utf-8" standalone="yes" ?>
<Relationships xmlns="http://schemas.openxmlformats.org/package/2006/relationships">
<Relationship Id="rId1" Type="http://schemas.openxmlformats.org/officeDocument/2006/relationships/image" Target="/xl/media/image1.png" />
</Relationships>
</file>

<file path=xl/drawings/_rels/drawing2.xml.rels><?xml version="1.0" encoding="utf-8" standalone="yes" ?>
<Relationships xmlns="http://schemas.openxmlformats.org/package/2006/relationships">
<Relationship Id="rId1" Type="http://schemas.openxmlformats.org/officeDocument/2006/relationships/image" Target="/xl/media/image2.jpeg" />
</Relationships>
</file>

<file path=xl/drawings/_rels/drawing30.xml.rels><?xml version="1.0" encoding="utf-8" standalone="yes" ?>
<Relationships xmlns="http://schemas.openxmlformats.org/package/2006/relationships">
<Relationship Id="rId140" Type="http://schemas.openxmlformats.org/officeDocument/2006/relationships/chart" Target="/xl/charts/chart136.xml" />
<Relationship Id="rId141" Type="http://schemas.openxmlformats.org/officeDocument/2006/relationships/chart" Target="/xl/charts/chart137.xml" />
</Relationships>
</file>

<file path=xl/drawings/_rels/drawing82.xml.rels><?xml version="1.0" encoding="utf-8" standalone="yes" ?>
<Relationships xmlns="http://schemas.openxmlformats.org/package/2006/relationships">
<Relationship Id="rId145" Type="http://schemas.openxmlformats.org/officeDocument/2006/relationships/chart" Target="/xl/charts/chart141.xml" />
<Relationship Id="rId146" Type="http://schemas.openxmlformats.org/officeDocument/2006/relationships/chart" Target="/xl/charts/chart142.xml" />
</Relationships>
</file>

<file path=xl/drawings/_rels/drawing87.xml.rels><?xml version="1.0" encoding="utf-8" standalone="yes" ?>
<Relationships xmlns="http://schemas.openxmlformats.org/package/2006/relationships">
<Relationship Id="rId142" Type="http://schemas.openxmlformats.org/officeDocument/2006/relationships/chart" Target="/xl/charts/chart138.xml" />
<Relationship Id="rId143" Type="http://schemas.openxmlformats.org/officeDocument/2006/relationships/chart" Target="/xl/charts/chart139.xml" />
</Relationships>
</file>

<file path=xl/drawings/_rels/drawing90.xml.rels><?xml version="1.0" encoding="utf-8" standalone="yes" ?>
<Relationships xmlns="http://schemas.openxmlformats.org/package/2006/relationships">
<Relationship Id="rId147" Type="http://schemas.openxmlformats.org/officeDocument/2006/relationships/chart" Target="/xl/charts/chart143.xml" />
<Relationship Id="rId148" Type="http://schemas.openxmlformats.org/officeDocument/2006/relationships/chart" Target="/xl/charts/chart144.xml" />
</Relationships>
</file>

<file path=xl/drawings/_rels/drawing91.xml.rels><?xml version="1.0" encoding="utf-8" standalone="yes" ?>
<Relationships xmlns="http://schemas.openxmlformats.org/package/2006/relationships">
<Relationship Id="rId144" Type="http://schemas.openxmlformats.org/officeDocument/2006/relationships/chart" Target="/xl/charts/chart140.xml" />
</Relationships>
</file>

<file path=xl/drawings/_rels/drawing94.xml.rels><?xml version="1.0" encoding="utf-8" standalone="yes" ?>
<Relationships xmlns="http://schemas.openxmlformats.org/package/2006/relationships">
<Relationship Id="rId149" Type="http://schemas.openxmlformats.org/officeDocument/2006/relationships/chart" Target="/xl/charts/chart145.xml" />
</Relationships>
</file>

<file path=xl/drawings/drawing1.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xdr:twoCellAnchor editAs="oneCell">
    <xdr:from>
      <xdr:col>6</xdr:col>
      <xdr:colOff>0</xdr:colOff>
      <xdr:row>1</xdr:row>
      <xdr:rowOff>0</xdr:rowOff>
    </xdr:from>
    <xdr:to>
      <xdr:col>7</xdr:col>
      <xdr:colOff>0</xdr:colOff>
      <xdr:row>5</xdr:row>
      <xdr:rowOff>19050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bwMode="auto">
        <a:xfrm>
          <a:off x="9420225" y="581025"/>
          <a:ext cx="1038225" cy="1038225"/>
        </a:xfrm>
        <a:prstGeom prst="rect">
          <a:avLst/>
        </a:prstGeom>
        <a:noFill/>
        <a:extLst>
          <a:ext uri="{909E8E84-426E-40DD-AFC4-6F175D3DCCD1}">
            <a14:hiddenFill xmlns:a14="http://schemas.microsoft.com/office/drawing/2010/main">
              <a:solidFill xmlns:a="http://schemas.openxmlformats.org/drawingml/2006/main">
                <a:srgbClr val="FFFFFF"/>
              </a:solidFill>
            </a14:hiddenFill>
          </a:ext>
        </a:extLst>
      </xdr:spPr>
    </xdr:pic>
    <xdr:clientData/>
  </xdr:twoCellAnchor>
</xdr:wsDr>
</file>

<file path=xl/drawings/drawing2.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xdr:twoCellAnchor editAs="oneCell">
    <xdr:from>
      <xdr:col>0</xdr:col>
      <xdr:colOff>0</xdr:colOff>
      <xdr:row>0</xdr:row>
      <xdr:rowOff>19050</xdr:rowOff>
    </xdr:from>
    <xdr:to>
      <xdr:col>5</xdr:col>
      <xdr:colOff>1895475</xdr:colOff>
      <xdr:row>1</xdr:row>
      <xdr:rowOff>838200</xdr:rowOff>
    </xdr:to>
    <xdr:pic>
      <xdr:nvPicPr>
        <xdr:cNvPr id="7185" name="Picture 1">
          <a:extLst>
            <a:ext uri="{FF2B5EF4-FFF2-40B4-BE49-F238E27FC236}">
              <a16:creationId xmlns:a16="http://schemas.microsoft.com/office/drawing/2014/main" id="{00000000-0008-0000-1900-0000111C0000}"/>
            </a:ext>
          </a:extLst>
        </xdr:cNvPr>
        <xdr:cNvPicPr>
          <a:picLocks noChangeAspect="1"/>
        </xdr:cNvPicPr>
      </xdr:nvPicPr>
      <xdr:blipFill>
        <a:blip r:embed="rId1">
          <a:extLst>
            <a:ext uri="{28A0092B-C50C-407E-A947-70E740481C1C}">
              <a14:useLocalDpi xmlns:a14="http://schemas.microsoft.com/office/drawing/2010/main" val="0"/>
            </a:ext>
          </a:extLst>
        </a:blip>
        <a:srcRect/>
        <a:stretch>
          <a:fillRect/>
        </a:stretch>
      </xdr:blipFill>
      <xdr:spPr bwMode="auto">
        <a:xfrm>
          <a:off x="0" y="19050"/>
          <a:ext cx="6057900" cy="1009650"/>
        </a:xfrm>
        <a:prstGeom prst="rect">
          <a:avLst/>
        </a:prstGeom>
        <a:noFill/>
        <a:ln>
          <a:noFill/>
        </a:ln>
        <a:extLst>
          <a:ext uri="{909E8E84-426E-40DD-AFC4-6F175D3DCCD1}">
            <a14:hiddenFill xmlns:a14="http://schemas.microsoft.com/office/drawing/2010/main">
              <a:solidFill xmlns:a="http://schemas.openxmlformats.org/drawingml/2006/main">
                <a:srgbClr val="FFFFFF"/>
              </a:solidFill>
            </a14:hiddenFill>
          </a:ext>
          <a:ext uri="{91240B29-F687-4F45-9708-019B960494DF}">
            <a14:hiddenLine xmlns:a14="http://schemas.microsoft.com/office/drawing/2010/main" w="9525">
              <a:solidFill xmlns:a="http://schemas.openxmlformats.org/drawingml/2006/main">
                <a:srgbClr val="000000"/>
              </a:solidFill>
              <a:miter xmlns:a="http://schemas.openxmlformats.org/drawingml/2006/main" lim="800000"/>
              <a:headEnd xmlns:a="http://schemas.openxmlformats.org/drawingml/2006/main"/>
              <a:tailEnd xmlns:a="http://schemas.openxmlformats.org/drawingml/2006/main"/>
            </a14:hiddenLine>
          </a:ext>
        </a:extLst>
      </xdr:spPr>
    </xdr:pic>
    <xdr:clientData/>
  </xdr:twoCellAnchor>
</xdr:wsDr>
</file>

<file path=xl/drawings/drawing30.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xdr:twoCellAnchor>
    <xdr:from>
      <xdr:col>0</xdr:col>
      <xdr:colOff>37109</xdr:colOff>
      <xdr:row>5</xdr:row>
      <xdr:rowOff>31686</xdr:rowOff>
    </xdr:from>
    <xdr:to>
      <xdr:col>19</xdr:col>
      <xdr:colOff>338988</xdr:colOff>
      <xdr:row>16</xdr:row>
      <xdr:rowOff>102171</xdr:rowOff>
    </xdr:to>
    <xdr:graphicFrame>
      <xdr:nvGraphicFramePr>
        <xdr:cNvPr id="0" name="Chart 1"/>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140"/>
        </a:graphicData>
      </a:graphic>
    </xdr:graphicFrame>
    <xdr:clientData/>
  </xdr:twoCellAnchor>
  <xdr:oneCellAnchor>
    <xdr:from>
      <xdr:col>20</xdr:col>
      <xdr:colOff>0</xdr:colOff>
      <xdr:row>4</xdr:row>
      <xdr:rowOff>0</xdr:rowOff>
    </xdr:from>
    <xdr:ext cx="6604000" cy="3810000"/>
    <xdr:graphicFrame>
      <xdr:nvGraphicFramePr>
        <xdr:cNvPr id="0" name="Chart 2"/>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141"/>
        </a:graphicData>
      </a:graphic>
    </xdr:graphicFrame>
    <xdr:clientData/>
  </xdr:oneCellAnchor>
</xdr:wsDr>
</file>

<file path=xl/drawings/drawing34.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38.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42.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46.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50.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54.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58.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61.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64.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67.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71.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72.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75.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76.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79.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82.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xdr:twoCellAnchor>
    <xdr:from>
      <xdr:col>0</xdr:col>
      <xdr:colOff>37109</xdr:colOff>
      <xdr:row>5</xdr:row>
      <xdr:rowOff>31686</xdr:rowOff>
    </xdr:from>
    <xdr:to>
      <xdr:col>19</xdr:col>
      <xdr:colOff>338988</xdr:colOff>
      <xdr:row>16</xdr:row>
      <xdr:rowOff>102171</xdr:rowOff>
    </xdr:to>
    <xdr:graphicFrame>
      <xdr:nvGraphicFramePr>
        <xdr:cNvPr id="0" name="Chart 1"/>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145"/>
        </a:graphicData>
      </a:graphic>
    </xdr:graphicFrame>
    <xdr:clientData/>
  </xdr:twoCellAnchor>
  <xdr:oneCellAnchor>
    <xdr:from>
      <xdr:col>20</xdr:col>
      <xdr:colOff>0</xdr:colOff>
      <xdr:row>4</xdr:row>
      <xdr:rowOff>0</xdr:rowOff>
    </xdr:from>
    <xdr:ext cx="6604000" cy="3810000"/>
    <xdr:graphicFrame>
      <xdr:nvGraphicFramePr>
        <xdr:cNvPr id="0" name="Chart 2"/>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146"/>
        </a:graphicData>
      </a:graphic>
    </xdr:graphicFrame>
    <xdr:clientData/>
  </xdr:oneCellAnchor>
</xdr:wsDr>
</file>

<file path=xl/drawings/drawing83.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86.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87.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xdr:twoCellAnchor>
    <xdr:from>
      <xdr:col>1</xdr:col>
      <xdr:colOff>52375</xdr:colOff>
      <xdr:row>4</xdr:row>
      <xdr:rowOff>76581</xdr:rowOff>
    </xdr:from>
    <xdr:to>
      <xdr:col>11</xdr:col>
      <xdr:colOff>19990</xdr:colOff>
      <xdr:row>13</xdr:row>
      <xdr:rowOff>128651</xdr:rowOff>
    </xdr:to>
    <xdr:graphicFrame>
      <xdr:nvGraphicFramePr>
        <xdr:cNvPr id="0" name="Chart 1"/>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142"/>
        </a:graphicData>
      </a:graphic>
    </xdr:graphicFrame>
    <xdr:clientData/>
  </xdr:twoCellAnchor>
  <xdr:twoCellAnchor>
    <xdr:from>
      <xdr:col>11</xdr:col>
      <xdr:colOff>195199</xdr:colOff>
      <xdr:row>4</xdr:row>
      <xdr:rowOff>76581</xdr:rowOff>
    </xdr:from>
    <xdr:to>
      <xdr:col>20</xdr:col>
      <xdr:colOff>584834</xdr:colOff>
      <xdr:row>13</xdr:row>
      <xdr:rowOff>128651</xdr:rowOff>
    </xdr:to>
    <xdr:graphicFrame>
      <xdr:nvGraphicFramePr>
        <xdr:cNvPr id="0" name="Chart 2"/>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143"/>
        </a:graphicData>
      </a:graphic>
    </xdr:graphicFrame>
    <xdr:clientData/>
  </xdr:twoCellAnchor>
</xdr:wsDr>
</file>

<file path=xl/drawings/drawing90.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xdr:twoCellAnchor>
    <xdr:from>
      <xdr:col>1</xdr:col>
      <xdr:colOff>52375</xdr:colOff>
      <xdr:row>4</xdr:row>
      <xdr:rowOff>76581</xdr:rowOff>
    </xdr:from>
    <xdr:to>
      <xdr:col>11</xdr:col>
      <xdr:colOff>19990</xdr:colOff>
      <xdr:row>13</xdr:row>
      <xdr:rowOff>128651</xdr:rowOff>
    </xdr:to>
    <xdr:graphicFrame>
      <xdr:nvGraphicFramePr>
        <xdr:cNvPr id="0" name="Chart 1"/>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147"/>
        </a:graphicData>
      </a:graphic>
    </xdr:graphicFrame>
    <xdr:clientData/>
  </xdr:twoCellAnchor>
  <xdr:twoCellAnchor>
    <xdr:from>
      <xdr:col>11</xdr:col>
      <xdr:colOff>195199</xdr:colOff>
      <xdr:row>4</xdr:row>
      <xdr:rowOff>76581</xdr:rowOff>
    </xdr:from>
    <xdr:to>
      <xdr:col>20</xdr:col>
      <xdr:colOff>584834</xdr:colOff>
      <xdr:row>13</xdr:row>
      <xdr:rowOff>128651</xdr:rowOff>
    </xdr:to>
    <xdr:graphicFrame>
      <xdr:nvGraphicFramePr>
        <xdr:cNvPr id="0" name="Chart 2"/>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148"/>
        </a:graphicData>
      </a:graphic>
    </xdr:graphicFrame>
    <xdr:clientData/>
  </xdr:twoCellAnchor>
</xdr:wsDr>
</file>

<file path=xl/drawings/drawing91.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xdr:twoCellAnchor>
    <xdr:from>
      <xdr:col>1</xdr:col>
      <xdr:colOff>0</xdr:colOff>
      <xdr:row>4</xdr:row>
      <xdr:rowOff>0</xdr:rowOff>
    </xdr:from>
    <xdr:to>
      <xdr:col>32</xdr:col>
      <xdr:colOff>155575</xdr:colOff>
      <xdr:row>20</xdr:row>
      <xdr:rowOff>377825</xdr:rowOff>
    </xdr:to>
    <xdr:graphicFrame>
      <xdr:nvGraphicFramePr>
        <xdr:cNvPr id="0" name="Chart 1"/>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144"/>
        </a:graphicData>
      </a:graphic>
    </xdr:graphicFrame>
    <xdr:clientData/>
  </xdr:twoCellAnchor>
</xdr:wsDr>
</file>

<file path=xl/drawings/drawing94.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xdr:twoCellAnchor>
    <xdr:from>
      <xdr:col>1</xdr:col>
      <xdr:colOff>0</xdr:colOff>
      <xdr:row>4</xdr:row>
      <xdr:rowOff>0</xdr:rowOff>
    </xdr:from>
    <xdr:to>
      <xdr:col>32</xdr:col>
      <xdr:colOff>155575</xdr:colOff>
      <xdr:row>20</xdr:row>
      <xdr:rowOff>377825</xdr:rowOff>
    </xdr:to>
    <xdr:graphicFrame>
      <xdr:nvGraphicFramePr>
        <xdr:cNvPr id="0" name="Chart 1"/>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149"/>
        </a:graphicData>
      </a:graphic>
    </xdr:graphicFrame>
    <xdr:clientData/>
  </xdr:twoCellAnchor>
</xdr:wsDr>
</file>

<file path=xl/drawings/drawing97.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00.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03.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06.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09.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12.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15.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18.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21.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24.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25.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28.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29.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32.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drawings/drawing135.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file>

<file path=xl/theme/theme1.xml><?xml version="1.0" encoding="utf-8"?>
<a:theme xmlns:a="http://schemas.openxmlformats.org/drawing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cdr="http://schemas.openxmlformats.org/drawingml/2006/chartDrawing"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xml version="1.0" encoding="utf-8" standalone="yes" ?>
<Relationships xmlns="http://schemas.openxmlformats.org/package/2006/relationships">
<Relationship Id="rId1" Type="http://schemas.openxmlformats.org/officeDocument/2006/relationships/printerSettings" Target="../printerSettings/printerSettings2.bin" />
<Relationship Id="rId76" Type="http://schemas.openxmlformats.org/officeDocument/2006/relationships/drawing" Target="../drawings/drawing72.xml" />
</Relationships>
</file>

<file path=xl/worksheets/_rels/sheet3.xml.rels><?xml version="1.0" encoding="utf-8" standalone="yes" ?>
<Relationships xmlns="http://schemas.openxmlformats.org/package/2006/relationships">
<Relationship Id="rId1" Type="http://schemas.openxmlformats.org/officeDocument/2006/relationships/printerSettings" Target="../printerSettings/printerSettings3.bin" />
<Relationship Id="rId80" Type="http://schemas.openxmlformats.org/officeDocument/2006/relationships/drawing" Target="../drawings/drawing76.xml" />
</Relationships>
</file>

<file path=xl/worksheets/_rels/sheet7.xml.rels><?xml version="1.0" encoding="utf-8" standalone="yes" ?>
<Relationships xmlns="http://schemas.openxmlformats.org/package/2006/relationships">
<Relationship Id="rId1" Type="http://schemas.openxmlformats.org/officeDocument/2006/relationships/printerSettings" Target="../printerSettings/printerSettings7.bin" />
<Relationship Id="rId91" Type="http://schemas.openxmlformats.org/officeDocument/2006/relationships/drawing" Target="../drawings/drawing87.xml" />
</Relationships>
</file>

<file path=xl/worksheets/_rels/sheet9.xml.rels><?xml version="1.0" encoding="utf-8" standalone="yes" ?>
<Relationships xmlns="http://schemas.openxmlformats.org/package/2006/relationships">
<Relationship Id="rId1" Type="http://schemas.openxmlformats.org/officeDocument/2006/relationships/printerSettings" Target="../printerSettings/printerSettings9.bin" />
<Relationship Id="rId95" Type="http://schemas.openxmlformats.org/officeDocument/2006/relationships/drawing" Target="../drawings/drawing91.xml" />
</Relationships>
</file>

<file path=xl/worksheets/_rels/sheet20.xml.rels><?xml version="1.0" encoding="utf-8" standalone="yes" ?>
<Relationships xmlns="http://schemas.openxmlformats.org/package/2006/relationships">
<Relationship Id="rId1" Type="http://schemas.openxmlformats.org/officeDocument/2006/relationships/printerSettings" Target="../printerSettings/printerSettings20.bin" />
<Relationship Id="rId129" Type="http://schemas.openxmlformats.org/officeDocument/2006/relationships/drawing" Target="../drawings/drawing125.xml" />
</Relationships>
</file>

<file path=xl/worksheets/_rels/sheet21.xml.rels><?xml version="1.0" encoding="utf-8" standalone="yes" ?>
<Relationships xmlns="http://schemas.openxmlformats.org/package/2006/relationships">
<Relationship Id="rId1" Type="http://schemas.openxmlformats.org/officeDocument/2006/relationships/printerSettings" Target="../printerSettings/printerSettings21.bin" />
<Relationship Id="rId133" Type="http://schemas.openxmlformats.org/officeDocument/2006/relationships/drawing" Target="../drawings/drawing129.xml" />
</Relationships>
</file>

<file path=xl/worksheets/_rels/sheet23.xml.rels><?xml version="1.0" encoding="utf-8" standalone="yes" ?>
<Relationships xmlns="http://schemas.openxmlformats.org/package/2006/relationships">
<Relationship Id="rId1" Type="http://schemas.openxmlformats.org/officeDocument/2006/relationships/printerSettings" Target="../printerSettings/printerSettings23.bin" />
<Relationship Id="rId87" Type="http://schemas.openxmlformats.org/officeDocument/2006/relationships/drawing" Target="../drawings/drawing83.xml" />
</Relationships>
</file>

<file path=xl/worksheets/_rels/sheet26.xml.rels><?xml version="1.0" encoding="utf-8" standalone="yes" ?>
<Relationships xmlns="http://schemas.openxmlformats.org/package/2006/relationships">
<Relationship Id="rId7" Type="http://schemas.openxmlformats.org/officeDocument/2006/relationships/drawing" Target="../drawings/drawing2.xml" />
<Relationship Id="rId6" Type="http://schemas.openxmlformats.org/officeDocument/2006/relationships/printerSettings" Target="../printerSettings/printerSettings26.bin" />
<Relationship Id="rId150" Type="http://schemas.openxmlformats.org/officeDocument/2006/relationships/hyperlink" Target="http://www.str.com/data-insights/resources/glossary" TargetMode="External" />
<Relationship Id="rId151" Type="http://schemas.openxmlformats.org/officeDocument/2006/relationships/hyperlink" Target="http://www.hotelnewsnow.com/" TargetMode="External" />
<Relationship Id="rId152" Type="http://schemas.openxmlformats.org/officeDocument/2006/relationships/hyperlink" Target="http://www.hoteldataconference.com/" TargetMode="External" />
<Relationship Id="rId153" Type="http://schemas.openxmlformats.org/officeDocument/2006/relationships/hyperlink" Target="http://www.str.com/data-insights/resources/FAQ" TargetMode="External" />
<Relationship Id="rId154" Type="http://schemas.openxmlformats.org/officeDocument/2006/relationships/hyperlink" Target="https://str.com/contact" TargetMode="External" />
</Relationships>
</file>

<file path=xl/worksheets/_rels/sheet28.xml.rels><?xml version="1.0" encoding="utf-8" standalone="yes" ?>
<Relationships xmlns="http://schemas.openxmlformats.org/package/2006/relationships">
<Relationship Id="rId1" Type="http://schemas.openxmlformats.org/officeDocument/2006/relationships/printerSettings" Target="../printerSettings/printerSettings29.bin" />
<Relationship Id="rId31" Type="http://schemas.openxmlformats.org/officeDocument/2006/relationships/drawing" Target="../drawings/drawing30.xml" />
</Relationships>
</file>

<file path=xl/worksheets/_rels/sheet32.xml.rels><?xml version="1.0" encoding="utf-8" standalone="yes" ?>
<Relationships xmlns="http://schemas.openxmlformats.org/package/2006/relationships">
<Relationship Id="rId1" Type="http://schemas.openxmlformats.org/officeDocument/2006/relationships/printerSettings" Target="../printerSettings/printerSettings33.bin" />
<Relationship Id="rId35" Type="http://schemas.openxmlformats.org/officeDocument/2006/relationships/drawing" Target="../drawings/drawing34.xml" />
</Relationships>
</file>

<file path=xl/worksheets/_rels/sheet36.xml.rels><?xml version="1.0" encoding="utf-8" standalone="yes" ?>
<Relationships xmlns="http://schemas.openxmlformats.org/package/2006/relationships">
<Relationship Id="rId1" Type="http://schemas.openxmlformats.org/officeDocument/2006/relationships/printerSettings" Target="../printerSettings/printerSettings37.bin" />
<Relationship Id="rId39" Type="http://schemas.openxmlformats.org/officeDocument/2006/relationships/drawing" Target="../drawings/drawing38.xml" />
</Relationships>
</file>

<file path=xl/worksheets/_rels/sheet40.xml.rels><?xml version="1.0" encoding="utf-8" standalone="yes" ?>
<Relationships xmlns="http://schemas.openxmlformats.org/package/2006/relationships">
<Relationship Id="rId1" Type="http://schemas.openxmlformats.org/officeDocument/2006/relationships/printerSettings" Target="../printerSettings/printerSettings41.bin" />
<Relationship Id="rId43" Type="http://schemas.openxmlformats.org/officeDocument/2006/relationships/drawing" Target="../drawings/drawing42.xml" />
</Relationships>
</file>

<file path=xl/worksheets/_rels/sheet44.xml.rels><?xml version="1.0" encoding="utf-8" standalone="yes" ?>
<Relationships xmlns="http://schemas.openxmlformats.org/package/2006/relationships">
<Relationship Id="rId1" Type="http://schemas.openxmlformats.org/officeDocument/2006/relationships/printerSettings" Target="../printerSettings/printerSettings45.bin" />
<Relationship Id="rId47" Type="http://schemas.openxmlformats.org/officeDocument/2006/relationships/drawing" Target="../drawings/drawing46.xml" />
</Relationships>
</file>

<file path=xl/worksheets/_rels/sheet48.xml.rels><?xml version="1.0" encoding="utf-8" standalone="yes" ?>
<Relationships xmlns="http://schemas.openxmlformats.org/package/2006/relationships">
<Relationship Id="rId1" Type="http://schemas.openxmlformats.org/officeDocument/2006/relationships/printerSettings" Target="../printerSettings/printerSettings49.bin" />
<Relationship Id="rId51" Type="http://schemas.openxmlformats.org/officeDocument/2006/relationships/drawing" Target="../drawings/drawing50.xml" />
</Relationships>
</file>

<file path=xl/worksheets/_rels/sheet52.xml.rels><?xml version="1.0" encoding="utf-8" standalone="yes" ?>
<Relationships xmlns="http://schemas.openxmlformats.org/package/2006/relationships">
<Relationship Id="rId1" Type="http://schemas.openxmlformats.org/officeDocument/2006/relationships/printerSettings" Target="../printerSettings/printerSettings53.bin" />
<Relationship Id="rId55" Type="http://schemas.openxmlformats.org/officeDocument/2006/relationships/drawing" Target="../drawings/drawing54.xml" />
</Relationships>
</file>

<file path=xl/worksheets/_rels/sheet56.xml.rels><?xml version="1.0" encoding="utf-8" standalone="yes" ?>
<Relationships xmlns="http://schemas.openxmlformats.org/package/2006/relationships">
<Relationship Id="rId1" Type="http://schemas.openxmlformats.org/officeDocument/2006/relationships/printerSettings" Target="../printerSettings/printerSettings57.bin" />
<Relationship Id="rId59" Type="http://schemas.openxmlformats.org/officeDocument/2006/relationships/drawing" Target="../drawings/drawing58.xml" />
</Relationships>
</file>

<file path=xl/worksheets/_rels/sheet59.xml.rels><?xml version="1.0" encoding="utf-8" standalone="yes" ?>
<Relationships xmlns="http://schemas.openxmlformats.org/package/2006/relationships">
<Relationship Id="rId1" Type="http://schemas.openxmlformats.org/officeDocument/2006/relationships/printerSettings" Target="../printerSettings/printerSettings60.bin" />
<Relationship Id="rId59" Type="http://schemas.openxmlformats.org/officeDocument/2006/relationships/drawing" Target="../drawings/drawing61.xml" />
</Relationships>
</file>

<file path=xl/worksheets/_rels/sheet62.xml.rels><?xml version="1.0" encoding="utf-8" standalone="yes" ?>
<Relationships xmlns="http://schemas.openxmlformats.org/package/2006/relationships">
<Relationship Id="rId1" Type="http://schemas.openxmlformats.org/officeDocument/2006/relationships/printerSettings" Target="../printerSettings/printerSettings63.bin" />
<Relationship Id="rId59" Type="http://schemas.openxmlformats.org/officeDocument/2006/relationships/drawing" Target="../drawings/drawing64.xml" />
</Relationships>
</file>

<file path=xl/worksheets/_rels/sheet65.xml.rels><?xml version="1.0" encoding="utf-8" standalone="yes" ?>
<Relationships xmlns="http://schemas.openxmlformats.org/package/2006/relationships">
<Relationship Id="rId1" Type="http://schemas.openxmlformats.org/officeDocument/2006/relationships/printerSettings" Target="../printerSettings/printerSettings66.bin" />
<Relationship Id="rId59" Type="http://schemas.openxmlformats.org/officeDocument/2006/relationships/drawing" Target="../drawings/drawing67.xml" />
</Relationships>
</file>

<file path=xl/worksheets/_rels/sheet69.xml.rels><?xml version="1.0" encoding="utf-8" standalone="yes" ?>
<Relationships xmlns="http://schemas.openxmlformats.org/package/2006/relationships">
<Relationship Id="rId1" Type="http://schemas.openxmlformats.org/officeDocument/2006/relationships/printerSettings" Target="../printerSettings/printerSettings70.bin" />
<Relationship Id="rId72" Type="http://schemas.openxmlformats.org/officeDocument/2006/relationships/drawing" Target="../drawings/drawing71.xml" />
</Relationships>
</file>

<file path=xl/worksheets/_rels/sheet73.xml.rels><?xml version="1.0" encoding="utf-8" standalone="yes" ?>
<Relationships xmlns="http://schemas.openxmlformats.org/package/2006/relationships">
<Relationship Id="rId1" Type="http://schemas.openxmlformats.org/officeDocument/2006/relationships/printerSettings" Target="../printerSettings/printerSettings74.bin" />
<Relationship Id="rId76" Type="http://schemas.openxmlformats.org/officeDocument/2006/relationships/drawing" Target="../drawings/drawing75.xml" />
</Relationships>
</file>

<file path=xl/worksheets/_rels/sheet77.xml.rels><?xml version="1.0" encoding="utf-8" standalone="yes" ?>
<Relationships xmlns="http://schemas.openxmlformats.org/package/2006/relationships">
<Relationship Id="rId1" Type="http://schemas.openxmlformats.org/officeDocument/2006/relationships/printerSettings" Target="../printerSettings/printerSettings78.bin" />
<Relationship Id="rId80" Type="http://schemas.openxmlformats.org/officeDocument/2006/relationships/drawing" Target="../drawings/drawing79.xml" />
</Relationships>
</file>

<file path=xl/worksheets/_rels/sheet80.xml.rels><?xml version="1.0" encoding="utf-8" standalone="yes" ?>
<Relationships xmlns="http://schemas.openxmlformats.org/package/2006/relationships">
<Relationship Id="rId1" Type="http://schemas.openxmlformats.org/officeDocument/2006/relationships/printerSettings" Target="../printerSettings/printerSettings81.bin" />
<Relationship Id="rId31" Type="http://schemas.openxmlformats.org/officeDocument/2006/relationships/drawing" Target="../drawings/drawing82.xml" />
</Relationships>
</file>

<file path=xl/worksheets/_rels/sheet84.xml.rels><?xml version="1.0" encoding="utf-8" standalone="yes" ?>
<Relationships xmlns="http://schemas.openxmlformats.org/package/2006/relationships">
<Relationship Id="rId1" Type="http://schemas.openxmlformats.org/officeDocument/2006/relationships/printerSettings" Target="../printerSettings/printerSettings85.bin" />
<Relationship Id="rId87" Type="http://schemas.openxmlformats.org/officeDocument/2006/relationships/drawing" Target="../drawings/drawing86.xml" />
</Relationships>
</file>

<file path=xl/worksheets/_rels/sheet88.xml.rels><?xml version="1.0" encoding="utf-8" standalone="yes" ?>
<Relationships xmlns="http://schemas.openxmlformats.org/package/2006/relationships">
<Relationship Id="rId1" Type="http://schemas.openxmlformats.org/officeDocument/2006/relationships/printerSettings" Target="../printerSettings/printerSettings89.bin" />
<Relationship Id="rId91" Type="http://schemas.openxmlformats.org/officeDocument/2006/relationships/drawing" Target="../drawings/drawing90.xml" />
</Relationships>
</file>

<file path=xl/worksheets/_rels/sheet92.xml.rels><?xml version="1.0" encoding="utf-8" standalone="yes" ?>
<Relationships xmlns="http://schemas.openxmlformats.org/package/2006/relationships">
<Relationship Id="rId1" Type="http://schemas.openxmlformats.org/officeDocument/2006/relationships/printerSettings" Target="../printerSettings/printerSettings93.bin" />
<Relationship Id="rId95" Type="http://schemas.openxmlformats.org/officeDocument/2006/relationships/drawing" Target="../drawings/drawing94.xml" />
</Relationships>
</file>

<file path=xl/worksheets/_rels/sheet95.xml.rels><?xml version="1.0" encoding="utf-8" standalone="yes" ?>
<Relationships xmlns="http://schemas.openxmlformats.org/package/2006/relationships">
<Relationship Id="rId1" Type="http://schemas.openxmlformats.org/officeDocument/2006/relationships/printerSettings" Target="../printerSettings/printerSettings96.bin" />
<Relationship Id="rId35" Type="http://schemas.openxmlformats.org/officeDocument/2006/relationships/drawing" Target="../drawings/drawing97.xml" />
</Relationships>
</file>

<file path=xl/worksheets/_rels/sheet98.xml.rels><?xml version="1.0" encoding="utf-8" standalone="yes" ?>
<Relationships xmlns="http://schemas.openxmlformats.org/package/2006/relationships">
<Relationship Id="rId1" Type="http://schemas.openxmlformats.org/officeDocument/2006/relationships/printerSettings" Target="../printerSettings/printerSettings99.bin" />
<Relationship Id="rId39" Type="http://schemas.openxmlformats.org/officeDocument/2006/relationships/drawing" Target="../drawings/drawing100.xml" />
</Relationships>
</file>

<file path=xl/worksheets/_rels/sheet101.xml.rels><?xml version="1.0" encoding="utf-8" standalone="yes" ?>
<Relationships xmlns="http://schemas.openxmlformats.org/package/2006/relationships">
<Relationship Id="rId1" Type="http://schemas.openxmlformats.org/officeDocument/2006/relationships/printerSettings" Target="../printerSettings/printerSettings102.bin" />
<Relationship Id="rId43" Type="http://schemas.openxmlformats.org/officeDocument/2006/relationships/drawing" Target="../drawings/drawing103.xml" />
</Relationships>
</file>

<file path=xl/worksheets/_rels/sheet104.xml.rels><?xml version="1.0" encoding="utf-8" standalone="yes" ?>
<Relationships xmlns="http://schemas.openxmlformats.org/package/2006/relationships">
<Relationship Id="rId1" Type="http://schemas.openxmlformats.org/officeDocument/2006/relationships/printerSettings" Target="../printerSettings/printerSettings105.bin" />
<Relationship Id="rId47" Type="http://schemas.openxmlformats.org/officeDocument/2006/relationships/drawing" Target="../drawings/drawing106.xml" />
</Relationships>
</file>

<file path=xl/worksheets/_rels/sheet107.xml.rels><?xml version="1.0" encoding="utf-8" standalone="yes" ?>
<Relationships xmlns="http://schemas.openxmlformats.org/package/2006/relationships">
<Relationship Id="rId1" Type="http://schemas.openxmlformats.org/officeDocument/2006/relationships/printerSettings" Target="../printerSettings/printerSettings108.bin" />
<Relationship Id="rId51" Type="http://schemas.openxmlformats.org/officeDocument/2006/relationships/drawing" Target="../drawings/drawing109.xml" />
</Relationships>
</file>

<file path=xl/worksheets/_rels/sheet110.xml.rels><?xml version="1.0" encoding="utf-8" standalone="yes" ?>
<Relationships xmlns="http://schemas.openxmlformats.org/package/2006/relationships">
<Relationship Id="rId1" Type="http://schemas.openxmlformats.org/officeDocument/2006/relationships/printerSettings" Target="../printerSettings/printerSettings111.bin" />
<Relationship Id="rId55" Type="http://schemas.openxmlformats.org/officeDocument/2006/relationships/drawing" Target="../drawings/drawing112.xml" />
</Relationships>
</file>

<file path=xl/worksheets/_rels/sheet113.xml.rels><?xml version="1.0" encoding="utf-8" standalone="yes" ?>
<Relationships xmlns="http://schemas.openxmlformats.org/package/2006/relationships">
<Relationship Id="rId1" Type="http://schemas.openxmlformats.org/officeDocument/2006/relationships/printerSettings" Target="../printerSettings/printerSettings114.bin" />
<Relationship Id="rId59" Type="http://schemas.openxmlformats.org/officeDocument/2006/relationships/drawing" Target="../drawings/drawing115.xml" />
</Relationships>
</file>

<file path=xl/worksheets/_rels/sheet116.xml.rels><?xml version="1.0" encoding="utf-8" standalone="yes" ?>
<Relationships xmlns="http://schemas.openxmlformats.org/package/2006/relationships">
<Relationship Id="rId1" Type="http://schemas.openxmlformats.org/officeDocument/2006/relationships/printerSettings" Target="../printerSettings/printerSettings117.bin" />
<Relationship Id="rId59" Type="http://schemas.openxmlformats.org/officeDocument/2006/relationships/drawing" Target="../drawings/drawing118.xml" />
</Relationships>
</file>

<file path=xl/worksheets/_rels/sheet119.xml.rels><?xml version="1.0" encoding="utf-8" standalone="yes" ?>
<Relationships xmlns="http://schemas.openxmlformats.org/package/2006/relationships">
<Relationship Id="rId1" Type="http://schemas.openxmlformats.org/officeDocument/2006/relationships/printerSettings" Target="../printerSettings/printerSettings120.bin" />
<Relationship Id="rId59" Type="http://schemas.openxmlformats.org/officeDocument/2006/relationships/drawing" Target="../drawings/drawing121.xml" />
</Relationships>
</file>

<file path=xl/worksheets/_rels/sheet122.xml.rels><?xml version="1.0" encoding="utf-8" standalone="yes" ?>
<Relationships xmlns="http://schemas.openxmlformats.org/package/2006/relationships">
<Relationship Id="rId1" Type="http://schemas.openxmlformats.org/officeDocument/2006/relationships/printerSettings" Target="../printerSettings/printerSettings123.bin" />
<Relationship Id="rId59" Type="http://schemas.openxmlformats.org/officeDocument/2006/relationships/drawing" Target="../drawings/drawing124.xml" />
</Relationships>
</file>

<file path=xl/worksheets/_rels/sheet126.xml.rels><?xml version="1.0" encoding="utf-8" standalone="yes" ?>
<Relationships xmlns="http://schemas.openxmlformats.org/package/2006/relationships">
<Relationship Id="rId1" Type="http://schemas.openxmlformats.org/officeDocument/2006/relationships/printerSettings" Target="../printerSettings/printerSettings127.bin" />
<Relationship Id="rId129" Type="http://schemas.openxmlformats.org/officeDocument/2006/relationships/drawing" Target="../drawings/drawing128.xml" />
</Relationships>
</file>

<file path=xl/worksheets/_rels/sheet130.xml.rels><?xml version="1.0" encoding="utf-8" standalone="yes" ?>
<Relationships xmlns="http://schemas.openxmlformats.org/package/2006/relationships">
<Relationship Id="rId1" Type="http://schemas.openxmlformats.org/officeDocument/2006/relationships/printerSettings" Target="../printerSettings/printerSettings131.bin" />
<Relationship Id="rId133" Type="http://schemas.openxmlformats.org/officeDocument/2006/relationships/drawing" Target="../drawings/drawing132.xml" />
</Relationships>
</file>

<file path=xl/worksheets/_rels/sheet133.xml.rels><?xml version="1.0" encoding="utf-8" standalone="yes" ?>
<Relationships xmlns="http://schemas.openxmlformats.org/package/2006/relationships">
<Relationship Id="rId1" Type="http://schemas.openxmlformats.org/officeDocument/2006/relationships/printerSettings" Target="../printerSettings/printerSettings134.bin" />
<Relationship Id="rId72" Type="http://schemas.openxmlformats.org/officeDocument/2006/relationships/drawing" Target="../drawings/drawing135.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1">
    <pageSetUpPr fitToPage="1"/>
  </sheetPr>
  <dimension ref="A1:AA153"/>
  <sheetViews>
    <sheetView showGridLines="0" tabSelected="1" zoomScaleNormal="100" workbookViewId="0"/>
  </sheetViews>
  <sheetFormatPr defaultRowHeight="12.75"/>
  <cols>
    <col min="1" max="1" width="13.42578125" style="4" customWidth="1"/>
    <col min="2" max="2" width="57.5703125" style="4" customWidth="1"/>
    <col min="3" max="3" width="5.42578125" style="4" customWidth="1"/>
    <col min="4" max="4" width="1.85546875" style="234" customWidth="1"/>
    <col min="5" max="5" width="57.5703125" style="4" customWidth="1"/>
    <col min="6" max="6" width="5.42578125" style="4" customWidth="1"/>
    <col min="7" max="7" width="15.5703125" style="4" customWidth="1"/>
    <col min="8" max="8" width="4.140625" style="4" customWidth="1"/>
    <col min="9" max="13" width="7.140625" style="235" customWidth="1"/>
    <col min="14" max="14" width="1.42578125" style="235" customWidth="1"/>
    <col min="15" max="15" width="7.42578125" style="235" customWidth="1"/>
    <col min="16" max="27" width="9.140625" style="235" customWidth="1"/>
    <col min="28" max="16384" width="9.140625" style="4" customWidth="1"/>
  </cols>
  <sheetData>
    <row r="1" ht="45.75" customHeight="1">
      <c r="A1" s="594"/>
      <c r="B1" s="595"/>
      <c r="C1" s="595"/>
      <c r="D1" s="596"/>
      <c r="E1" s="595"/>
      <c r="F1" s="595"/>
      <c r="G1" s="595"/>
      <c r="H1" s="597"/>
      <c r="O1" s="235"/>
    </row>
    <row r="2" ht="24.75" customHeight="1">
      <c r="A2" s="595"/>
      <c r="B2" s="637" t="s">
        <v>205</v>
      </c>
      <c r="C2" s="605"/>
      <c r="D2" s="604"/>
      <c r="E2" s="604"/>
      <c r="F2" s="605"/>
      <c r="G2" s="598"/>
      <c r="H2" s="599"/>
    </row>
    <row r="3" ht="25.5" customHeight="1">
      <c r="A3" s="595"/>
      <c r="B3" s="638" t="s">
        <v>204</v>
      </c>
      <c r="C3" s="607"/>
      <c r="D3" s="606"/>
      <c r="E3" s="606"/>
      <c r="F3" s="607"/>
      <c r="G3" s="598"/>
      <c r="H3" s="599"/>
    </row>
    <row r="4" ht="15" customHeight="1">
      <c r="A4" s="595"/>
      <c r="B4" s="695" t="s">
        <v>206</v>
      </c>
      <c r="C4" s="695"/>
      <c r="D4" s="695"/>
      <c r="E4" s="695"/>
      <c r="F4" s="608"/>
      <c r="G4" s="598"/>
      <c r="H4" s="599"/>
    </row>
    <row r="5" ht="15" customHeight="1">
      <c r="A5" s="595"/>
      <c r="B5" s="695" t="s">
        <v>207</v>
      </c>
      <c r="C5" s="695"/>
      <c r="D5" s="695"/>
      <c r="E5" s="695"/>
      <c r="F5" s="608"/>
      <c r="G5" s="598"/>
      <c r="H5" s="599"/>
    </row>
    <row r="6" ht="15" customHeight="1">
      <c r="A6" s="595"/>
      <c r="B6" s="609"/>
      <c r="C6" s="610"/>
      <c r="D6" s="609"/>
      <c r="E6" s="609"/>
      <c r="F6" s="610"/>
      <c r="G6" s="598"/>
      <c r="H6" s="599"/>
    </row>
    <row r="7" ht="15.75" customHeight="1">
      <c r="A7" s="595"/>
      <c r="B7" s="639" t="s">
        <v>108</v>
      </c>
      <c r="C7" s="605">
        <v>1</v>
      </c>
      <c r="D7" s="639"/>
      <c r="E7" s="639" t="str">
        <f>HYPERLINK("#'Glance_2'!A1", "Monthly Performance at a Glance - 2nd Comp")</f>
      </c>
      <c r="F7" s="605" t="str">
        <f>HYPERLINK("#'Glance_2'!A1", "21")</f>
      </c>
      <c r="G7" s="598"/>
      <c r="H7" s="599"/>
    </row>
    <row r="8" ht="15.75" customHeight="1">
      <c r="A8" s="595"/>
      <c r="B8" s="639" t="str">
        <f>HYPERLINK("#'Glance'!A1", "Monthly Performance at a Glance")</f>
      </c>
      <c r="C8" s="605" t="str">
        <f>HYPERLINK("#'Glance'!A1", "2")</f>
      </c>
      <c r="D8" s="639"/>
      <c r="E8" s="639" t="str">
        <f>HYPERLINK("#'Summary_2'!A1", "STAR Summary - 2nd Comp")</f>
      </c>
      <c r="F8" s="605" t="str">
        <f>HYPERLINK("#'Summary_2'!A1", "22")</f>
      </c>
      <c r="G8" s="598"/>
      <c r="H8" s="599"/>
    </row>
    <row r="9" ht="15.75" customHeight="1">
      <c r="A9" s="595"/>
      <c r="B9" s="639" t="str">
        <f>HYPERLINK("#'Summary'!A1", "STAR Summary")</f>
      </c>
      <c r="C9" s="605" t="str">
        <f>HYPERLINK("#'Summary'!A1", "3")</f>
      </c>
      <c r="D9" s="639"/>
      <c r="E9" s="639" t="str">
        <f>HYPERLINK("#'Comp_2'!A1", "Competitive Set Report - 2nd Comp")</f>
      </c>
      <c r="F9" s="605" t="str">
        <f>HYPERLINK("#'Comp_2'!A1", "23")</f>
      </c>
      <c r="G9" s="595"/>
      <c r="H9" s="595"/>
    </row>
    <row r="10" ht="15.75" customHeight="1">
      <c r="A10" s="595"/>
      <c r="B10" s="639" t="str">
        <f>HYPERLINK("#'Comp'!A1", "Competitive Set Report")</f>
      </c>
      <c r="C10" s="605" t="str">
        <f>HYPERLINK("#'Comp'!A1", "4")</f>
      </c>
      <c r="D10" s="639"/>
      <c r="E10" s="639" t="str">
        <f>HYPERLINK("#'Response_2'!A1", "Response Report - 2nd Comp")</f>
      </c>
      <c r="F10" s="605" t="str">
        <f>HYPERLINK("#'Response_2'!A1", "24")</f>
      </c>
      <c r="G10" s="595"/>
      <c r="H10" s="595"/>
    </row>
    <row r="11" ht="15.75" customHeight="1">
      <c r="A11" s="600"/>
      <c r="B11" s="639" t="str">
        <f>HYPERLINK("#'Response'!A1", "Response Report")</f>
      </c>
      <c r="C11" s="605" t="str">
        <f>HYPERLINK("#'Response'!A1", "5")</f>
      </c>
      <c r="D11" s="639"/>
      <c r="E11" s="639" t="str">
        <f>HYPERLINK("#'Day of Week_2'!A1", "Day of Week &amp; Weekday/Weekend - 2nd Comp")</f>
      </c>
      <c r="F11" s="605" t="str">
        <f>HYPERLINK("#'Day of Week_2'!A1", "25")</f>
      </c>
      <c r="G11" s="595"/>
      <c r="H11" s="595"/>
    </row>
    <row r="12" ht="15.75" customHeight="1">
      <c r="A12" s="595"/>
      <c r="B12" s="639" t="str">
        <f>HYPERLINK("#'Day of Week'!A1", "Day of Week &amp; Weekday/Weekend")</f>
      </c>
      <c r="C12" s="605" t="str">
        <f>HYPERLINK("#'Day of Week'!A1", "6")</f>
      </c>
      <c r="D12" s="639"/>
      <c r="E12" s="639" t="str">
        <f>HYPERLINK("#'Daily by Month_2'!A1", "Daily Data for the Month - 2nd Comp")</f>
      </c>
      <c r="F12" s="605" t="str">
        <f>HYPERLINK("#'Daily by Month_2'!A1", "26")</f>
      </c>
      <c r="G12" s="595"/>
      <c r="H12" s="595"/>
    </row>
    <row r="13" ht="15.75" customHeight="1">
      <c r="A13" s="595"/>
      <c r="B13" s="639" t="str">
        <f>HYPERLINK("#'Daily by Month'!A1", "Daily Data for the Month")</f>
      </c>
      <c r="C13" s="605" t="str">
        <f>HYPERLINK("#'Daily by Month'!A1", "7")</f>
      </c>
      <c r="D13" s="639"/>
      <c r="E13" s="639" t="str">
        <f>HYPERLINK("#'Segmentation Glance_2'!A1", "Segmentation at a Glance - 2nd Comp")</f>
      </c>
      <c r="F13" s="605" t="str">
        <f>HYPERLINK("#'Segmentation Glance_2'!A1", "27")</f>
      </c>
      <c r="G13" s="595"/>
      <c r="H13" s="595"/>
    </row>
    <row r="14" ht="15.75" customHeight="1">
      <c r="A14" s="595"/>
      <c r="B14" s="639" t="str">
        <f>HYPERLINK("#'Segmentation Glance'!A1", "Segmentation at a Glance")</f>
      </c>
      <c r="C14" s="605" t="str">
        <f>HYPERLINK("#'Segmentation Glance'!A1", "8")</f>
      </c>
      <c r="D14" s="639"/>
      <c r="E14" s="639" t="str">
        <f>HYPERLINK("#'Segmentation Occ_2'!A1", "Segmentation Occupancy Analysis - 2nd Comp")</f>
      </c>
      <c r="F14" s="605" t="str">
        <f>HYPERLINK("#'Segmentation Occ_2'!A1", "28")</f>
      </c>
      <c r="G14" s="595"/>
      <c r="H14" s="595"/>
    </row>
    <row r="15" ht="15.75" customHeight="1">
      <c r="A15" s="595"/>
      <c r="B15" s="639" t="str">
        <f>HYPERLINK("#'Segmentation Occ'!A1", "Segmentation Occupancy Analysis")</f>
      </c>
      <c r="C15" s="605" t="str">
        <f>HYPERLINK("#'Segmentation Occ'!A1", "9")</f>
      </c>
      <c r="D15" s="639"/>
      <c r="E15" s="639" t="str">
        <f>HYPERLINK("#'Segmentation ADR_2'!A1", "Segmentation ADR Analysis - 2nd Comp")</f>
      </c>
      <c r="F15" s="605" t="str">
        <f>HYPERLINK("#'Segmentation ADR_2'!A1", "29")</f>
      </c>
      <c r="G15" s="595"/>
      <c r="H15" s="595"/>
    </row>
    <row r="16" ht="15.75" customHeight="1">
      <c r="A16" s="595"/>
      <c r="B16" s="639" t="str">
        <f>HYPERLINK("#'Segmentation ADR'!A1", "Segmentation ADR Analysis")</f>
      </c>
      <c r="C16" s="605" t="str">
        <f>HYPERLINK("#'Segmentation ADR'!A1", "10")</f>
      </c>
      <c r="D16" s="639"/>
      <c r="E16" s="639" t="str">
        <f>HYPERLINK("#'Segmentation RevPAR_2'!A1", "Segmentation RevPAR Analysis - 2nd Comp")</f>
      </c>
      <c r="F16" s="605" t="str">
        <f>HYPERLINK("#'Segmentation RevPAR_2'!A1", "30")</f>
      </c>
      <c r="G16" s="595"/>
      <c r="H16" s="595"/>
    </row>
    <row r="17" ht="15.75" customHeight="1">
      <c r="A17" s="595"/>
      <c r="B17" s="639" t="str">
        <f>HYPERLINK("#'Segmentation RevPAR'!A1", "Segmentation RevPAR Analysis")</f>
      </c>
      <c r="C17" s="605" t="str">
        <f>HYPERLINK("#'Segmentation RevPAR'!A1", "11")</f>
      </c>
      <c r="D17" s="639"/>
      <c r="E17" s="639" t="str">
        <f>HYPERLINK("#'Segmentation Indexes_2'!A1", "Segmentation Index Analysis - 2nd Comp")</f>
      </c>
      <c r="F17" s="605" t="str">
        <f>HYPERLINK("#'Segmentation Indexes_2'!A1", "31")</f>
      </c>
      <c r="G17" s="595"/>
      <c r="H17" s="595"/>
    </row>
    <row r="18" ht="15.75" customHeight="1">
      <c r="A18" s="595"/>
      <c r="B18" s="639" t="str">
        <f>HYPERLINK("#'Segmentation Indexes'!A1", "Segmentation Index Analysis")</f>
      </c>
      <c r="C18" s="605" t="str">
        <f>HYPERLINK("#'Segmentation Indexes'!A1", "12")</f>
      </c>
      <c r="D18" s="639"/>
      <c r="E18" s="639" t="str">
        <f>HYPERLINK("#'Segmentation Ranking_2'!A1", "Segmentation Ranking Analysis - 2nd Comp")</f>
      </c>
      <c r="F18" s="605" t="str">
        <f>HYPERLINK("#'Segmentation Ranking_2'!A1", "32")</f>
      </c>
      <c r="G18" s="595"/>
      <c r="H18" s="595"/>
    </row>
    <row r="19" ht="15.75" customHeight="1">
      <c r="A19" s="595"/>
      <c r="B19" s="639" t="str">
        <f>HYPERLINK("#'Segmentation Ranking'!A1", "Segmentation Ranking Analysis")</f>
      </c>
      <c r="C19" s="605" t="str">
        <f>HYPERLINK("#'Segmentation Ranking'!A1", "13")</f>
      </c>
      <c r="D19" s="639"/>
      <c r="E19" s="639" t="str">
        <f>HYPERLINK("#'Segmentation DOW Month_2'!A1", "Segmentation Day Of Week - Current Month - 2nd Comp")</f>
      </c>
      <c r="F19" s="605" t="str">
        <f>HYPERLINK("#'Segmentation DOW Month_2'!A1", "33")</f>
      </c>
      <c r="G19" s="595"/>
      <c r="H19" s="595"/>
    </row>
    <row r="20" ht="15.75" customHeight="1">
      <c r="A20" s="595"/>
      <c r="B20" s="639" t="str">
        <f>HYPERLINK("#'Segmentation DOW Month'!A1", "Segmentation Day Of Week - Current Month")</f>
      </c>
      <c r="C20" s="605" t="str">
        <f>HYPERLINK("#'Segmentation DOW Month'!A1", "14")</f>
      </c>
      <c r="D20" s="639"/>
      <c r="E20" s="639" t="str">
        <f>HYPERLINK("#'Segmentation DOW YTD_2'!A1", "Segmentation Day Of Week - Year to Date - 2nd Comp")</f>
      </c>
      <c r="F20" s="605" t="str">
        <f>HYPERLINK("#'Segmentation DOW YTD_2'!A1", "34")</f>
      </c>
      <c r="G20" s="595"/>
      <c r="H20" s="595"/>
    </row>
    <row r="21" ht="15.75" customHeight="1">
      <c r="A21" s="595"/>
      <c r="B21" s="639" t="str">
        <f>HYPERLINK("#'Segmentation DOW YTD'!A1", "Segmentation Day Of Week - Year to Date")</f>
      </c>
      <c r="C21" s="605" t="str">
        <f>HYPERLINK("#'Segmentation DOW YTD'!A1", "15")</f>
      </c>
      <c r="D21" s="639"/>
      <c r="E21" s="639" t="str">
        <f>HYPERLINK("#'Segmentation DOW Run 3_2'!A1", "Segmentation Day Of Week - Running 3 Month - 2nd Comp")</f>
      </c>
      <c r="F21" s="605" t="str">
        <f>HYPERLINK("#'Segmentation DOW Run 3_2'!A1", "35")</f>
      </c>
      <c r="G21" s="595"/>
      <c r="H21" s="595"/>
    </row>
    <row r="22" ht="15.75" customHeight="1">
      <c r="A22" s="595"/>
      <c r="B22" s="639" t="str">
        <f>HYPERLINK("#'Segmentation DOW Run 3'!A1", "Segmentation Day Of Week - Running 3 Month")</f>
      </c>
      <c r="C22" s="605" t="str">
        <f>HYPERLINK("#'Segmentation DOW Run 3'!A1", "16")</f>
      </c>
      <c r="D22" s="639"/>
      <c r="E22" s="639" t="str">
        <f>HYPERLINK("#'Segmentation DOW Run 12_2'!A1", "Segmentation Day Of Week - Running 12 Month - 2nd Comp")</f>
      </c>
      <c r="F22" s="605" t="str">
        <f>HYPERLINK("#'Segmentation DOW Run 12_2'!A1", "36")</f>
      </c>
      <c r="G22" s="595"/>
      <c r="H22" s="595"/>
    </row>
    <row r="23" ht="15.75" customHeight="1">
      <c r="A23" s="595"/>
      <c r="B23" s="639" t="str">
        <f>HYPERLINK("#'Segmentation DOW Run 12'!A1", "Segmentation Day Of Week - Running 12 Month")</f>
      </c>
      <c r="C23" s="605" t="str">
        <f>HYPERLINK("#'Segmentation DOW Run 12'!A1", "17")</f>
      </c>
      <c r="D23" s="639"/>
      <c r="E23" s="639" t="str">
        <f>HYPERLINK("#'Add Rev ADR_2'!A1", "Additional Revenue ADR Analysis (TrevPOR) - 2nd Comp")</f>
      </c>
      <c r="F23" s="605" t="str">
        <f>HYPERLINK("#'Add Rev ADR_2'!A1", "37")</f>
      </c>
      <c r="G23" s="595"/>
      <c r="H23" s="595"/>
    </row>
    <row r="24" ht="15.75" customHeight="1">
      <c r="A24" s="595"/>
      <c r="B24" s="639" t="str">
        <f>HYPERLINK("#'Add Rev ADR'!A1", "Additional Revenue ADR Analysis (TrevPOR)")</f>
      </c>
      <c r="C24" s="605" t="str">
        <f>HYPERLINK("#'Add Rev ADR'!A1", "18")</f>
      </c>
      <c r="D24" s="639"/>
      <c r="E24" s="639" t="str">
        <f>HYPERLINK("#'Add Rev RevPAR_2'!A1", "Additional Revenue RevPAR Analysis (TrevPAR) - 2nd Comp")</f>
      </c>
      <c r="F24" s="605" t="str">
        <f>HYPERLINK("#'Add Rev RevPAR_2'!A1", "38")</f>
      </c>
      <c r="G24" s="595"/>
      <c r="H24" s="595"/>
    </row>
    <row r="25" ht="15.75" customHeight="1">
      <c r="A25" s="595"/>
      <c r="B25" s="639" t="str">
        <f>HYPERLINK("#'Add Rev RevPAR'!A1", "Additional Revenue RevPAR Analysis (TrevPAR)")</f>
      </c>
      <c r="C25" s="605" t="str">
        <f>HYPERLINK("#'Add Rev RevPAR'!A1", "19")</f>
      </c>
      <c r="D25" s="639"/>
      <c r="E25" s="639" t="str">
        <f>HYPERLINK("#'Segmentation Response_2'!A1", "Segmentation Response Report - 2nd Comp")</f>
      </c>
      <c r="F25" s="605" t="str">
        <f>HYPERLINK("#'Segmentation Response_2'!A1", "39")</f>
      </c>
      <c r="G25" s="595"/>
      <c r="H25" s="595"/>
    </row>
    <row r="26" ht="15.75" customHeight="1">
      <c r="A26" s="595"/>
      <c r="B26" s="639" t="str">
        <f>HYPERLINK("#'Segmentation Response'!A1", "Segmentation Response Report")</f>
      </c>
      <c r="C26" s="605" t="str">
        <f>HYPERLINK("#'Segmentation Response'!A1", "20")</f>
      </c>
      <c r="D26" s="639"/>
      <c r="E26" s="639" t="str">
        <f>HYPERLINK("#'Help'!A1", "Help")</f>
      </c>
      <c r="F26" s="605" t="str">
        <f>HYPERLINK("#'Help'!A1", "40")</f>
      </c>
      <c r="G26" s="595"/>
      <c r="H26" s="595"/>
    </row>
    <row r="27" ht="15.75" customHeight="1">
      <c r="A27" s="595"/>
      <c r="B27" s="639"/>
      <c r="C27" s="605"/>
      <c r="D27" s="639"/>
      <c r="E27" s="639"/>
      <c r="F27" s="605"/>
      <c r="G27" s="595"/>
      <c r="H27" s="595"/>
    </row>
    <row r="28" ht="15.75" customHeight="1">
      <c r="A28" s="595"/>
      <c r="B28" s="639"/>
      <c r="C28" s="605"/>
      <c r="D28" s="639"/>
      <c r="E28" s="639"/>
      <c r="F28" s="605"/>
      <c r="G28" s="595"/>
      <c r="H28" s="595"/>
    </row>
    <row r="29" ht="15.75" customHeight="1">
      <c r="A29" s="595"/>
      <c r="B29" s="639"/>
      <c r="C29" s="605"/>
      <c r="D29" s="639"/>
      <c r="E29" s="639"/>
      <c r="F29" s="605"/>
      <c r="G29" s="595"/>
      <c r="H29" s="595"/>
    </row>
    <row r="30" ht="0" hidden="1" customHeight="1">
      <c r="A30" s="595"/>
      <c r="B30" s="639"/>
      <c r="C30" s="605"/>
      <c r="D30" s="639"/>
      <c r="E30" s="639"/>
      <c r="F30" s="605"/>
      <c r="G30" s="595"/>
      <c r="H30" s="595"/>
    </row>
    <row r="31" ht="0" hidden="1" customHeight="1">
      <c r="A31" s="595"/>
      <c r="B31" s="639"/>
      <c r="C31" s="605"/>
      <c r="D31" s="639"/>
      <c r="E31" s="639"/>
      <c r="F31" s="605"/>
      <c r="G31" s="595"/>
      <c r="H31" s="595"/>
    </row>
    <row r="32" ht="0" hidden="1" customHeight="1">
      <c r="A32" s="595"/>
      <c r="B32" s="639"/>
      <c r="C32" s="605"/>
      <c r="D32" s="639"/>
      <c r="E32" s="639"/>
      <c r="F32" s="605"/>
      <c r="G32" s="595"/>
      <c r="H32" s="595"/>
    </row>
    <row r="33" ht="0" hidden="1" customHeight="1">
      <c r="A33" s="595"/>
      <c r="B33" s="639"/>
      <c r="C33" s="605"/>
      <c r="D33" s="639"/>
      <c r="E33" s="639"/>
      <c r="F33" s="605"/>
      <c r="G33" s="595"/>
      <c r="H33" s="595"/>
    </row>
    <row r="34" ht="0" hidden="1" customHeight="1">
      <c r="A34" s="595"/>
      <c r="B34" s="639"/>
      <c r="C34" s="605"/>
      <c r="D34" s="639"/>
      <c r="E34" s="639"/>
      <c r="F34" s="605"/>
      <c r="G34" s="595"/>
      <c r="H34" s="595"/>
    </row>
    <row r="35" ht="0" hidden="1" customHeight="1">
      <c r="A35" s="595"/>
      <c r="B35" s="639"/>
      <c r="C35" s="605"/>
      <c r="D35" s="639"/>
      <c r="E35" s="639"/>
      <c r="F35" s="605"/>
      <c r="G35" s="595"/>
      <c r="H35" s="595"/>
    </row>
    <row r="36" ht="0" hidden="1" customHeight="1">
      <c r="A36" s="595"/>
      <c r="B36" s="639"/>
      <c r="C36" s="605"/>
      <c r="D36" s="639"/>
      <c r="E36" s="639"/>
      <c r="F36" s="605"/>
      <c r="G36" s="595"/>
      <c r="H36" s="595"/>
    </row>
    <row r="37" ht="0" hidden="1" customHeight="1">
      <c r="A37" s="595"/>
      <c r="B37" s="639"/>
      <c r="C37" s="605"/>
      <c r="D37" s="639"/>
      <c r="E37" s="639"/>
      <c r="F37" s="605"/>
      <c r="G37" s="595"/>
      <c r="H37" s="595"/>
    </row>
    <row r="38" ht="0" hidden="1" customHeight="1">
      <c r="A38" s="595"/>
      <c r="B38" s="639"/>
      <c r="C38" s="605"/>
      <c r="D38" s="639"/>
      <c r="E38" s="639"/>
      <c r="F38" s="605"/>
      <c r="G38" s="595"/>
      <c r="H38" s="595"/>
    </row>
    <row r="39" ht="0" hidden="1" customHeight="1">
      <c r="A39" s="595"/>
      <c r="B39" s="639"/>
      <c r="C39" s="605"/>
      <c r="D39" s="639"/>
      <c r="E39" s="639"/>
      <c r="F39" s="605"/>
      <c r="G39" s="595"/>
      <c r="H39" s="595"/>
    </row>
    <row r="40" ht="0" hidden="1" customHeight="1">
      <c r="A40" s="595"/>
      <c r="B40" s="639"/>
      <c r="C40" s="605"/>
      <c r="D40" s="639"/>
      <c r="E40" s="639"/>
      <c r="F40" s="605"/>
      <c r="G40" s="595"/>
      <c r="H40" s="595"/>
    </row>
    <row r="41" ht="0" hidden="1" customHeight="1">
      <c r="A41" s="595"/>
      <c r="B41" s="639"/>
      <c r="C41" s="605"/>
      <c r="D41" s="639"/>
      <c r="E41" s="639"/>
      <c r="F41" s="605"/>
      <c r="G41" s="595"/>
      <c r="H41" s="595"/>
    </row>
    <row r="42" ht="0" hidden="1" customHeight="1">
      <c r="A42" s="595"/>
      <c r="B42" s="639"/>
      <c r="C42" s="605"/>
      <c r="D42" s="639"/>
      <c r="E42" s="639"/>
      <c r="F42" s="605"/>
      <c r="G42" s="595"/>
      <c r="H42" s="595"/>
    </row>
    <row r="43" ht="0" hidden="1" customHeight="1">
      <c r="A43" s="595"/>
      <c r="B43" s="639"/>
      <c r="C43" s="605"/>
      <c r="D43" s="639"/>
      <c r="E43" s="639"/>
      <c r="F43" s="605"/>
      <c r="G43" s="595"/>
      <c r="H43" s="595"/>
    </row>
    <row r="44" ht="0" hidden="1" customHeight="1">
      <c r="A44" s="595"/>
      <c r="B44" s="639"/>
      <c r="C44" s="605"/>
      <c r="D44" s="639"/>
      <c r="E44" s="639"/>
      <c r="F44" s="605"/>
      <c r="G44" s="595"/>
      <c r="H44" s="595"/>
    </row>
    <row r="45" ht="0" hidden="1" customHeight="1">
      <c r="A45" s="595"/>
      <c r="B45" s="639"/>
      <c r="C45" s="605"/>
      <c r="D45" s="639"/>
      <c r="E45" s="639"/>
      <c r="F45" s="605"/>
      <c r="G45" s="595"/>
      <c r="H45" s="595"/>
    </row>
    <row r="46" ht="0" hidden="1" customHeight="1">
      <c r="A46" s="595"/>
      <c r="B46" s="639"/>
      <c r="C46" s="605"/>
      <c r="D46" s="639"/>
      <c r="E46" s="639"/>
      <c r="F46" s="605"/>
      <c r="G46" s="595"/>
      <c r="H46" s="595"/>
    </row>
    <row r="47" ht="0" hidden="1" customHeight="1">
      <c r="A47" s="595"/>
      <c r="B47" s="639"/>
      <c r="C47" s="605"/>
      <c r="D47" s="639"/>
      <c r="E47" s="639"/>
      <c r="F47" s="605"/>
      <c r="G47" s="595"/>
      <c r="H47" s="595"/>
    </row>
    <row r="48" ht="0" hidden="1" customHeight="1">
      <c r="A48" s="595"/>
      <c r="B48" s="639"/>
      <c r="C48" s="605"/>
      <c r="D48" s="639"/>
      <c r="E48" s="639"/>
      <c r="F48" s="605"/>
      <c r="G48" s="595"/>
      <c r="H48" s="595"/>
    </row>
    <row r="49" ht="0" hidden="1" customHeight="1">
      <c r="A49" s="595"/>
      <c r="B49" s="639"/>
      <c r="C49" s="605"/>
      <c r="D49" s="639"/>
      <c r="E49" s="639"/>
      <c r="F49" s="605"/>
      <c r="G49" s="595"/>
      <c r="H49" s="595"/>
    </row>
    <row r="50" ht="15.75" customHeight="1">
      <c r="A50" s="595"/>
      <c r="B50" s="639"/>
      <c r="C50" s="605"/>
      <c r="D50" s="639"/>
      <c r="E50" s="639"/>
      <c r="F50" s="605"/>
      <c r="G50" s="595"/>
      <c r="H50" s="595"/>
    </row>
    <row r="51" ht="15.75" customHeight="1">
      <c r="A51" s="595"/>
      <c r="B51" s="639"/>
      <c r="C51" s="605"/>
      <c r="D51" s="639"/>
      <c r="E51" s="639"/>
      <c r="F51" s="605"/>
      <c r="G51" s="595"/>
      <c r="H51" s="595"/>
    </row>
    <row r="52" ht="15.75" customHeight="1">
      <c r="A52" s="595"/>
      <c r="B52" s="639"/>
      <c r="C52" s="605"/>
      <c r="D52" s="639"/>
      <c r="E52" s="639"/>
      <c r="F52" s="605"/>
      <c r="G52" s="595"/>
      <c r="H52" s="595"/>
    </row>
    <row r="53" ht="15.75" customHeight="1">
      <c r="A53" s="595"/>
      <c r="B53" s="639"/>
      <c r="C53" s="605"/>
      <c r="D53" s="639"/>
      <c r="E53" s="639"/>
      <c r="F53" s="605"/>
      <c r="G53" s="595"/>
      <c r="H53" s="595"/>
    </row>
    <row r="54" ht="15.75" customHeight="1">
      <c r="A54" s="595"/>
      <c r="B54" s="639"/>
      <c r="C54" s="605"/>
      <c r="D54" s="639"/>
      <c r="E54" s="639"/>
      <c r="F54" s="605"/>
      <c r="G54" s="595"/>
      <c r="H54" s="595"/>
    </row>
    <row r="55" ht="15.75" customHeight="1">
      <c r="A55" s="595"/>
      <c r="B55" s="639"/>
      <c r="C55" s="605"/>
      <c r="D55" s="639"/>
      <c r="E55" s="639"/>
      <c r="F55" s="605"/>
      <c r="G55" s="595"/>
      <c r="H55" s="595"/>
    </row>
    <row r="56" ht="15.75" customHeight="1">
      <c r="A56" s="595"/>
      <c r="B56" s="639"/>
      <c r="C56" s="605"/>
      <c r="D56" s="639"/>
      <c r="E56" s="639"/>
      <c r="F56" s="605"/>
      <c r="G56" s="595"/>
      <c r="H56" s="595"/>
    </row>
    <row r="57" ht="10.5" customHeight="1">
      <c r="A57" s="595"/>
      <c r="B57" s="639"/>
      <c r="C57" s="639"/>
      <c r="D57" s="639"/>
      <c r="E57" s="639"/>
      <c r="F57" s="639"/>
      <c r="G57" s="595"/>
      <c r="H57" s="595"/>
    </row>
    <row r="58" ht="10.5" customHeight="1">
      <c r="A58" s="595"/>
      <c r="B58" s="602" t="s">
        <v>118</v>
      </c>
      <c r="C58" s="602"/>
      <c r="D58" s="603"/>
      <c r="E58" s="602" t="s">
        <v>119</v>
      </c>
      <c r="F58" s="602"/>
      <c r="G58" s="595"/>
      <c r="H58" s="595"/>
    </row>
    <row r="59" ht="10.5" customHeight="1">
      <c r="A59" s="595"/>
      <c r="B59" s="602" t="s">
        <v>124</v>
      </c>
      <c r="C59" s="602"/>
      <c r="D59" s="603"/>
      <c r="E59" s="602" t="s">
        <v>120</v>
      </c>
      <c r="F59" s="602"/>
      <c r="G59" s="595"/>
      <c r="H59" s="595"/>
    </row>
    <row r="60" ht="10.5" customHeight="1">
      <c r="A60" s="595"/>
      <c r="B60" s="602" t="s">
        <v>112</v>
      </c>
      <c r="C60" s="602"/>
      <c r="D60" s="603"/>
      <c r="E60" s="602" t="s">
        <v>125</v>
      </c>
      <c r="F60" s="602"/>
      <c r="G60" s="595"/>
      <c r="H60" s="595"/>
    </row>
    <row r="61" ht="20.1" customHeight="1">
      <c r="A61" s="595"/>
      <c r="B61" s="602"/>
      <c r="C61" s="602"/>
      <c r="D61" s="603"/>
      <c r="E61" s="602"/>
      <c r="F61" s="602"/>
      <c r="G61" s="595"/>
      <c r="H61" s="595"/>
    </row>
    <row r="62" ht="48" customHeight="1">
      <c r="A62" s="595"/>
      <c r="B62" s="694" t="s">
        <v>126</v>
      </c>
      <c r="C62" s="694"/>
      <c r="D62" s="694"/>
      <c r="E62" s="694"/>
      <c r="F62" s="694"/>
      <c r="G62" s="595"/>
      <c r="H62" s="595"/>
    </row>
    <row r="63" ht="8.1" customHeight="1">
      <c r="A63" s="595"/>
      <c r="B63" s="594"/>
      <c r="C63" s="595"/>
      <c r="D63" s="601"/>
      <c r="E63" s="595"/>
      <c r="F63" s="595"/>
      <c r="G63" s="595"/>
      <c r="H63" s="595"/>
    </row>
    <row r="64" ht="15.75" customHeight="1">
      <c r="A64" s="235"/>
      <c r="B64" s="235"/>
      <c r="C64" s="235"/>
      <c r="D64" s="235"/>
      <c r="E64" s="235"/>
      <c r="F64" s="235"/>
      <c r="G64" s="235"/>
      <c r="H64" s="235"/>
    </row>
    <row r="65" ht="15.75" customHeight="1">
      <c r="A65" s="235"/>
      <c r="B65" s="235"/>
      <c r="C65" s="235"/>
      <c r="D65" s="235"/>
      <c r="E65" s="235"/>
      <c r="F65" s="235"/>
      <c r="G65" s="235"/>
      <c r="H65" s="235"/>
    </row>
    <row r="66" ht="15.75" customHeight="1">
      <c r="A66" s="235"/>
      <c r="B66" s="235"/>
      <c r="C66" s="235"/>
      <c r="D66" s="235"/>
      <c r="E66" s="235"/>
      <c r="F66" s="235"/>
      <c r="G66" s="235"/>
      <c r="H66" s="235"/>
    </row>
    <row r="67" ht="15.75" customHeight="1">
      <c r="A67" s="235"/>
      <c r="B67" s="235"/>
      <c r="C67" s="235"/>
      <c r="D67" s="235"/>
      <c r="E67" s="235"/>
      <c r="F67" s="235"/>
      <c r="G67" s="235"/>
      <c r="H67" s="235"/>
    </row>
    <row r="68" ht="15.75" customHeight="1">
      <c r="A68" s="235"/>
      <c r="B68" s="235"/>
      <c r="C68" s="235"/>
      <c r="D68" s="235"/>
      <c r="E68" s="235"/>
      <c r="F68" s="235"/>
      <c r="G68" s="235"/>
      <c r="H68" s="235"/>
    </row>
    <row r="69" ht="15.75" customHeight="1">
      <c r="A69" s="235"/>
      <c r="B69" s="235"/>
      <c r="C69" s="235"/>
      <c r="D69" s="235"/>
      <c r="E69" s="235"/>
      <c r="F69" s="235"/>
      <c r="G69" s="235"/>
      <c r="H69" s="235"/>
    </row>
    <row r="70" ht="15.75" customHeight="1">
      <c r="A70" s="235"/>
      <c r="B70" s="235"/>
      <c r="C70" s="235"/>
      <c r="D70" s="235"/>
      <c r="E70" s="235"/>
      <c r="F70" s="235"/>
      <c r="G70" s="235"/>
      <c r="H70" s="235"/>
    </row>
    <row r="71" ht="15.75" customHeight="1">
      <c r="A71" s="235"/>
      <c r="B71" s="235"/>
      <c r="C71" s="235"/>
      <c r="D71" s="235"/>
      <c r="E71" s="235"/>
      <c r="F71" s="235"/>
      <c r="G71" s="235"/>
      <c r="H71" s="235"/>
    </row>
    <row r="72" ht="15.75" customHeight="1">
      <c r="A72" s="235"/>
      <c r="B72" s="235"/>
      <c r="C72" s="235"/>
      <c r="D72" s="235"/>
      <c r="E72" s="235"/>
      <c r="F72" s="235"/>
      <c r="G72" s="235"/>
      <c r="H72" s="235"/>
    </row>
    <row r="73" ht="15.75" customHeight="1">
      <c r="A73" s="235"/>
      <c r="B73" s="235"/>
      <c r="C73" s="235"/>
      <c r="D73" s="235"/>
      <c r="E73" s="235"/>
      <c r="F73" s="235"/>
      <c r="G73" s="235"/>
      <c r="H73" s="235"/>
    </row>
    <row r="74" ht="15.75" customHeight="1">
      <c r="A74" s="235"/>
      <c r="B74" s="235"/>
      <c r="C74" s="235"/>
      <c r="D74" s="235"/>
      <c r="E74" s="235"/>
      <c r="F74" s="235"/>
      <c r="G74" s="235"/>
      <c r="H74" s="235"/>
    </row>
    <row r="75" ht="15.75" customHeight="1">
      <c r="A75" s="235"/>
      <c r="B75" s="235"/>
      <c r="C75" s="235"/>
      <c r="D75" s="235"/>
      <c r="E75" s="235"/>
      <c r="F75" s="235"/>
      <c r="G75" s="235"/>
      <c r="H75" s="235"/>
    </row>
    <row r="76" ht="15.75" customHeight="1">
      <c r="A76" s="235"/>
      <c r="B76" s="235"/>
      <c r="C76" s="235"/>
      <c r="D76" s="235"/>
      <c r="E76" s="235"/>
      <c r="F76" s="235"/>
      <c r="G76" s="235"/>
      <c r="H76" s="235"/>
    </row>
    <row r="77" ht="15.75" customHeight="1">
      <c r="A77" s="235"/>
      <c r="B77" s="235"/>
      <c r="C77" s="235"/>
      <c r="D77" s="235"/>
      <c r="E77" s="235"/>
      <c r="F77" s="235"/>
      <c r="G77" s="235"/>
      <c r="H77" s="235"/>
    </row>
    <row r="78" ht="15.75" customHeight="1">
      <c r="A78" s="235"/>
      <c r="B78" s="235"/>
      <c r="C78" s="235"/>
      <c r="D78" s="235"/>
      <c r="E78" s="235"/>
      <c r="F78" s="235"/>
      <c r="G78" s="235"/>
      <c r="H78" s="235"/>
    </row>
    <row r="79" ht="15.75" customHeight="1">
      <c r="A79" s="235"/>
      <c r="B79" s="235"/>
      <c r="C79" s="235"/>
      <c r="D79" s="235"/>
      <c r="E79" s="235"/>
      <c r="F79" s="235"/>
      <c r="G79" s="235"/>
      <c r="H79" s="235"/>
    </row>
    <row r="80" ht="15.75" customHeight="1">
      <c r="A80" s="235"/>
      <c r="B80" s="235"/>
      <c r="C80" s="235"/>
      <c r="D80" s="235"/>
      <c r="E80" s="235"/>
      <c r="F80" s="235"/>
      <c r="G80" s="235"/>
      <c r="H80" s="235"/>
    </row>
    <row r="81" ht="15.75" customHeight="1">
      <c r="A81" s="235"/>
      <c r="B81" s="235"/>
      <c r="C81" s="235"/>
      <c r="D81" s="235"/>
      <c r="E81" s="235"/>
      <c r="F81" s="235"/>
      <c r="G81" s="235"/>
      <c r="H81" s="235"/>
    </row>
    <row r="82" ht="15.75" customHeight="1">
      <c r="A82" s="235"/>
      <c r="B82" s="235"/>
      <c r="C82" s="235"/>
      <c r="D82" s="235"/>
      <c r="E82" s="235"/>
      <c r="F82" s="235"/>
      <c r="G82" s="235"/>
      <c r="H82" s="235"/>
    </row>
    <row r="83" ht="15.75" customHeight="1">
      <c r="A83" s="235"/>
      <c r="B83" s="235"/>
      <c r="C83" s="235"/>
      <c r="D83" s="235"/>
      <c r="E83" s="235"/>
      <c r="F83" s="235"/>
      <c r="G83" s="235"/>
      <c r="H83" s="235"/>
    </row>
    <row r="84" ht="15.75" customHeight="1">
      <c r="A84" s="235"/>
      <c r="B84" s="235"/>
      <c r="C84" s="235"/>
      <c r="D84" s="235"/>
      <c r="E84" s="235"/>
      <c r="F84" s="235"/>
      <c r="G84" s="235"/>
      <c r="H84" s="235"/>
    </row>
    <row r="85" ht="15.75" customHeight="1">
      <c r="A85" s="235"/>
      <c r="B85" s="235"/>
      <c r="C85" s="235"/>
      <c r="D85" s="235"/>
      <c r="E85" s="235"/>
      <c r="F85" s="235"/>
      <c r="G85" s="235"/>
      <c r="H85" s="235"/>
    </row>
    <row r="86" ht="15.75" customHeight="1">
      <c r="A86" s="235"/>
      <c r="B86" s="235"/>
      <c r="C86" s="235"/>
      <c r="D86" s="235"/>
      <c r="E86" s="235"/>
      <c r="F86" s="235"/>
      <c r="G86" s="235"/>
      <c r="H86" s="235"/>
    </row>
    <row r="87" s="235" customFormat="1" ht="15.75" customHeight="1"/>
    <row r="88" s="235" customFormat="1" ht="15.75" customHeight="1"/>
    <row r="89" s="235" customFormat="1" ht="15.75" customHeight="1"/>
    <row r="90" s="235" customFormat="1" ht="15.75" customHeight="1"/>
    <row r="91" s="4" customFormat="1" ht="15.75" customHeight="1">
      <c r="B91" s="523"/>
      <c r="D91" s="522"/>
      <c r="I91" s="235"/>
      <c r="J91" s="235"/>
      <c r="K91" s="235"/>
      <c r="L91" s="235"/>
      <c r="M91" s="235"/>
      <c r="N91" s="235"/>
      <c r="O91" s="235"/>
      <c r="P91" s="235"/>
      <c r="Q91" s="235"/>
      <c r="R91" s="235"/>
      <c r="S91" s="235"/>
      <c r="T91" s="235"/>
      <c r="U91" s="235"/>
      <c r="V91" s="235"/>
      <c r="W91" s="235"/>
      <c r="X91" s="235"/>
      <c r="Y91" s="235"/>
      <c r="Z91" s="235"/>
      <c r="AA91" s="235"/>
    </row>
    <row r="92" s="4" customFormat="1" ht="15.75" customHeight="1">
      <c r="B92" s="523"/>
      <c r="D92" s="522"/>
      <c r="I92" s="235"/>
      <c r="J92" s="235"/>
      <c r="K92" s="235"/>
      <c r="L92" s="235"/>
      <c r="M92" s="235"/>
      <c r="N92" s="235"/>
      <c r="O92" s="235"/>
      <c r="P92" s="235"/>
      <c r="Q92" s="235"/>
      <c r="R92" s="235"/>
      <c r="S92" s="235"/>
      <c r="T92" s="235"/>
      <c r="U92" s="235"/>
      <c r="V92" s="235"/>
      <c r="W92" s="235"/>
      <c r="X92" s="235"/>
      <c r="Y92" s="235"/>
      <c r="Z92" s="235"/>
      <c r="AA92" s="235"/>
    </row>
    <row r="93" s="4" customFormat="1" ht="15.75" customHeight="1">
      <c r="B93" s="523"/>
      <c r="D93" s="522"/>
      <c r="I93" s="235"/>
      <c r="J93" s="235"/>
      <c r="K93" s="235"/>
      <c r="L93" s="235"/>
      <c r="M93" s="235"/>
      <c r="N93" s="235"/>
      <c r="O93" s="235"/>
      <c r="P93" s="235"/>
      <c r="Q93" s="235"/>
      <c r="R93" s="235"/>
      <c r="S93" s="235"/>
      <c r="T93" s="235"/>
      <c r="U93" s="235"/>
      <c r="V93" s="235"/>
      <c r="W93" s="235"/>
      <c r="X93" s="235"/>
      <c r="Y93" s="235"/>
      <c r="Z93" s="235"/>
      <c r="AA93" s="235"/>
    </row>
    <row r="94" s="4" customFormat="1" ht="15.75" customHeight="1">
      <c r="B94" s="523"/>
      <c r="D94" s="522"/>
      <c r="I94" s="235"/>
      <c r="J94" s="235"/>
      <c r="K94" s="235"/>
      <c r="L94" s="235"/>
      <c r="M94" s="235"/>
      <c r="N94" s="235"/>
      <c r="O94" s="235"/>
      <c r="P94" s="235"/>
      <c r="Q94" s="235"/>
      <c r="R94" s="235"/>
      <c r="S94" s="235"/>
      <c r="T94" s="235"/>
      <c r="U94" s="235"/>
      <c r="V94" s="235"/>
      <c r="W94" s="235"/>
      <c r="X94" s="235"/>
      <c r="Y94" s="235"/>
      <c r="Z94" s="235"/>
      <c r="AA94" s="235"/>
    </row>
    <row r="95" s="4" customFormat="1" ht="15.75" customHeight="1">
      <c r="B95" s="523"/>
      <c r="D95" s="522"/>
      <c r="I95" s="235"/>
      <c r="J95" s="235"/>
      <c r="K95" s="235"/>
      <c r="L95" s="235"/>
      <c r="M95" s="235"/>
      <c r="N95" s="235"/>
      <c r="O95" s="235"/>
      <c r="P95" s="235"/>
      <c r="Q95" s="235"/>
      <c r="R95" s="235"/>
      <c r="S95" s="235"/>
      <c r="T95" s="235"/>
      <c r="U95" s="235"/>
      <c r="V95" s="235"/>
      <c r="W95" s="235"/>
      <c r="X95" s="235"/>
      <c r="Y95" s="235"/>
      <c r="Z95" s="235"/>
      <c r="AA95" s="235"/>
    </row>
    <row r="96" s="4" customFormat="1" ht="15.75" customHeight="1">
      <c r="B96" s="523"/>
      <c r="D96" s="522"/>
      <c r="I96" s="235"/>
      <c r="J96" s="235"/>
      <c r="K96" s="235"/>
      <c r="L96" s="235"/>
      <c r="M96" s="235"/>
      <c r="N96" s="235"/>
      <c r="O96" s="235"/>
      <c r="P96" s="235"/>
      <c r="Q96" s="235"/>
      <c r="R96" s="235"/>
      <c r="S96" s="235"/>
      <c r="T96" s="235"/>
      <c r="U96" s="235"/>
      <c r="V96" s="235"/>
      <c r="W96" s="235"/>
      <c r="X96" s="235"/>
      <c r="Y96" s="235"/>
      <c r="Z96" s="235"/>
      <c r="AA96" s="235"/>
    </row>
    <row r="97" s="4" customFormat="1" ht="15.75" customHeight="1">
      <c r="B97" s="523"/>
      <c r="D97" s="522"/>
      <c r="I97" s="235"/>
      <c r="J97" s="235"/>
      <c r="K97" s="235"/>
      <c r="L97" s="235"/>
      <c r="M97" s="235"/>
      <c r="N97" s="235"/>
      <c r="O97" s="235"/>
      <c r="P97" s="235"/>
      <c r="Q97" s="235"/>
      <c r="R97" s="235"/>
      <c r="S97" s="235"/>
      <c r="T97" s="235"/>
      <c r="U97" s="235"/>
      <c r="V97" s="235"/>
      <c r="W97" s="235"/>
      <c r="X97" s="235"/>
      <c r="Y97" s="235"/>
      <c r="Z97" s="235"/>
      <c r="AA97" s="235"/>
    </row>
    <row r="98" s="4" customFormat="1" ht="15.75" customHeight="1">
      <c r="B98" s="523"/>
      <c r="D98" s="522"/>
      <c r="I98" s="235"/>
      <c r="J98" s="235"/>
      <c r="K98" s="235"/>
      <c r="L98" s="235"/>
      <c r="M98" s="235"/>
      <c r="N98" s="235"/>
      <c r="O98" s="235"/>
      <c r="P98" s="235"/>
      <c r="Q98" s="235"/>
      <c r="R98" s="235"/>
      <c r="S98" s="235"/>
      <c r="T98" s="235"/>
      <c r="U98" s="235"/>
      <c r="V98" s="235"/>
      <c r="W98" s="235"/>
      <c r="X98" s="235"/>
      <c r="Y98" s="235"/>
      <c r="Z98" s="235"/>
      <c r="AA98" s="235"/>
    </row>
    <row r="99" s="4" customFormat="1" ht="15.75" customHeight="1">
      <c r="B99" s="523"/>
      <c r="D99" s="522"/>
      <c r="I99" s="235"/>
      <c r="J99" s="235"/>
      <c r="K99" s="235"/>
      <c r="L99" s="235"/>
      <c r="M99" s="235"/>
      <c r="N99" s="235"/>
      <c r="O99" s="235"/>
      <c r="P99" s="235"/>
      <c r="Q99" s="235"/>
      <c r="R99" s="235"/>
      <c r="S99" s="235"/>
      <c r="T99" s="235"/>
      <c r="U99" s="235"/>
      <c r="V99" s="235"/>
      <c r="W99" s="235"/>
      <c r="X99" s="235"/>
      <c r="Y99" s="235"/>
      <c r="Z99" s="235"/>
      <c r="AA99" s="235"/>
    </row>
    <row r="100" s="4" customFormat="1" ht="15.75" customHeight="1">
      <c r="B100" s="523"/>
      <c r="D100" s="522"/>
      <c r="I100" s="235"/>
      <c r="J100" s="235"/>
      <c r="K100" s="235"/>
      <c r="L100" s="235"/>
      <c r="M100" s="235"/>
      <c r="N100" s="235"/>
      <c r="O100" s="235"/>
      <c r="P100" s="235"/>
      <c r="Q100" s="235"/>
      <c r="R100" s="235"/>
      <c r="S100" s="235"/>
      <c r="T100" s="235"/>
      <c r="U100" s="235"/>
      <c r="V100" s="235"/>
      <c r="W100" s="235"/>
      <c r="X100" s="235"/>
      <c r="Y100" s="235"/>
      <c r="Z100" s="235"/>
      <c r="AA100" s="235"/>
    </row>
    <row r="101" s="4" customFormat="1" ht="15.75" customHeight="1">
      <c r="B101" s="523"/>
      <c r="D101" s="522"/>
      <c r="I101" s="235"/>
      <c r="J101" s="235"/>
      <c r="K101" s="235"/>
      <c r="L101" s="235"/>
      <c r="M101" s="235"/>
      <c r="N101" s="235"/>
      <c r="O101" s="235"/>
      <c r="P101" s="235"/>
      <c r="Q101" s="235"/>
      <c r="R101" s="235"/>
      <c r="S101" s="235"/>
      <c r="T101" s="235"/>
      <c r="U101" s="235"/>
      <c r="V101" s="235"/>
      <c r="W101" s="235"/>
      <c r="X101" s="235"/>
      <c r="Y101" s="235"/>
      <c r="Z101" s="235"/>
      <c r="AA101" s="235"/>
    </row>
    <row r="102" s="4" customFormat="1">
      <c r="B102" s="523"/>
      <c r="D102" s="522"/>
      <c r="I102" s="235"/>
      <c r="J102" s="235"/>
      <c r="K102" s="235"/>
      <c r="L102" s="235"/>
      <c r="M102" s="235"/>
      <c r="N102" s="235"/>
      <c r="O102" s="235"/>
      <c r="P102" s="235"/>
      <c r="Q102" s="235"/>
      <c r="R102" s="235"/>
      <c r="S102" s="235"/>
      <c r="T102" s="235"/>
      <c r="U102" s="235"/>
      <c r="V102" s="235"/>
      <c r="W102" s="235"/>
      <c r="X102" s="235"/>
      <c r="Y102" s="235"/>
      <c r="Z102" s="235"/>
      <c r="AA102" s="235"/>
    </row>
    <row r="103" s="4" customFormat="1">
      <c r="B103" s="523"/>
      <c r="D103" s="522"/>
      <c r="I103" s="235"/>
      <c r="J103" s="235"/>
      <c r="K103" s="235"/>
      <c r="L103" s="235"/>
      <c r="M103" s="235"/>
      <c r="N103" s="235"/>
      <c r="O103" s="235"/>
      <c r="P103" s="235"/>
      <c r="Q103" s="235"/>
      <c r="R103" s="235"/>
      <c r="S103" s="235"/>
      <c r="T103" s="235"/>
      <c r="U103" s="235"/>
      <c r="V103" s="235"/>
      <c r="W103" s="235"/>
      <c r="X103" s="235"/>
      <c r="Y103" s="235"/>
      <c r="Z103" s="235"/>
      <c r="AA103" s="235"/>
    </row>
    <row r="104" s="4" customFormat="1">
      <c r="B104" s="523"/>
      <c r="D104" s="522"/>
      <c r="I104" s="235"/>
      <c r="J104" s="235"/>
      <c r="K104" s="235"/>
      <c r="L104" s="235"/>
      <c r="M104" s="235"/>
      <c r="N104" s="235"/>
      <c r="O104" s="235"/>
      <c r="P104" s="235"/>
      <c r="Q104" s="235"/>
      <c r="R104" s="235"/>
      <c r="S104" s="235"/>
      <c r="T104" s="235"/>
      <c r="U104" s="235"/>
      <c r="V104" s="235"/>
      <c r="W104" s="235"/>
      <c r="X104" s="235"/>
      <c r="Y104" s="235"/>
      <c r="Z104" s="235"/>
      <c r="AA104" s="235"/>
    </row>
    <row r="105" s="4" customFormat="1">
      <c r="B105" s="523"/>
      <c r="D105" s="522"/>
      <c r="I105" s="235"/>
      <c r="J105" s="235"/>
      <c r="K105" s="235"/>
      <c r="L105" s="235"/>
      <c r="M105" s="235"/>
      <c r="N105" s="235"/>
      <c r="O105" s="235"/>
      <c r="P105" s="235"/>
      <c r="Q105" s="235"/>
      <c r="R105" s="235"/>
      <c r="S105" s="235"/>
      <c r="T105" s="235"/>
      <c r="U105" s="235"/>
      <c r="V105" s="235"/>
      <c r="W105" s="235"/>
      <c r="X105" s="235"/>
      <c r="Y105" s="235"/>
      <c r="Z105" s="235"/>
      <c r="AA105" s="235"/>
    </row>
    <row r="106" s="4" customFormat="1">
      <c r="B106" s="523"/>
      <c r="D106" s="522"/>
      <c r="I106" s="235"/>
      <c r="J106" s="235"/>
      <c r="K106" s="235"/>
      <c r="L106" s="235"/>
      <c r="M106" s="235"/>
      <c r="N106" s="235"/>
      <c r="O106" s="235"/>
      <c r="P106" s="235"/>
      <c r="Q106" s="235"/>
      <c r="R106" s="235"/>
      <c r="S106" s="235"/>
      <c r="T106" s="235"/>
      <c r="U106" s="235"/>
      <c r="V106" s="235"/>
      <c r="W106" s="235"/>
      <c r="X106" s="235"/>
      <c r="Y106" s="235"/>
      <c r="Z106" s="235"/>
      <c r="AA106" s="235"/>
    </row>
    <row r="107" s="4" customFormat="1">
      <c r="B107" s="523"/>
      <c r="D107" s="522"/>
      <c r="I107" s="235"/>
      <c r="J107" s="235"/>
      <c r="K107" s="235"/>
      <c r="L107" s="235"/>
      <c r="M107" s="235"/>
      <c r="N107" s="235"/>
      <c r="O107" s="235"/>
      <c r="P107" s="235"/>
      <c r="Q107" s="235"/>
      <c r="R107" s="235"/>
      <c r="S107" s="235"/>
      <c r="T107" s="235"/>
      <c r="U107" s="235"/>
      <c r="V107" s="235"/>
      <c r="W107" s="235"/>
      <c r="X107" s="235"/>
      <c r="Y107" s="235"/>
      <c r="Z107" s="235"/>
      <c r="AA107" s="235"/>
    </row>
    <row r="108" s="4" customFormat="1">
      <c r="B108" s="523"/>
      <c r="D108" s="522"/>
      <c r="I108" s="235"/>
      <c r="J108" s="235"/>
      <c r="K108" s="235"/>
      <c r="L108" s="235"/>
      <c r="M108" s="235"/>
      <c r="N108" s="235"/>
      <c r="O108" s="235"/>
      <c r="P108" s="235"/>
      <c r="Q108" s="235"/>
      <c r="R108" s="235"/>
      <c r="S108" s="235"/>
      <c r="T108" s="235"/>
      <c r="U108" s="235"/>
      <c r="V108" s="235"/>
      <c r="W108" s="235"/>
      <c r="X108" s="235"/>
      <c r="Y108" s="235"/>
      <c r="Z108" s="235"/>
      <c r="AA108" s="235"/>
    </row>
    <row r="109" s="4" customFormat="1">
      <c r="B109" s="523"/>
      <c r="D109" s="522"/>
      <c r="I109" s="235"/>
      <c r="J109" s="235"/>
      <c r="K109" s="235"/>
      <c r="L109" s="235"/>
      <c r="M109" s="235"/>
      <c r="N109" s="235"/>
      <c r="O109" s="235"/>
      <c r="P109" s="235"/>
      <c r="Q109" s="235"/>
      <c r="R109" s="235"/>
      <c r="S109" s="235"/>
      <c r="T109" s="235"/>
      <c r="U109" s="235"/>
      <c r="V109" s="235"/>
      <c r="W109" s="235"/>
      <c r="X109" s="235"/>
      <c r="Y109" s="235"/>
      <c r="Z109" s="235"/>
      <c r="AA109" s="235"/>
    </row>
    <row r="110" s="4" customFormat="1">
      <c r="B110" s="523"/>
      <c r="D110" s="522"/>
      <c r="I110" s="235"/>
      <c r="J110" s="235"/>
      <c r="K110" s="235"/>
      <c r="L110" s="235"/>
      <c r="M110" s="235"/>
      <c r="N110" s="235"/>
      <c r="O110" s="235"/>
      <c r="P110" s="235"/>
      <c r="Q110" s="235"/>
      <c r="R110" s="235"/>
      <c r="S110" s="235"/>
      <c r="T110" s="235"/>
      <c r="U110" s="235"/>
      <c r="V110" s="235"/>
      <c r="W110" s="235"/>
      <c r="X110" s="235"/>
      <c r="Y110" s="235"/>
      <c r="Z110" s="235"/>
      <c r="AA110" s="235"/>
    </row>
    <row r="111" s="4" customFormat="1">
      <c r="B111" s="523"/>
      <c r="D111" s="522"/>
      <c r="I111" s="235"/>
      <c r="J111" s="235"/>
      <c r="K111" s="235"/>
      <c r="L111" s="235"/>
      <c r="M111" s="235"/>
      <c r="N111" s="235"/>
      <c r="O111" s="235"/>
      <c r="P111" s="235"/>
      <c r="Q111" s="235"/>
      <c r="R111" s="235"/>
      <c r="S111" s="235"/>
      <c r="T111" s="235"/>
      <c r="U111" s="235"/>
      <c r="V111" s="235"/>
      <c r="W111" s="235"/>
      <c r="X111" s="235"/>
      <c r="Y111" s="235"/>
      <c r="Z111" s="235"/>
      <c r="AA111" s="235"/>
    </row>
    <row r="112" s="4" customFormat="1">
      <c r="B112" s="524"/>
      <c r="D112" s="522"/>
      <c r="I112" s="235"/>
      <c r="J112" s="235"/>
      <c r="K112" s="235"/>
      <c r="L112" s="235"/>
      <c r="M112" s="235"/>
      <c r="N112" s="235"/>
      <c r="O112" s="235"/>
      <c r="P112" s="235"/>
      <c r="Q112" s="235"/>
      <c r="R112" s="235"/>
      <c r="S112" s="235"/>
      <c r="T112" s="235"/>
      <c r="U112" s="235"/>
      <c r="V112" s="235"/>
      <c r="W112" s="235"/>
      <c r="X112" s="235"/>
      <c r="Y112" s="235"/>
      <c r="Z112" s="235"/>
      <c r="AA112" s="235"/>
    </row>
    <row r="113" s="4" customFormat="1">
      <c r="B113" s="524"/>
      <c r="D113" s="522"/>
      <c r="I113" s="235"/>
      <c r="J113" s="235"/>
      <c r="K113" s="235"/>
      <c r="L113" s="235"/>
      <c r="M113" s="235"/>
      <c r="N113" s="235"/>
      <c r="O113" s="235"/>
      <c r="P113" s="235"/>
      <c r="Q113" s="235"/>
      <c r="R113" s="235"/>
      <c r="S113" s="235"/>
      <c r="T113" s="235"/>
      <c r="U113" s="235"/>
      <c r="V113" s="235"/>
      <c r="W113" s="235"/>
      <c r="X113" s="235"/>
      <c r="Y113" s="235"/>
      <c r="Z113" s="235"/>
      <c r="AA113" s="235"/>
    </row>
    <row r="114" s="4" customFormat="1">
      <c r="B114" s="524"/>
      <c r="D114" s="522"/>
      <c r="I114" s="235"/>
      <c r="J114" s="235"/>
      <c r="K114" s="235"/>
      <c r="L114" s="235"/>
      <c r="M114" s="235"/>
      <c r="N114" s="235"/>
      <c r="O114" s="235"/>
      <c r="P114" s="235"/>
      <c r="Q114" s="235"/>
      <c r="R114" s="235"/>
      <c r="S114" s="235"/>
      <c r="T114" s="235"/>
      <c r="U114" s="235"/>
      <c r="V114" s="235"/>
      <c r="W114" s="235"/>
      <c r="X114" s="235"/>
      <c r="Y114" s="235"/>
      <c r="Z114" s="235"/>
      <c r="AA114" s="235"/>
    </row>
    <row r="115" s="4" customFormat="1">
      <c r="B115" s="524"/>
      <c r="D115" s="522"/>
      <c r="I115" s="235"/>
      <c r="J115" s="235"/>
      <c r="K115" s="235"/>
      <c r="L115" s="235"/>
      <c r="M115" s="235"/>
      <c r="N115" s="235"/>
      <c r="O115" s="235"/>
      <c r="P115" s="235"/>
      <c r="Q115" s="235"/>
      <c r="R115" s="235"/>
      <c r="S115" s="235"/>
      <c r="T115" s="235"/>
      <c r="U115" s="235"/>
      <c r="V115" s="235"/>
      <c r="W115" s="235"/>
      <c r="X115" s="235"/>
      <c r="Y115" s="235"/>
      <c r="Z115" s="235"/>
      <c r="AA115" s="235"/>
    </row>
    <row r="116" s="4" customFormat="1">
      <c r="B116" s="524"/>
      <c r="D116" s="522"/>
      <c r="I116" s="235"/>
      <c r="J116" s="235"/>
      <c r="K116" s="235"/>
      <c r="L116" s="235"/>
      <c r="M116" s="235"/>
      <c r="N116" s="235"/>
      <c r="O116" s="235"/>
      <c r="P116" s="235"/>
      <c r="Q116" s="235"/>
      <c r="R116" s="235"/>
      <c r="S116" s="235"/>
      <c r="T116" s="235"/>
      <c r="U116" s="235"/>
      <c r="V116" s="235"/>
      <c r="W116" s="235"/>
      <c r="X116" s="235"/>
      <c r="Y116" s="235"/>
      <c r="Z116" s="235"/>
      <c r="AA116" s="235"/>
    </row>
    <row r="117" s="4" customFormat="1">
      <c r="B117" s="524"/>
      <c r="D117" s="520"/>
      <c r="I117" s="235"/>
      <c r="J117" s="235"/>
      <c r="K117" s="235"/>
      <c r="L117" s="235"/>
      <c r="M117" s="235"/>
      <c r="N117" s="235"/>
      <c r="O117" s="235"/>
      <c r="P117" s="235"/>
      <c r="Q117" s="235"/>
      <c r="R117" s="235"/>
      <c r="S117" s="235"/>
      <c r="T117" s="235"/>
      <c r="U117" s="235"/>
      <c r="V117" s="235"/>
      <c r="W117" s="235"/>
      <c r="X117" s="235"/>
      <c r="Y117" s="235"/>
      <c r="Z117" s="235"/>
      <c r="AA117" s="235"/>
    </row>
    <row r="118" s="4" customFormat="1">
      <c r="B118" s="524"/>
      <c r="D118" s="520"/>
      <c r="I118" s="235"/>
      <c r="J118" s="235"/>
      <c r="K118" s="235"/>
      <c r="L118" s="235"/>
      <c r="M118" s="235"/>
      <c r="N118" s="235"/>
      <c r="O118" s="235"/>
      <c r="P118" s="235"/>
      <c r="Q118" s="235"/>
      <c r="R118" s="235"/>
      <c r="S118" s="235"/>
      <c r="T118" s="235"/>
      <c r="U118" s="235"/>
      <c r="V118" s="235"/>
      <c r="W118" s="235"/>
      <c r="X118" s="235"/>
      <c r="Y118" s="235"/>
      <c r="Z118" s="235"/>
      <c r="AA118" s="235"/>
    </row>
    <row r="119" s="4" customFormat="1">
      <c r="B119" s="524"/>
      <c r="D119" s="520"/>
      <c r="I119" s="235"/>
      <c r="J119" s="235"/>
      <c r="K119" s="235"/>
      <c r="L119" s="235"/>
      <c r="M119" s="235"/>
      <c r="N119" s="235"/>
      <c r="O119" s="235"/>
      <c r="P119" s="235"/>
      <c r="Q119" s="235"/>
      <c r="R119" s="235"/>
      <c r="S119" s="235"/>
      <c r="T119" s="235"/>
      <c r="U119" s="235"/>
      <c r="V119" s="235"/>
      <c r="W119" s="235"/>
      <c r="X119" s="235"/>
      <c r="Y119" s="235"/>
      <c r="Z119" s="235"/>
      <c r="AA119" s="235"/>
    </row>
    <row r="120" s="4" customFormat="1">
      <c r="B120" s="524"/>
      <c r="D120" s="520"/>
      <c r="I120" s="235"/>
      <c r="J120" s="235"/>
      <c r="K120" s="235"/>
      <c r="L120" s="235"/>
      <c r="M120" s="235"/>
      <c r="N120" s="235"/>
      <c r="O120" s="235"/>
      <c r="P120" s="235"/>
      <c r="Q120" s="235"/>
      <c r="R120" s="235"/>
      <c r="S120" s="235"/>
      <c r="T120" s="235"/>
      <c r="U120" s="235"/>
      <c r="V120" s="235"/>
      <c r="W120" s="235"/>
      <c r="X120" s="235"/>
      <c r="Y120" s="235"/>
      <c r="Z120" s="235"/>
      <c r="AA120" s="235"/>
    </row>
    <row r="121" s="4" customFormat="1">
      <c r="B121" s="524"/>
      <c r="D121" s="520"/>
      <c r="I121" s="235"/>
      <c r="J121" s="235"/>
      <c r="K121" s="235"/>
      <c r="L121" s="235"/>
      <c r="M121" s="235"/>
      <c r="N121" s="235"/>
      <c r="O121" s="235"/>
      <c r="P121" s="235"/>
      <c r="Q121" s="235"/>
      <c r="R121" s="235"/>
      <c r="S121" s="235"/>
      <c r="T121" s="235"/>
      <c r="U121" s="235"/>
      <c r="V121" s="235"/>
      <c r="W121" s="235"/>
      <c r="X121" s="235"/>
      <c r="Y121" s="235"/>
      <c r="Z121" s="235"/>
      <c r="AA121" s="235"/>
    </row>
    <row r="122" s="4" customFormat="1">
      <c r="B122" s="524"/>
      <c r="D122" s="520"/>
      <c r="I122" s="235"/>
      <c r="J122" s="235"/>
      <c r="K122" s="235"/>
      <c r="L122" s="235"/>
      <c r="M122" s="235"/>
      <c r="N122" s="235"/>
      <c r="O122" s="235"/>
      <c r="P122" s="235"/>
      <c r="Q122" s="235"/>
      <c r="R122" s="235"/>
      <c r="S122" s="235"/>
      <c r="T122" s="235"/>
      <c r="U122" s="235"/>
      <c r="V122" s="235"/>
      <c r="W122" s="235"/>
      <c r="X122" s="235"/>
      <c r="Y122" s="235"/>
      <c r="Z122" s="235"/>
      <c r="AA122" s="235"/>
    </row>
    <row r="123" s="4" customFormat="1">
      <c r="B123" s="524"/>
      <c r="D123" s="520"/>
      <c r="I123" s="235"/>
      <c r="J123" s="235"/>
      <c r="K123" s="235"/>
      <c r="L123" s="235"/>
      <c r="M123" s="235"/>
      <c r="N123" s="235"/>
      <c r="O123" s="235"/>
      <c r="P123" s="235"/>
      <c r="Q123" s="235"/>
      <c r="R123" s="235"/>
      <c r="S123" s="235"/>
      <c r="T123" s="235"/>
      <c r="U123" s="235"/>
      <c r="V123" s="235"/>
      <c r="W123" s="235"/>
      <c r="X123" s="235"/>
      <c r="Y123" s="235"/>
      <c r="Z123" s="235"/>
      <c r="AA123" s="235"/>
    </row>
    <row r="124" s="4" customFormat="1">
      <c r="B124" s="524"/>
      <c r="D124" s="520"/>
      <c r="I124" s="235"/>
      <c r="J124" s="235"/>
      <c r="K124" s="235"/>
      <c r="L124" s="235"/>
      <c r="M124" s="235"/>
      <c r="N124" s="235"/>
      <c r="O124" s="235"/>
      <c r="P124" s="235"/>
      <c r="Q124" s="235"/>
      <c r="R124" s="235"/>
      <c r="S124" s="235"/>
      <c r="T124" s="235"/>
      <c r="U124" s="235"/>
      <c r="V124" s="235"/>
      <c r="W124" s="235"/>
      <c r="X124" s="235"/>
      <c r="Y124" s="235"/>
      <c r="Z124" s="235"/>
      <c r="AA124" s="235"/>
    </row>
    <row r="125" s="4" customFormat="1">
      <c r="B125" s="524"/>
      <c r="D125" s="520"/>
      <c r="I125" s="235"/>
      <c r="J125" s="235"/>
      <c r="K125" s="235"/>
      <c r="L125" s="235"/>
      <c r="M125" s="235"/>
      <c r="N125" s="235"/>
      <c r="O125" s="235"/>
      <c r="P125" s="235"/>
      <c r="Q125" s="235"/>
      <c r="R125" s="235"/>
      <c r="S125" s="235"/>
      <c r="T125" s="235"/>
      <c r="U125" s="235"/>
      <c r="V125" s="235"/>
      <c r="W125" s="235"/>
      <c r="X125" s="235"/>
      <c r="Y125" s="235"/>
      <c r="Z125" s="235"/>
      <c r="AA125" s="235"/>
    </row>
    <row r="126" s="4" customFormat="1">
      <c r="B126" s="524"/>
      <c r="D126" s="520"/>
      <c r="I126" s="235"/>
      <c r="J126" s="235"/>
      <c r="K126" s="235"/>
      <c r="L126" s="235"/>
      <c r="M126" s="235"/>
      <c r="N126" s="235"/>
      <c r="O126" s="235"/>
      <c r="P126" s="235"/>
      <c r="Q126" s="235"/>
      <c r="R126" s="235"/>
      <c r="S126" s="235"/>
      <c r="T126" s="235"/>
      <c r="U126" s="235"/>
      <c r="V126" s="235"/>
      <c r="W126" s="235"/>
      <c r="X126" s="235"/>
      <c r="Y126" s="235"/>
      <c r="Z126" s="235"/>
      <c r="AA126" s="235"/>
    </row>
    <row r="127" s="4" customFormat="1">
      <c r="B127" s="524"/>
      <c r="D127" s="520"/>
      <c r="I127" s="235"/>
      <c r="J127" s="235"/>
      <c r="K127" s="235"/>
      <c r="L127" s="235"/>
      <c r="M127" s="235"/>
      <c r="N127" s="235"/>
      <c r="O127" s="235"/>
      <c r="P127" s="235"/>
      <c r="Q127" s="235"/>
      <c r="R127" s="235"/>
      <c r="S127" s="235"/>
      <c r="T127" s="235"/>
      <c r="U127" s="235"/>
      <c r="V127" s="235"/>
      <c r="W127" s="235"/>
      <c r="X127" s="235"/>
      <c r="Y127" s="235"/>
      <c r="Z127" s="235"/>
      <c r="AA127" s="235"/>
    </row>
    <row r="128" s="4" customFormat="1">
      <c r="B128" s="524"/>
      <c r="D128" s="520"/>
      <c r="I128" s="235"/>
      <c r="J128" s="235"/>
      <c r="K128" s="235"/>
      <c r="L128" s="235"/>
      <c r="M128" s="235"/>
      <c r="N128" s="235"/>
      <c r="O128" s="235"/>
      <c r="P128" s="235"/>
      <c r="Q128" s="235"/>
      <c r="R128" s="235"/>
      <c r="S128" s="235"/>
      <c r="T128" s="235"/>
      <c r="U128" s="235"/>
      <c r="V128" s="235"/>
      <c r="W128" s="235"/>
      <c r="X128" s="235"/>
      <c r="Y128" s="235"/>
      <c r="Z128" s="235"/>
      <c r="AA128" s="235"/>
    </row>
    <row r="129" s="4" customFormat="1">
      <c r="B129" s="524"/>
      <c r="D129" s="520"/>
      <c r="I129" s="235"/>
      <c r="J129" s="235"/>
      <c r="K129" s="235"/>
      <c r="L129" s="235"/>
      <c r="M129" s="235"/>
      <c r="N129" s="235"/>
      <c r="O129" s="235"/>
      <c r="P129" s="235"/>
      <c r="Q129" s="235"/>
      <c r="R129" s="235"/>
      <c r="S129" s="235"/>
      <c r="T129" s="235"/>
      <c r="U129" s="235"/>
      <c r="V129" s="235"/>
      <c r="W129" s="235"/>
      <c r="X129" s="235"/>
      <c r="Y129" s="235"/>
      <c r="Z129" s="235"/>
      <c r="AA129" s="235"/>
    </row>
    <row r="130" s="4" customFormat="1">
      <c r="B130" s="524"/>
      <c r="D130" s="520"/>
      <c r="I130" s="235"/>
      <c r="J130" s="235"/>
      <c r="K130" s="235"/>
      <c r="L130" s="235"/>
      <c r="M130" s="235"/>
      <c r="N130" s="235"/>
      <c r="O130" s="235"/>
      <c r="P130" s="235"/>
      <c r="Q130" s="235"/>
      <c r="R130" s="235"/>
      <c r="S130" s="235"/>
      <c r="T130" s="235"/>
      <c r="U130" s="235"/>
      <c r="V130" s="235"/>
      <c r="W130" s="235"/>
      <c r="X130" s="235"/>
      <c r="Y130" s="235"/>
      <c r="Z130" s="235"/>
      <c r="AA130" s="235"/>
    </row>
    <row r="131">
      <c r="B131" s="525"/>
      <c r="D131" s="521"/>
    </row>
    <row r="132">
      <c r="B132" s="525"/>
    </row>
    <row r="133">
      <c r="B133" s="525"/>
    </row>
    <row r="134">
      <c r="B134" s="525"/>
    </row>
    <row r="135">
      <c r="B135" s="525"/>
    </row>
    <row r="136">
      <c r="B136" s="525"/>
    </row>
    <row r="137">
      <c r="B137" s="525"/>
    </row>
    <row r="138">
      <c r="B138" s="525"/>
    </row>
    <row r="139">
      <c r="B139" s="525"/>
    </row>
    <row r="140">
      <c r="B140" s="525"/>
    </row>
    <row r="141">
      <c r="B141" s="525"/>
    </row>
    <row r="142">
      <c r="B142" s="525"/>
    </row>
    <row r="143">
      <c r="B143" s="525"/>
    </row>
    <row r="144">
      <c r="B144" s="525"/>
    </row>
    <row r="145">
      <c r="B145" s="525"/>
    </row>
    <row r="146">
      <c r="B146" s="525"/>
    </row>
    <row r="147">
      <c r="B147" s="525"/>
    </row>
    <row r="148">
      <c r="B148" s="525"/>
    </row>
    <row r="149">
      <c r="B149" s="525"/>
    </row>
    <row r="150">
      <c r="B150" s="525"/>
    </row>
    <row r="151">
      <c r="B151" s="525"/>
    </row>
    <row r="152">
      <c r="B152" s="525"/>
    </row>
    <row r="153">
      <c r="B153" s="525"/>
    </row>
  </sheetData>
  <sheetProtection sheet="1" objects="1" scenarios="1"/>
  <mergeCells count="3">
    <mergeCell ref="B62:F62"/>
    <mergeCell ref="B5:E5"/>
    <mergeCell ref="B4:E4"/>
  </mergeCells>
  <phoneticPr fontId="0" type="noConversion"/>
  <printOptions horizontalCentered="1" verticalCentered="1"/>
  <pageMargins left="0.25" right="0.25" top="0.25" bottom="0.25" header="0" footer="0"/>
  <pageSetup scale="57" fitToWidth="1" fitToHeight="1" orientation="landscape" r:id="rId1"/>
  <headerFooter alignWithMargins="0">
    <oddHeader/>
    <oddFooter/>
  </headerFooter>
  <rowBreaks count="1" manualBreakCount="1">
    <brk id="38" max="16383" man="1"/>
  </rowBreaks>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
    <pageSetUpPr fitToPage="1"/>
  </sheetPr>
  <dimension ref="A1:V64"/>
  <sheetViews>
    <sheetView showGridLines="0" workbookViewId="0"/>
  </sheetViews>
  <sheetFormatPr defaultRowHeight="12.75"/>
  <cols>
    <col min="1" max="1" width="1.7109375" style="2" customWidth="1"/>
    <col min="2" max="2" width="8.7109375" customWidth="1"/>
    <col min="3" max="4" width="6.7109375" customWidth="1"/>
    <col min="5" max="6" width="3.7109375" customWidth="1"/>
    <col min="7" max="9" width="10.7109375" customWidth="1"/>
    <col min="10" max="11" width="3.7109375" customWidth="1"/>
    <col min="12" max="12" width="13.7109375" customWidth="1"/>
    <col min="13" max="13" width="13.7109375" style="110" customWidth="1"/>
    <col min="14" max="14" width="10.7109375" customWidth="1"/>
    <col min="15" max="16" width="3.7109375" customWidth="1"/>
    <col min="17" max="17" width="13.7109375" customWidth="1"/>
    <col min="18" max="18" width="13.7109375" style="110" customWidth="1"/>
    <col min="19" max="19" width="10.7109375" customWidth="1"/>
    <col min="20" max="20" width="3.7109375" customWidth="1"/>
    <col min="21" max="21" width="2.7109375" customWidth="1"/>
    <col min="22" max="24" width="7" style="236" customWidth="1"/>
    <col min="25" max="38" width="9.140625" style="236" customWidth="1"/>
  </cols>
  <sheetData>
    <row r="1" ht="26.25" customHeight="1">
      <c r="B1" s="20" t="s">
        <v>127</v>
      </c>
      <c r="C1" s="12"/>
      <c r="D1" s="12"/>
      <c r="E1" s="12"/>
      <c r="F1" s="12"/>
      <c r="G1" s="12"/>
      <c r="H1" s="12"/>
      <c r="I1" s="104"/>
      <c r="J1" s="12"/>
      <c r="K1" s="12"/>
      <c r="L1" s="12"/>
      <c r="M1" s="13"/>
      <c r="N1" s="51"/>
      <c r="O1" s="2"/>
      <c r="P1" s="2"/>
      <c r="Q1" s="2"/>
      <c r="R1" s="22"/>
      <c r="S1" s="51"/>
      <c r="T1" s="2"/>
      <c r="U1" s="2"/>
      <c r="V1" s="236"/>
    </row>
    <row r="2" ht="21.75" customHeight="1">
      <c r="B2" s="935" t="s">
        <v>208</v>
      </c>
      <c r="C2" s="935"/>
      <c r="D2" s="935"/>
      <c r="E2" s="935"/>
      <c r="F2" s="935"/>
      <c r="G2" s="935"/>
      <c r="H2" s="935"/>
      <c r="I2" s="935"/>
      <c r="J2" s="935"/>
      <c r="K2" s="935"/>
      <c r="L2" s="935"/>
      <c r="M2" s="935"/>
      <c r="N2" s="935"/>
      <c r="O2" s="935"/>
      <c r="P2" s="935"/>
      <c r="Q2" s="935"/>
      <c r="R2" s="935"/>
      <c r="S2" s="935"/>
      <c r="T2" s="2"/>
      <c r="U2" s="2"/>
    </row>
    <row r="3" ht="19.5" customHeight="1">
      <c r="A3"/>
      <c r="B3" s="115" t="s">
        <v>209</v>
      </c>
      <c r="C3" s="115"/>
      <c r="D3" s="115"/>
      <c r="E3" s="115"/>
      <c r="F3" s="115"/>
      <c r="G3" s="115"/>
      <c r="H3" s="115"/>
      <c r="I3" s="115"/>
      <c r="J3" s="115"/>
      <c r="K3" s="115"/>
      <c r="L3" s="115"/>
      <c r="M3" s="115"/>
      <c r="N3" s="115"/>
      <c r="O3" s="115"/>
      <c r="P3" s="115"/>
      <c r="Q3" s="115"/>
      <c r="R3" s="115"/>
      <c r="S3" s="115"/>
      <c r="T3" s="2"/>
      <c r="U3" s="2"/>
    </row>
    <row r="4" ht="18.75" customHeight="1">
      <c r="A4"/>
      <c r="B4" s="936" t="s">
        <v>210</v>
      </c>
      <c r="C4" s="936"/>
      <c r="D4" s="936"/>
      <c r="E4" s="936"/>
      <c r="F4" s="936"/>
      <c r="G4" s="936"/>
      <c r="H4" s="936"/>
      <c r="I4" s="936"/>
      <c r="J4" s="936"/>
      <c r="K4" s="936"/>
      <c r="L4" s="936"/>
      <c r="M4" s="936"/>
      <c r="N4" s="936"/>
      <c r="O4" s="936"/>
      <c r="P4" s="936"/>
      <c r="Q4" s="131"/>
      <c r="R4" s="203"/>
      <c r="S4" s="131"/>
      <c r="T4" s="222"/>
      <c r="U4" s="2"/>
    </row>
    <row r="5" ht="12" customHeight="1">
      <c r="A5"/>
      <c r="B5" s="129"/>
      <c r="D5" s="13"/>
      <c r="E5" s="13"/>
      <c r="F5" s="2"/>
      <c r="G5" s="2"/>
      <c r="H5" s="2"/>
      <c r="I5" s="2"/>
      <c r="J5" s="2"/>
      <c r="K5" s="2"/>
      <c r="L5" s="2"/>
      <c r="M5" s="2"/>
      <c r="N5" s="9"/>
      <c r="O5" s="2"/>
      <c r="P5" s="2"/>
      <c r="Q5" s="2"/>
      <c r="R5" s="2"/>
      <c r="S5" s="2"/>
      <c r="T5" s="2"/>
      <c r="U5" s="2"/>
    </row>
    <row r="6" ht="17.1" customHeight="1">
      <c r="B6" s="699" t="s">
        <v>211</v>
      </c>
      <c r="C6" s="937"/>
      <c r="D6" s="937"/>
      <c r="E6" s="937"/>
      <c r="F6" s="937"/>
      <c r="G6" s="937"/>
      <c r="H6" s="937"/>
      <c r="I6" s="937"/>
      <c r="J6" s="937"/>
      <c r="K6" s="937"/>
      <c r="L6" s="937"/>
      <c r="M6" s="937"/>
      <c r="N6" s="937"/>
      <c r="O6" s="937"/>
      <c r="P6" s="937"/>
      <c r="Q6" s="937"/>
      <c r="R6" s="937"/>
      <c r="S6" s="937"/>
      <c r="T6" s="938"/>
      <c r="U6" s="2"/>
    </row>
    <row r="7">
      <c r="B7" s="2"/>
      <c r="C7" s="2"/>
      <c r="D7" s="2"/>
      <c r="E7" s="2"/>
      <c r="F7" s="934" t="s">
        <v>22</v>
      </c>
      <c r="G7" s="934"/>
      <c r="H7" s="934"/>
      <c r="I7" s="934"/>
      <c r="J7" s="934"/>
      <c r="K7" s="934" t="s">
        <v>9</v>
      </c>
      <c r="L7" s="934"/>
      <c r="M7" s="934"/>
      <c r="N7" s="934"/>
      <c r="O7" s="934"/>
      <c r="P7" s="934" t="s">
        <v>10</v>
      </c>
      <c r="Q7" s="934"/>
      <c r="R7" s="934"/>
      <c r="S7" s="934"/>
      <c r="T7" s="934"/>
      <c r="U7" s="2"/>
    </row>
    <row r="8" ht="20.1" customHeight="1">
      <c r="B8" s="2"/>
      <c r="C8" s="2"/>
      <c r="D8" s="2"/>
      <c r="E8" s="2"/>
      <c r="F8" s="934"/>
      <c r="G8" s="934"/>
      <c r="H8" s="934"/>
      <c r="I8" s="934"/>
      <c r="J8" s="934"/>
      <c r="K8" s="934"/>
      <c r="L8" s="934"/>
      <c r="M8" s="934"/>
      <c r="N8" s="934"/>
      <c r="O8" s="934"/>
      <c r="P8" s="934"/>
      <c r="Q8" s="934"/>
      <c r="R8" s="934"/>
      <c r="S8" s="934"/>
      <c r="T8" s="934"/>
      <c r="U8" s="2"/>
    </row>
    <row r="9" ht="20.1" customHeight="1">
      <c r="B9" s="2"/>
      <c r="C9" s="2"/>
      <c r="D9" s="2"/>
      <c r="E9" s="2"/>
      <c r="F9" s="2"/>
      <c r="G9" s="22" t="s">
        <v>25</v>
      </c>
      <c r="H9" s="22" t="s">
        <v>15</v>
      </c>
      <c r="I9" s="593" t="s">
        <v>97</v>
      </c>
      <c r="J9" s="3"/>
      <c r="K9" s="3"/>
      <c r="L9" s="22" t="s">
        <v>25</v>
      </c>
      <c r="M9" s="22" t="s">
        <v>15</v>
      </c>
      <c r="N9" s="593" t="s">
        <v>98</v>
      </c>
      <c r="O9" s="2"/>
      <c r="P9" s="2"/>
      <c r="Q9" s="22" t="s">
        <v>25</v>
      </c>
      <c r="R9" s="22" t="s">
        <v>15</v>
      </c>
      <c r="S9" s="593" t="s">
        <v>99</v>
      </c>
      <c r="T9" s="2"/>
      <c r="U9" s="2"/>
    </row>
    <row r="10" ht="15" customHeight="1">
      <c r="B10" s="2"/>
      <c r="C10" s="17"/>
      <c r="D10" s="17"/>
      <c r="E10" s="17"/>
      <c r="F10" s="165"/>
      <c r="G10" s="164"/>
      <c r="H10" s="166"/>
      <c r="I10" s="176"/>
      <c r="J10" s="7"/>
      <c r="K10" s="165"/>
      <c r="L10" s="164"/>
      <c r="M10" s="168"/>
      <c r="N10" s="176"/>
      <c r="O10" s="7"/>
      <c r="P10" s="142"/>
      <c r="Q10" s="187"/>
      <c r="R10" s="168"/>
      <c r="S10" s="176"/>
      <c r="T10" s="7"/>
      <c r="U10" s="2"/>
    </row>
    <row r="11" ht="20.1" customHeight="1">
      <c r="B11" s="2"/>
      <c r="C11" s="180"/>
      <c r="D11" s="16" t="s">
        <v>42</v>
      </c>
      <c r="E11" s="180"/>
      <c r="F11" s="164"/>
      <c r="G11" s="193">
        <v>83.54377104377104377104377104</v>
      </c>
      <c r="H11" s="193">
        <v>74.118786313750806972240154940</v>
      </c>
      <c r="I11" s="193">
        <v>112.71605378165269329184320354</v>
      </c>
      <c r="J11" s="194"/>
      <c r="K11" s="194"/>
      <c r="L11" s="195">
        <v>146.80735516372795969773299748</v>
      </c>
      <c r="M11" s="195">
        <v>151.11483029933513340882036988</v>
      </c>
      <c r="N11" s="193">
        <v>97.14953514023699793263418466</v>
      </c>
      <c r="O11" s="194"/>
      <c r="P11" s="193"/>
      <c r="Q11" s="195">
        <v>122.64840067340067340067340067</v>
      </c>
      <c r="R11" s="195">
        <v>112.00447815795136647299332903</v>
      </c>
      <c r="S11" s="193">
        <v>109.50312227729478834100511150</v>
      </c>
      <c r="T11" s="141"/>
      <c r="U11" s="2"/>
    </row>
    <row r="12" ht="15" customHeight="1">
      <c r="B12" s="2"/>
      <c r="C12" s="17"/>
      <c r="D12" s="17"/>
      <c r="E12" s="17"/>
      <c r="F12" s="165"/>
      <c r="G12" s="193"/>
      <c r="H12" s="193"/>
      <c r="I12" s="193"/>
      <c r="J12" s="194"/>
      <c r="K12" s="194"/>
      <c r="L12" s="195"/>
      <c r="M12" s="195"/>
      <c r="N12" s="193"/>
      <c r="O12" s="194"/>
      <c r="P12" s="193"/>
      <c r="Q12" s="195"/>
      <c r="R12" s="195"/>
      <c r="S12" s="193"/>
      <c r="T12" s="7"/>
      <c r="U12" s="2"/>
    </row>
    <row r="13" ht="20.1" customHeight="1">
      <c r="B13" s="111"/>
      <c r="C13" s="188"/>
      <c r="D13" s="189" t="s">
        <v>58</v>
      </c>
      <c r="E13" s="188"/>
      <c r="F13" s="169"/>
      <c r="G13" s="196">
        <v>74.951899951899951899951899950</v>
      </c>
      <c r="H13" s="196">
        <v>63.543060289605680544984375660</v>
      </c>
      <c r="I13" s="196">
        <v>117.95450142045994603706509606</v>
      </c>
      <c r="J13" s="197"/>
      <c r="K13" s="197"/>
      <c r="L13" s="198">
        <v>139.22225376099914845302299177</v>
      </c>
      <c r="M13" s="198">
        <v>135.72930006249442014105883403</v>
      </c>
      <c r="N13" s="196">
        <v>102.57347064848247894722911149</v>
      </c>
      <c r="O13" s="197"/>
      <c r="P13" s="196"/>
      <c r="Q13" s="198">
        <v>104.34972434972434972434972435</v>
      </c>
      <c r="R13" s="198">
        <v>86.2465509693706300318159685</v>
      </c>
      <c r="S13" s="196">
        <v>120.99002589303228792026431811</v>
      </c>
      <c r="T13" s="170"/>
      <c r="U13" s="2"/>
    </row>
    <row r="14" ht="15" customHeight="1">
      <c r="B14" s="2"/>
      <c r="C14" s="180"/>
      <c r="D14" s="16"/>
      <c r="E14" s="16"/>
      <c r="F14" s="137"/>
      <c r="G14" s="193"/>
      <c r="H14" s="193"/>
      <c r="I14" s="193"/>
      <c r="J14" s="194"/>
      <c r="K14" s="194"/>
      <c r="L14" s="195"/>
      <c r="M14" s="195"/>
      <c r="N14" s="193"/>
      <c r="O14" s="194"/>
      <c r="P14" s="193"/>
      <c r="Q14" s="195"/>
      <c r="R14" s="195"/>
      <c r="S14" s="193"/>
      <c r="T14" s="7"/>
      <c r="U14" s="2"/>
    </row>
    <row r="15" ht="20.1" customHeight="1">
      <c r="B15" s="2"/>
      <c r="C15" s="180"/>
      <c r="D15" s="16" t="s">
        <v>44</v>
      </c>
      <c r="E15" s="180"/>
      <c r="F15" s="137"/>
      <c r="G15" s="193">
        <v>82.65535792709705753184014054</v>
      </c>
      <c r="H15" s="193">
        <v>73.298341145760238021725096130</v>
      </c>
      <c r="I15" s="193">
        <v>112.76565967937081375323009574</v>
      </c>
      <c r="J15" s="194"/>
      <c r="K15" s="194"/>
      <c r="L15" s="195">
        <v>148.03689436456015674293494504</v>
      </c>
      <c r="M15" s="195">
        <v>142.72613952286130045186490005</v>
      </c>
      <c r="N15" s="193">
        <v>103.72094057851824777370529685</v>
      </c>
      <c r="O15" s="194"/>
      <c r="P15" s="193"/>
      <c r="Q15" s="195">
        <v>122.36042490118577075098814229</v>
      </c>
      <c r="R15" s="195">
        <v>104.61589265164060964998456227</v>
      </c>
      <c r="S15" s="193">
        <v>116.96160286915487606373892970</v>
      </c>
      <c r="T15" s="141"/>
      <c r="U15" s="2"/>
    </row>
    <row r="16" ht="15" customHeight="1">
      <c r="B16" s="2"/>
      <c r="C16" s="180"/>
      <c r="D16" s="16"/>
      <c r="E16" s="180"/>
      <c r="F16" s="137"/>
      <c r="G16" s="193"/>
      <c r="H16" s="193"/>
      <c r="I16" s="193"/>
      <c r="J16" s="194"/>
      <c r="K16" s="194"/>
      <c r="L16" s="195"/>
      <c r="M16" s="195"/>
      <c r="N16" s="193"/>
      <c r="O16" s="194"/>
      <c r="P16" s="193"/>
      <c r="Q16" s="195"/>
      <c r="R16" s="195"/>
      <c r="S16" s="193"/>
      <c r="T16" s="7"/>
      <c r="U16" s="2"/>
    </row>
    <row r="17" ht="20.1" customHeight="1">
      <c r="B17" s="111"/>
      <c r="C17" s="188"/>
      <c r="D17" s="189" t="s">
        <v>45</v>
      </c>
      <c r="E17" s="188"/>
      <c r="F17" s="169"/>
      <c r="G17" s="196">
        <v>75.271205202712052027120520270</v>
      </c>
      <c r="H17" s="196">
        <v>62.30460808474378511397346100</v>
      </c>
      <c r="I17" s="196">
        <v>120.81161813968015249018408255</v>
      </c>
      <c r="J17" s="197"/>
      <c r="K17" s="197"/>
      <c r="L17" s="198">
        <v>136.06354954640293390442751179</v>
      </c>
      <c r="M17" s="198">
        <v>134.81951306780618050058025543</v>
      </c>
      <c r="N17" s="196">
        <v>100.92274215378401101638896465</v>
      </c>
      <c r="O17" s="197"/>
      <c r="P17" s="196"/>
      <c r="Q17" s="198">
        <v>102.41667358516673585166735852</v>
      </c>
      <c r="R17" s="198">
        <v>83.99876923865657340654600483</v>
      </c>
      <c r="S17" s="196">
        <v>121.92639786676924294413073555</v>
      </c>
      <c r="T17" s="170"/>
      <c r="U17" s="2"/>
    </row>
    <row r="18" ht="15" customHeight="1">
      <c r="B18" s="2"/>
      <c r="C18" s="16"/>
      <c r="D18" s="16"/>
      <c r="E18" s="16"/>
      <c r="F18" s="137"/>
      <c r="G18" s="191"/>
      <c r="H18" s="192"/>
      <c r="I18" s="187"/>
      <c r="J18" s="141"/>
      <c r="K18" s="137"/>
      <c r="L18" s="191"/>
      <c r="M18" s="192"/>
      <c r="N18" s="187"/>
      <c r="O18" s="141"/>
      <c r="P18" s="190"/>
      <c r="Q18" s="141"/>
      <c r="R18" s="192"/>
      <c r="S18" s="187"/>
      <c r="T18" s="141"/>
      <c r="U18" s="2"/>
    </row>
    <row r="19" ht="15" customHeight="1">
      <c r="B19" s="2"/>
      <c r="C19" s="16"/>
      <c r="D19" s="16"/>
      <c r="E19" s="16"/>
      <c r="F19" s="137"/>
      <c r="G19" s="138"/>
      <c r="H19" s="139"/>
      <c r="I19" s="140"/>
      <c r="J19" s="141"/>
      <c r="K19" s="137"/>
      <c r="L19" s="138"/>
      <c r="M19" s="139"/>
      <c r="N19" s="140"/>
      <c r="O19" s="141"/>
      <c r="P19" s="142"/>
      <c r="Q19" s="141"/>
      <c r="R19" s="157"/>
      <c r="S19" s="140"/>
      <c r="T19" s="141"/>
      <c r="U19" s="2"/>
    </row>
    <row r="20" ht="17.1" customHeight="1">
      <c r="B20" s="699" t="s">
        <v>212</v>
      </c>
      <c r="C20" s="937"/>
      <c r="D20" s="937"/>
      <c r="E20" s="937"/>
      <c r="F20" s="937"/>
      <c r="G20" s="937"/>
      <c r="H20" s="937"/>
      <c r="I20" s="937"/>
      <c r="J20" s="937"/>
      <c r="K20" s="937"/>
      <c r="L20" s="937"/>
      <c r="M20" s="937"/>
      <c r="N20" s="937"/>
      <c r="O20" s="937"/>
      <c r="P20" s="937"/>
      <c r="Q20" s="937"/>
      <c r="R20" s="937"/>
      <c r="S20" s="937"/>
      <c r="T20" s="938"/>
      <c r="U20" s="2"/>
    </row>
    <row r="21">
      <c r="B21" s="2"/>
      <c r="C21" s="2"/>
      <c r="D21" s="2"/>
      <c r="E21" s="2"/>
      <c r="F21" s="934" t="s">
        <v>72</v>
      </c>
      <c r="G21" s="934"/>
      <c r="H21" s="934"/>
      <c r="I21" s="934"/>
      <c r="J21" s="934"/>
      <c r="K21" s="934" t="s">
        <v>9</v>
      </c>
      <c r="L21" s="934"/>
      <c r="M21" s="934"/>
      <c r="N21" s="934"/>
      <c r="O21" s="934"/>
      <c r="P21" s="934" t="s">
        <v>10</v>
      </c>
      <c r="Q21" s="934"/>
      <c r="R21" s="934"/>
      <c r="S21" s="934"/>
      <c r="T21" s="934"/>
      <c r="U21" s="2"/>
    </row>
    <row r="22" ht="20.1" customHeight="1">
      <c r="B22" s="2"/>
      <c r="C22" s="2"/>
      <c r="D22" s="2"/>
      <c r="E22" s="2"/>
      <c r="F22" s="934"/>
      <c r="G22" s="934"/>
      <c r="H22" s="934"/>
      <c r="I22" s="934"/>
      <c r="J22" s="934"/>
      <c r="K22" s="934"/>
      <c r="L22" s="934"/>
      <c r="M22" s="934"/>
      <c r="N22" s="934"/>
      <c r="O22" s="934"/>
      <c r="P22" s="934"/>
      <c r="Q22" s="934"/>
      <c r="R22" s="934"/>
      <c r="S22" s="934"/>
      <c r="T22" s="934"/>
      <c r="U22" s="2"/>
    </row>
    <row r="23" ht="20.1" customHeight="1">
      <c r="B23" s="2"/>
      <c r="C23" s="2"/>
      <c r="D23" s="2"/>
      <c r="E23" s="2"/>
      <c r="F23" s="2"/>
      <c r="G23" s="22" t="s">
        <v>25</v>
      </c>
      <c r="H23" s="22" t="s">
        <v>15</v>
      </c>
      <c r="I23" s="593" t="s">
        <v>97</v>
      </c>
      <c r="J23" s="3"/>
      <c r="K23" s="3"/>
      <c r="L23" s="22" t="s">
        <v>25</v>
      </c>
      <c r="M23" s="22" t="s">
        <v>15</v>
      </c>
      <c r="N23" s="593" t="s">
        <v>98</v>
      </c>
      <c r="O23" s="2"/>
      <c r="P23" s="2"/>
      <c r="Q23" s="22" t="s">
        <v>25</v>
      </c>
      <c r="R23" s="22" t="s">
        <v>15</v>
      </c>
      <c r="S23" s="593" t="s">
        <v>99</v>
      </c>
      <c r="T23" s="2"/>
      <c r="U23" s="2"/>
    </row>
    <row r="24" ht="15" customHeight="1">
      <c r="B24" s="2"/>
      <c r="C24" s="17"/>
      <c r="D24" s="17"/>
      <c r="E24" s="17"/>
      <c r="F24" s="165"/>
      <c r="G24" s="164"/>
      <c r="H24" s="166"/>
      <c r="I24" s="176"/>
      <c r="J24" s="7"/>
      <c r="K24" s="165"/>
      <c r="L24" s="164"/>
      <c r="M24" s="168"/>
      <c r="N24" s="176"/>
      <c r="O24" s="7"/>
      <c r="P24" s="142"/>
      <c r="Q24" s="187"/>
      <c r="R24" s="168"/>
      <c r="S24" s="176"/>
      <c r="T24" s="7"/>
      <c r="U24" s="2"/>
    </row>
    <row r="25" ht="20.1" customHeight="1">
      <c r="B25" s="2"/>
      <c r="C25" s="180"/>
      <c r="D25" s="16" t="s">
        <v>42</v>
      </c>
      <c r="E25" s="180"/>
      <c r="F25" s="164"/>
      <c r="G25" s="193">
        <v>4.4077424784803635818125897600</v>
      </c>
      <c r="H25" s="193">
        <v>17.117152493819635569244773300</v>
      </c>
      <c r="I25" s="193">
        <v>-10.851877581435745124590783520</v>
      </c>
      <c r="J25" s="193"/>
      <c r="K25" s="193"/>
      <c r="L25" s="193">
        <v>11.272762501004788501926817430</v>
      </c>
      <c r="M25" s="193">
        <v>10.360982295953451454567400970</v>
      </c>
      <c r="N25" s="193">
        <v>0.8261798564514518612868280300</v>
      </c>
      <c r="O25" s="193"/>
      <c r="P25" s="193"/>
      <c r="Q25" s="193">
        <v>16.177379320737213903878014620</v>
      </c>
      <c r="R25" s="193">
        <v>29.251639929334195436569509370</v>
      </c>
      <c r="S25" s="193">
        <v>-10.115353751669355409683494790</v>
      </c>
      <c r="T25" s="141"/>
      <c r="U25" s="2"/>
    </row>
    <row r="26" ht="15" customHeight="1">
      <c r="B26" s="2"/>
      <c r="C26" s="17"/>
      <c r="D26" s="17"/>
      <c r="E26" s="17"/>
      <c r="F26" s="165"/>
      <c r="G26" s="193"/>
      <c r="H26" s="193"/>
      <c r="I26" s="193"/>
      <c r="J26" s="193"/>
      <c r="K26" s="193"/>
      <c r="L26" s="193"/>
      <c r="M26" s="193"/>
      <c r="N26" s="193"/>
      <c r="O26" s="193"/>
      <c r="P26" s="193"/>
      <c r="Q26" s="193"/>
      <c r="R26" s="193"/>
      <c r="S26" s="193"/>
      <c r="T26" s="7"/>
      <c r="U26" s="2"/>
    </row>
    <row r="27" ht="20.1" customHeight="1">
      <c r="B27" s="111"/>
      <c r="C27" s="188"/>
      <c r="D27" s="189" t="s">
        <v>58</v>
      </c>
      <c r="E27" s="188"/>
      <c r="F27" s="169"/>
      <c r="G27" s="196">
        <v>-3.1170787699360433168532943400</v>
      </c>
      <c r="H27" s="196">
        <v>6.3659046608306908720799119500</v>
      </c>
      <c r="I27" s="196">
        <v>-8.915435318242597360303852900</v>
      </c>
      <c r="J27" s="196"/>
      <c r="K27" s="196"/>
      <c r="L27" s="196">
        <v>15.171221019095221798868947590</v>
      </c>
      <c r="M27" s="196">
        <v>8.537707473956987189401621190</v>
      </c>
      <c r="N27" s="196">
        <v>6.1117133385846884439426454400</v>
      </c>
      <c r="O27" s="196"/>
      <c r="P27" s="196"/>
      <c r="Q27" s="196">
        <v>11.581243339565751863609684410</v>
      </c>
      <c r="R27" s="196">
        <v>15.447114452656949127802194600</v>
      </c>
      <c r="S27" s="196">
        <v>-3.3486078291360783026745303100</v>
      </c>
      <c r="T27" s="170"/>
      <c r="U27" s="2"/>
    </row>
    <row r="28" ht="15" customHeight="1">
      <c r="B28" s="2"/>
      <c r="C28" s="180"/>
      <c r="D28" s="16"/>
      <c r="E28" s="16"/>
      <c r="F28" s="137"/>
      <c r="G28" s="193"/>
      <c r="H28" s="193"/>
      <c r="I28" s="193"/>
      <c r="J28" s="193"/>
      <c r="K28" s="193"/>
      <c r="L28" s="193"/>
      <c r="M28" s="193"/>
      <c r="N28" s="193"/>
      <c r="O28" s="193"/>
      <c r="P28" s="193"/>
      <c r="Q28" s="193"/>
      <c r="R28" s="193"/>
      <c r="S28" s="193"/>
      <c r="T28" s="7"/>
      <c r="U28" s="2"/>
    </row>
    <row r="29" ht="20.1" customHeight="1">
      <c r="B29" s="2"/>
      <c r="C29" s="180"/>
      <c r="D29" s="16" t="s">
        <v>44</v>
      </c>
      <c r="E29" s="180"/>
      <c r="F29" s="137"/>
      <c r="G29" s="193">
        <v>4.7554442357675055778635461500</v>
      </c>
      <c r="H29" s="193">
        <v>20.384030491037171423178591030</v>
      </c>
      <c r="I29" s="193">
        <v>-12.982275299842458259686082830</v>
      </c>
      <c r="J29" s="193"/>
      <c r="K29" s="193"/>
      <c r="L29" s="193">
        <v>15.025378897374230222159831070</v>
      </c>
      <c r="M29" s="193">
        <v>8.075591231201872766910721890</v>
      </c>
      <c r="N29" s="193">
        <v>6.4304877604017573630649805100</v>
      </c>
      <c r="O29" s="193"/>
      <c r="P29" s="193"/>
      <c r="Q29" s="193">
        <v>20.495346647771838804193119670</v>
      </c>
      <c r="R29" s="193">
        <v>30.105752701273246347263688700</v>
      </c>
      <c r="S29" s="193">
        <v>-7.3866111635226757213484377900</v>
      </c>
      <c r="T29" s="141"/>
      <c r="U29" s="2"/>
    </row>
    <row r="30" ht="15" customHeight="1">
      <c r="B30" s="2"/>
      <c r="C30" s="180"/>
      <c r="D30" s="16"/>
      <c r="E30" s="180"/>
      <c r="F30" s="137"/>
      <c r="G30" s="193"/>
      <c r="H30" s="193"/>
      <c r="I30" s="193"/>
      <c r="J30" s="193"/>
      <c r="K30" s="193"/>
      <c r="L30" s="193"/>
      <c r="M30" s="193"/>
      <c r="N30" s="193"/>
      <c r="O30" s="193"/>
      <c r="P30" s="193"/>
      <c r="Q30" s="193"/>
      <c r="R30" s="193"/>
      <c r="S30" s="193"/>
      <c r="T30" s="7"/>
      <c r="U30" s="2"/>
    </row>
    <row r="31" ht="20.1" customHeight="1">
      <c r="B31" s="111"/>
      <c r="C31" s="188"/>
      <c r="D31" s="189" t="s">
        <v>45</v>
      </c>
      <c r="E31" s="188"/>
      <c r="F31" s="169"/>
      <c r="G31" s="196">
        <v>-2.2523898512732079308803041600</v>
      </c>
      <c r="H31" s="196">
        <v>-1.1261974245554888960955614800</v>
      </c>
      <c r="I31" s="196">
        <v>-1.1390200409599220413594134900</v>
      </c>
      <c r="J31" s="196"/>
      <c r="K31" s="196"/>
      <c r="L31" s="196">
        <v>13.919817061648684420621532710</v>
      </c>
      <c r="M31" s="196">
        <v>10.577812221439719760554392130</v>
      </c>
      <c r="N31" s="196">
        <v>3.0223105097798244709123633200</v>
      </c>
      <c r="O31" s="196"/>
      <c r="P31" s="196"/>
      <c r="Q31" s="196">
        <v>11.353898663701810303081001500</v>
      </c>
      <c r="R31" s="196">
        <v>9.332487748027759799263791220</v>
      </c>
      <c r="S31" s="196">
        <v>1.8488657463295784537811766700</v>
      </c>
      <c r="T31" s="170"/>
      <c r="U31" s="2"/>
    </row>
    <row r="32" ht="15" customHeight="1">
      <c r="B32" s="2"/>
      <c r="C32" s="16"/>
      <c r="D32" s="16"/>
      <c r="E32" s="16"/>
      <c r="F32" s="137"/>
      <c r="G32" s="191"/>
      <c r="H32" s="192"/>
      <c r="I32" s="187"/>
      <c r="J32" s="141"/>
      <c r="K32" s="137"/>
      <c r="L32" s="191"/>
      <c r="M32" s="192"/>
      <c r="N32" s="187"/>
      <c r="O32" s="141"/>
      <c r="P32" s="190"/>
      <c r="Q32" s="141"/>
      <c r="R32" s="192"/>
      <c r="S32" s="187"/>
      <c r="T32" s="141"/>
      <c r="U32" s="2"/>
    </row>
    <row r="33" ht="15" customHeight="1">
      <c r="B33" s="2"/>
      <c r="C33" s="16"/>
      <c r="D33" s="0"/>
      <c r="E33" s="0"/>
      <c r="F33" s="137"/>
      <c r="G33" s="138"/>
      <c r="H33" s="139"/>
      <c r="I33" s="140"/>
      <c r="J33" s="141"/>
      <c r="K33" s="137"/>
      <c r="L33" s="138"/>
      <c r="M33" s="139"/>
      <c r="N33" s="140"/>
      <c r="O33" s="141"/>
      <c r="P33" s="142"/>
      <c r="Q33" s="141"/>
      <c r="R33" s="139"/>
      <c r="S33" s="140"/>
      <c r="T33" s="141"/>
      <c r="U33" s="2"/>
    </row>
    <row r="34" ht="39.95" customHeight="1">
      <c r="B34" s="933" t="s">
        <v>126</v>
      </c>
      <c r="C34" s="933"/>
      <c r="D34" s="933"/>
      <c r="E34" s="933"/>
      <c r="F34" s="933"/>
      <c r="G34" s="933"/>
      <c r="H34" s="933"/>
      <c r="I34" s="933"/>
      <c r="J34" s="933"/>
      <c r="K34" s="933"/>
      <c r="L34" s="933"/>
      <c r="M34" s="933"/>
      <c r="N34" s="933"/>
      <c r="O34" s="933"/>
      <c r="P34" s="933"/>
      <c r="Q34" s="933"/>
      <c r="R34" s="933"/>
      <c r="S34" s="933"/>
      <c r="T34" s="933"/>
      <c r="U34" s="2"/>
    </row>
    <row r="35" ht="18">
      <c r="B35" s="2"/>
      <c r="C35" s="2"/>
      <c r="D35" s="2"/>
      <c r="E35" s="2"/>
      <c r="F35" s="2"/>
      <c r="G35" s="2"/>
      <c r="H35" s="106"/>
      <c r="I35" s="107"/>
      <c r="J35" s="127"/>
      <c r="K35" s="108"/>
      <c r="L35" s="2"/>
      <c r="M35" s="106"/>
      <c r="N35" s="107"/>
      <c r="O35" s="127"/>
      <c r="P35" s="2"/>
      <c r="Q35" s="2"/>
      <c r="R35" s="13"/>
      <c r="S35" s="51"/>
      <c r="T35" s="2"/>
      <c r="U35" s="2"/>
    </row>
    <row r="36" s="236" customFormat="1">
      <c r="A36" s="236"/>
    </row>
    <row r="37" s="236" customFormat="1"/>
    <row r="38" s="236" customFormat="1"/>
    <row r="39" s="236" customFormat="1"/>
    <row r="40" s="236" customFormat="1"/>
    <row r="41" s="236" customFormat="1"/>
    <row r="42" s="236" customFormat="1"/>
    <row r="43" s="236" customFormat="1"/>
    <row r="44" s="236" customFormat="1"/>
    <row r="45" s="236" customFormat="1"/>
    <row r="46" s="236" customFormat="1"/>
    <row r="47" s="236" customFormat="1"/>
    <row r="48" s="236" customFormat="1"/>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sheetData>
  <mergeCells count="12">
    <mergeCell ref="B34:T34"/>
    <mergeCell ref="K21:O22"/>
    <mergeCell ref="P21:T22"/>
    <mergeCell ref="F21:J22"/>
    <mergeCell ref="K7:O8"/>
    <mergeCell ref="P7:T8"/>
    <mergeCell ref="B2:S2"/>
    <mergeCell ref="B3:S3"/>
    <mergeCell ref="B4:P4"/>
    <mergeCell ref="B6:T6"/>
    <mergeCell ref="B20:T20"/>
    <mergeCell ref="F7:J8"/>
  </mergeCells>
  <phoneticPr fontId="12" type="noConversion"/>
  <printOptions horizontalCentered="1" verticalCentered="1"/>
  <pageMargins left="0.25" right="0.25" top="0.25" bottom="0.25" header="0" footer="0"/>
  <pageSetup scale="86" fitToWidth="1" fitToHeight="1" orientation="landscape" r:id="rId1"/>
  <headerFooter alignWithMargins="0">
    <oddHeader/>
    <oddFooter/>
  </headerFooter>
  <rowBreaks count="1" manualBreakCount="1">
    <brk id="36" max="16383" man="1"/>
  </rowBreaks>
  <colBreaks count="1" manualBreakCount="1">
    <brk id="22" max="1048575" man="1"/>
  </colBreaks>
  <drawing r:id="rId76"/>
</worksheet>
</file>

<file path=xl/worksheets/sheet3.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3">
    <pageSetUpPr fitToPage="1"/>
  </sheetPr>
  <dimension ref="A1:AI82"/>
  <sheetViews>
    <sheetView showGridLines="0" zoomScale="80" workbookViewId="0"/>
  </sheetViews>
  <sheetFormatPr defaultRowHeight="12.75"/>
  <cols>
    <col min="1" max="1" width="2.7109375" customWidth="1"/>
    <col min="2" max="2" width="17.7109375" customWidth="1"/>
    <col min="3" max="3" width="19" customWidth="1"/>
    <col min="4" max="4" width="2.7109375" customWidth="1"/>
    <col min="5" max="12" width="12.7109375" customWidth="1"/>
    <col min="13" max="13" width="2.7109375" customWidth="1"/>
    <col min="14" max="14" width="11.7109375" customWidth="1"/>
    <col min="15" max="15" width="1.7109375" customWidth="1"/>
    <col min="16" max="16" width="10.7109375" style="9" customWidth="1"/>
    <col min="17" max="17" width="1.7109375" style="9" customWidth="1"/>
    <col min="18" max="18" width="10.7109375" customWidth="1"/>
    <col min="19" max="19" width="1.7109375" customWidth="1"/>
    <col min="20" max="20" width="10.7109375" customWidth="1"/>
    <col min="21" max="21" width="2.7109375" customWidth="1"/>
    <col min="22" max="23" width="11.7109375" style="236" customWidth="1"/>
    <col min="24" max="24" width="5.7109375" style="236" customWidth="1"/>
    <col min="25" max="35" width="9.140625" style="236" customWidth="1"/>
  </cols>
  <sheetData>
    <row r="1" ht="30.75" customHeight="1">
      <c r="B1" s="20" t="s">
        <v>129</v>
      </c>
      <c r="E1" s="12"/>
      <c r="F1" s="12"/>
      <c r="G1" s="12"/>
      <c r="H1" s="12"/>
      <c r="I1" s="12"/>
      <c r="J1" s="12"/>
      <c r="K1" s="12"/>
      <c r="L1" s="12"/>
      <c r="M1" s="12"/>
      <c r="N1" s="12"/>
      <c r="O1" s="12"/>
      <c r="Q1" s="231"/>
      <c r="R1" s="2"/>
      <c r="S1" s="2"/>
      <c r="T1" s="2"/>
      <c r="U1" s="2"/>
      <c r="V1" s="236"/>
    </row>
    <row r="2" ht="18" customHeight="1">
      <c r="B2" s="948" t="s">
        <v>208</v>
      </c>
      <c r="C2" s="948"/>
      <c r="D2" s="948"/>
      <c r="E2" s="948"/>
      <c r="F2" s="948"/>
      <c r="G2" s="948"/>
      <c r="H2" s="948"/>
      <c r="I2" s="948"/>
      <c r="J2" s="948"/>
      <c r="K2" s="948"/>
      <c r="L2" s="948"/>
      <c r="M2" s="948"/>
      <c r="N2" s="948"/>
      <c r="O2" s="948"/>
      <c r="P2" s="948"/>
      <c r="Q2" s="948"/>
      <c r="R2" s="948"/>
      <c r="S2" s="948"/>
      <c r="T2" s="948"/>
      <c r="U2" s="2"/>
    </row>
    <row r="3" ht="18" customHeight="1">
      <c r="B3" s="947" t="s">
        <v>209</v>
      </c>
      <c r="C3" s="947"/>
      <c r="D3" s="947"/>
      <c r="E3" s="947"/>
      <c r="F3" s="947"/>
      <c r="G3" s="947"/>
      <c r="H3" s="947"/>
      <c r="I3" s="947"/>
      <c r="J3" s="947"/>
      <c r="K3" s="947"/>
      <c r="L3" s="947"/>
      <c r="M3" s="947"/>
      <c r="N3" s="947"/>
      <c r="O3" s="947"/>
      <c r="P3" s="947"/>
      <c r="Q3" s="947"/>
      <c r="R3" s="947"/>
      <c r="S3" s="947"/>
      <c r="T3" s="947"/>
      <c r="U3" s="2"/>
    </row>
    <row r="4" ht="18" customHeight="1">
      <c r="B4" s="947" t="s">
        <v>210</v>
      </c>
      <c r="C4" s="947"/>
      <c r="D4" s="947"/>
      <c r="E4" s="947"/>
      <c r="F4" s="947"/>
      <c r="G4" s="947"/>
      <c r="H4" s="947"/>
      <c r="I4" s="947"/>
      <c r="J4" s="947"/>
      <c r="K4" s="947"/>
      <c r="L4" s="947"/>
      <c r="M4" s="947"/>
      <c r="N4" s="947"/>
      <c r="O4" s="947"/>
      <c r="P4" s="947"/>
      <c r="Q4" s="947"/>
      <c r="R4" s="947"/>
      <c r="S4" s="947"/>
      <c r="T4" s="947"/>
      <c r="U4" s="2"/>
    </row>
    <row r="5" s="122" customFormat="1" ht="21" customHeight="1">
      <c r="B5" s="163"/>
      <c r="C5" s="163"/>
      <c r="D5" s="163"/>
      <c r="E5" s="719" t="s">
        <v>22</v>
      </c>
      <c r="F5" s="719"/>
      <c r="G5" s="719"/>
      <c r="H5" s="719"/>
      <c r="I5" s="719"/>
      <c r="J5" s="719"/>
      <c r="K5" s="719"/>
      <c r="L5" s="951"/>
      <c r="M5" s="537"/>
      <c r="N5" s="714" t="s">
        <v>28</v>
      </c>
      <c r="O5" s="714"/>
      <c r="P5" s="714"/>
      <c r="Q5" s="714"/>
      <c r="R5" s="714"/>
      <c r="S5" s="714"/>
      <c r="T5" s="715"/>
      <c r="V5" s="236"/>
      <c r="W5" s="236"/>
      <c r="X5" s="236"/>
      <c r="Y5" s="236"/>
      <c r="Z5" s="236"/>
      <c r="AA5" s="236"/>
      <c r="AB5" s="236"/>
      <c r="AC5" s="236"/>
      <c r="AD5" s="236"/>
      <c r="AE5" s="236"/>
      <c r="AF5" s="236"/>
      <c r="AG5" s="236"/>
      <c r="AH5" s="236"/>
      <c r="AI5" s="236"/>
    </row>
    <row r="6" s="122" customFormat="1" ht="15.75" customHeight="1">
      <c r="B6" s="723"/>
      <c r="C6" s="723"/>
      <c r="D6" s="163"/>
      <c r="E6" s="749" t="s">
        <v>42</v>
      </c>
      <c r="F6" s="711" t="s">
        <v>24</v>
      </c>
      <c r="G6" s="751" t="s">
        <v>37</v>
      </c>
      <c r="H6" s="724" t="s">
        <v>24</v>
      </c>
      <c r="I6" s="751" t="s">
        <v>44</v>
      </c>
      <c r="J6" s="711" t="s">
        <v>24</v>
      </c>
      <c r="K6" s="751" t="s">
        <v>45</v>
      </c>
      <c r="L6" s="711" t="s">
        <v>24</v>
      </c>
      <c r="M6" s="538"/>
      <c r="N6" s="711" t="s">
        <v>63</v>
      </c>
      <c r="O6" s="710" t="s">
        <v>64</v>
      </c>
      <c r="P6" s="754"/>
      <c r="Q6" s="710" t="s">
        <v>65</v>
      </c>
      <c r="R6" s="754"/>
      <c r="S6" s="710" t="s">
        <v>66</v>
      </c>
      <c r="T6" s="754"/>
      <c r="V6" s="236"/>
      <c r="W6" s="236"/>
      <c r="X6" s="236"/>
      <c r="Y6" s="236"/>
      <c r="Z6" s="236"/>
      <c r="AA6" s="236"/>
      <c r="AB6" s="236"/>
      <c r="AC6" s="236"/>
      <c r="AD6" s="236"/>
      <c r="AE6" s="236"/>
      <c r="AF6" s="236"/>
      <c r="AG6" s="236"/>
      <c r="AH6" s="236"/>
      <c r="AI6" s="236"/>
    </row>
    <row r="7" s="122" customFormat="1" ht="24" customHeight="1">
      <c r="B7" s="776"/>
      <c r="C7" s="776"/>
      <c r="D7" s="163"/>
      <c r="E7" s="940"/>
      <c r="F7" s="939"/>
      <c r="G7" s="943"/>
      <c r="H7" s="952"/>
      <c r="I7" s="943"/>
      <c r="J7" s="939"/>
      <c r="K7" s="943"/>
      <c r="L7" s="939"/>
      <c r="M7" s="539"/>
      <c r="N7" s="939"/>
      <c r="O7" s="845"/>
      <c r="P7" s="944"/>
      <c r="Q7" s="845"/>
      <c r="R7" s="944"/>
      <c r="S7" s="845"/>
      <c r="T7" s="944"/>
      <c r="V7" s="236"/>
      <c r="W7" s="236"/>
      <c r="X7" s="236"/>
      <c r="Y7" s="236"/>
      <c r="Z7" s="236"/>
      <c r="AA7" s="236"/>
      <c r="AB7" s="236"/>
      <c r="AC7" s="236"/>
      <c r="AD7" s="236"/>
      <c r="AE7" s="236"/>
      <c r="AF7" s="236"/>
      <c r="AG7" s="236"/>
      <c r="AH7" s="236"/>
      <c r="AI7" s="236"/>
    </row>
    <row r="8" ht="20.1" customHeight="1">
      <c r="B8" s="717" t="s">
        <v>213</v>
      </c>
      <c r="C8" s="347"/>
      <c r="D8" s="345"/>
      <c r="E8" s="238">
        <v>83.54377104377104377104377104</v>
      </c>
      <c r="F8" s="239">
        <v>4.4077424784803635818125897600</v>
      </c>
      <c r="G8" s="238">
        <v>74.951899951899951899951899950</v>
      </c>
      <c r="H8" s="239">
        <v>-3.1170787699360433168532943400</v>
      </c>
      <c r="I8" s="238">
        <v>82.65535792709705753184014054</v>
      </c>
      <c r="J8" s="239">
        <v>4.7554442357675055778635461500</v>
      </c>
      <c r="K8" s="238">
        <v>75.271205202712052027120520270</v>
      </c>
      <c r="L8" s="239">
        <v>-2.2523898512732079308803041600</v>
      </c>
      <c r="M8" s="540"/>
      <c r="N8" s="156">
        <v>0</v>
      </c>
      <c r="O8" s="156"/>
      <c r="P8" s="156">
        <v>0</v>
      </c>
      <c r="Q8" s="156"/>
      <c r="R8" s="156">
        <v>0</v>
      </c>
      <c r="S8" s="156"/>
      <c r="T8" s="243">
        <v>0</v>
      </c>
    </row>
    <row r="9" ht="20.1" customHeight="1">
      <c r="B9" s="708" t="s">
        <v>214</v>
      </c>
      <c r="C9" s="950"/>
      <c r="D9" s="345"/>
      <c r="E9" s="240">
        <v>75.717713554441719099925349260</v>
      </c>
      <c r="F9" s="241">
        <v>7.5696014837211630882764097300</v>
      </c>
      <c r="G9" s="240">
        <v>67.562476487920525803793441590</v>
      </c>
      <c r="H9" s="241">
        <v>8.045228152027405733530101500</v>
      </c>
      <c r="I9" s="240">
        <v>73.928344561855789605463877850</v>
      </c>
      <c r="J9" s="241">
        <v>8.534484924171926193378213470</v>
      </c>
      <c r="K9" s="240">
        <v>67.062633822345834905423448070</v>
      </c>
      <c r="L9" s="241">
        <v>7.950830498269949455296956100</v>
      </c>
      <c r="M9" s="540"/>
      <c r="N9" s="121">
        <v>0.5253001715265866209262435700</v>
      </c>
      <c r="O9" s="121"/>
      <c r="P9" s="121">
        <v>0.0586400852449473714025079300</v>
      </c>
      <c r="Q9" s="121"/>
      <c r="R9" s="121">
        <v>-0.1384451544195953141640042600</v>
      </c>
      <c r="S9" s="121"/>
      <c r="T9" s="241">
        <v>1.100980786829033321420225500</v>
      </c>
    </row>
    <row r="10" ht="20.1" customHeight="1">
      <c r="B10" s="706" t="s">
        <v>215</v>
      </c>
      <c r="C10" s="949"/>
      <c r="D10" s="345"/>
      <c r="E10" s="242">
        <v>73.81728836274290819745365200</v>
      </c>
      <c r="F10" s="243">
        <v>8.747924844576007414543056620</v>
      </c>
      <c r="G10" s="242">
        <v>64.859960797531357066424950830</v>
      </c>
      <c r="H10" s="243">
        <v>5.7043734318683778080033047200</v>
      </c>
      <c r="I10" s="242">
        <v>71.209855201950063610142661530</v>
      </c>
      <c r="J10" s="243">
        <v>9.129956055528938178355833660</v>
      </c>
      <c r="K10" s="242">
        <v>64.428811978844162932251882710</v>
      </c>
      <c r="L10" s="243">
        <v>5.5754362046927783129224378400</v>
      </c>
      <c r="M10" s="540"/>
      <c r="N10" s="156">
        <v>-0.0223313979455113890129522100</v>
      </c>
      <c r="O10" s="156"/>
      <c r="P10" s="156">
        <v>1.5286120561343823091643631700</v>
      </c>
      <c r="Q10" s="156"/>
      <c r="R10" s="156">
        <v>-0.0223313979455113890129522100</v>
      </c>
      <c r="S10" s="156"/>
      <c r="T10" s="243">
        <v>2.9798570434817674990674557200</v>
      </c>
    </row>
    <row r="11" ht="20.1" customHeight="1">
      <c r="B11" s="708" t="s">
        <v>216</v>
      </c>
      <c r="C11" s="950"/>
      <c r="D11" s="345"/>
      <c r="E11" s="240">
        <v>80.24170036678265776356625600</v>
      </c>
      <c r="F11" s="241">
        <v>8.739354580488392461928689110</v>
      </c>
      <c r="G11" s="240">
        <v>72.295962078808804815393729070</v>
      </c>
      <c r="H11" s="241">
        <v>8.744580264735024999811818040</v>
      </c>
      <c r="I11" s="240">
        <v>78.386503870231723224252634330</v>
      </c>
      <c r="J11" s="241">
        <v>10.612598959060991582202170730</v>
      </c>
      <c r="K11" s="240">
        <v>71.790778983895593130390826400</v>
      </c>
      <c r="L11" s="241">
        <v>7.504163557556141164831279200</v>
      </c>
      <c r="M11" s="540"/>
      <c r="N11" s="121">
        <v>-0.5890052356020942408376963400</v>
      </c>
      <c r="O11" s="121"/>
      <c r="P11" s="121">
        <v>-0.3755997662660452050247313600</v>
      </c>
      <c r="Q11" s="121"/>
      <c r="R11" s="121">
        <v>-1.6823538279856277795924520700</v>
      </c>
      <c r="S11" s="121"/>
      <c r="T11" s="241">
        <v>1.5500746759689598629722080100</v>
      </c>
    </row>
    <row r="12" ht="20.1" customHeight="1">
      <c r="B12" s="706" t="s">
        <v>217</v>
      </c>
      <c r="C12" s="949"/>
      <c r="D12" s="345"/>
      <c r="E12" s="242">
        <v>84.21877048105911652903394940</v>
      </c>
      <c r="F12" s="243">
        <v>6.9465839264559597163143526700</v>
      </c>
      <c r="G12" s="242">
        <v>74.251346082803625656118600750</v>
      </c>
      <c r="H12" s="243">
        <v>5.5052676246548402168808718800</v>
      </c>
      <c r="I12" s="242">
        <v>81.85962317700764246268529125</v>
      </c>
      <c r="J12" s="243">
        <v>8.759775969710385255294264760</v>
      </c>
      <c r="K12" s="242">
        <v>74.057920042570999691381796270</v>
      </c>
      <c r="L12" s="243">
        <v>4.2233349513346721795187019500</v>
      </c>
      <c r="M12" s="540"/>
      <c r="N12" s="156">
        <v>-0.0196579516414389620601533300</v>
      </c>
      <c r="O12" s="156"/>
      <c r="P12" s="156">
        <v>1.345326497473042748453721100</v>
      </c>
      <c r="Q12" s="156"/>
      <c r="R12" s="156">
        <v>-0.0196579516414389620601533300</v>
      </c>
      <c r="S12" s="156"/>
      <c r="T12" s="243">
        <v>3.6696909613437851944871439100</v>
      </c>
    </row>
    <row r="13" ht="20.1" customHeight="1">
      <c r="B13" s="734" t="s">
        <v>74</v>
      </c>
      <c r="C13" s="946"/>
      <c r="D13" s="345"/>
      <c r="E13" s="244">
        <v>74.118786313750806972240154940</v>
      </c>
      <c r="F13" s="245">
        <v>17.117152493819635569244773300</v>
      </c>
      <c r="G13" s="244">
        <v>63.543060289605680544984375660</v>
      </c>
      <c r="H13" s="245">
        <v>6.3659046608306908720799119500</v>
      </c>
      <c r="I13" s="244">
        <v>73.298341145760238021725096130</v>
      </c>
      <c r="J13" s="245">
        <v>20.384030491037171423178591030</v>
      </c>
      <c r="K13" s="244">
        <v>62.30460808474378511397346100</v>
      </c>
      <c r="L13" s="245">
        <v>-1.1261974245554888960955614800</v>
      </c>
      <c r="M13" s="540"/>
      <c r="N13" s="250">
        <v>-0.0645161290322580645161290300</v>
      </c>
      <c r="O13" s="250"/>
      <c r="P13" s="250">
        <v>9.529579288025889967637540450</v>
      </c>
      <c r="Q13" s="250"/>
      <c r="R13" s="250">
        <v>-0.0645161290322580645161290300</v>
      </c>
      <c r="S13" s="250"/>
      <c r="T13" s="245">
        <v>15.174800969193492557978539290</v>
      </c>
    </row>
    <row r="14" ht="9.95" customHeight="1">
      <c r="B14" s="4"/>
      <c r="C14" s="4"/>
      <c r="D14" s="4"/>
      <c r="E14" s="535"/>
      <c r="F14" s="535"/>
      <c r="G14" s="535"/>
      <c r="H14" s="535"/>
      <c r="I14" s="535"/>
      <c r="J14" s="535"/>
      <c r="K14" s="535"/>
      <c r="L14" s="535"/>
      <c r="M14" s="156"/>
      <c r="N14" s="156"/>
      <c r="O14" s="156"/>
      <c r="P14" s="156"/>
      <c r="Q14" s="156"/>
      <c r="R14" s="156"/>
      <c r="S14" s="156"/>
      <c r="T14" s="156"/>
    </row>
    <row r="15" ht="21" customHeight="1">
      <c r="B15" s="4"/>
      <c r="C15" s="4"/>
      <c r="D15" s="4"/>
      <c r="E15" s="719" t="s">
        <v>90</v>
      </c>
      <c r="F15" s="719"/>
      <c r="G15" s="719"/>
      <c r="H15" s="719"/>
      <c r="I15" s="719"/>
      <c r="J15" s="719"/>
      <c r="K15" s="719"/>
      <c r="L15" s="942"/>
      <c r="M15" s="537"/>
      <c r="N15" s="719" t="s">
        <v>29</v>
      </c>
      <c r="O15" s="719"/>
      <c r="P15" s="719"/>
      <c r="Q15" s="719"/>
      <c r="R15" s="719"/>
      <c r="S15" s="719"/>
      <c r="T15" s="942"/>
    </row>
    <row r="16" ht="22.5" customHeight="1">
      <c r="B16" s="4"/>
      <c r="C16" s="4"/>
      <c r="D16" s="4"/>
      <c r="E16" s="749" t="s">
        <v>42</v>
      </c>
      <c r="F16" s="711" t="s">
        <v>24</v>
      </c>
      <c r="G16" s="749" t="s">
        <v>37</v>
      </c>
      <c r="H16" s="711" t="s">
        <v>24</v>
      </c>
      <c r="I16" s="749" t="s">
        <v>44</v>
      </c>
      <c r="J16" s="711" t="s">
        <v>24</v>
      </c>
      <c r="K16" s="749" t="s">
        <v>45</v>
      </c>
      <c r="L16" s="711" t="s">
        <v>24</v>
      </c>
      <c r="M16" s="538"/>
      <c r="N16" s="754" t="s">
        <v>63</v>
      </c>
      <c r="O16" s="710" t="s">
        <v>64</v>
      </c>
      <c r="P16" s="754"/>
      <c r="Q16" s="710" t="s">
        <v>65</v>
      </c>
      <c r="R16" s="754"/>
      <c r="S16" s="710" t="s">
        <v>66</v>
      </c>
      <c r="T16" s="754"/>
    </row>
    <row r="17" ht="18.75" customHeight="1">
      <c r="B17" s="4"/>
      <c r="C17" s="4"/>
      <c r="D17" s="4"/>
      <c r="E17" s="940"/>
      <c r="F17" s="939"/>
      <c r="G17" s="940"/>
      <c r="H17" s="939"/>
      <c r="I17" s="940"/>
      <c r="J17" s="939"/>
      <c r="K17" s="940"/>
      <c r="L17" s="939"/>
      <c r="M17" s="539"/>
      <c r="N17" s="944"/>
      <c r="O17" s="845"/>
      <c r="P17" s="944"/>
      <c r="Q17" s="845"/>
      <c r="R17" s="944"/>
      <c r="S17" s="845"/>
      <c r="T17" s="944"/>
    </row>
    <row r="18" ht="20.1" customHeight="1">
      <c r="B18" s="736" t="s">
        <v>213</v>
      </c>
      <c r="C18" s="348"/>
      <c r="D18" s="345"/>
      <c r="E18" s="253">
        <v>146.80735516372795969773299748</v>
      </c>
      <c r="F18" s="239">
        <v>11.272762501004788501926817430</v>
      </c>
      <c r="G18" s="253">
        <v>139.22225376099914845302299177</v>
      </c>
      <c r="H18" s="239">
        <v>15.171221019095221798868947590</v>
      </c>
      <c r="I18" s="253">
        <v>148.03689436456015674293494504</v>
      </c>
      <c r="J18" s="239">
        <v>15.025378897374230222159831070</v>
      </c>
      <c r="K18" s="253">
        <v>136.06354954640293390442751179</v>
      </c>
      <c r="L18" s="239">
        <v>13.919817061648684420621532710</v>
      </c>
      <c r="M18" s="540"/>
      <c r="N18" s="238">
        <v>4.4077424784346728382074479300</v>
      </c>
      <c r="O18" s="246"/>
      <c r="P18" s="246">
        <v>-3.1170787699076952508489167300</v>
      </c>
      <c r="Q18" s="246"/>
      <c r="R18" s="246">
        <v>4.7554442357197523133653377900</v>
      </c>
      <c r="S18" s="246"/>
      <c r="T18" s="239">
        <v>-2.2523898512182850571408035700</v>
      </c>
    </row>
    <row r="19" ht="20.1" customHeight="1">
      <c r="B19" s="730" t="s">
        <v>214</v>
      </c>
      <c r="C19" s="941"/>
      <c r="D19" s="345"/>
      <c r="E19" s="254">
        <v>156.64084055746086295166935444</v>
      </c>
      <c r="F19" s="241">
        <v>5.2037064245430770219743657700</v>
      </c>
      <c r="G19" s="254">
        <v>147.12252492055300540511176902</v>
      </c>
      <c r="H19" s="241">
        <v>7.6717688718621164757324929600</v>
      </c>
      <c r="I19" s="254">
        <v>153.08708103887306983103573713</v>
      </c>
      <c r="J19" s="241">
        <v>4.606912643771013860607414800</v>
      </c>
      <c r="K19" s="254">
        <v>146.00286748621178943985605524</v>
      </c>
      <c r="L19" s="241">
        <v>8.776758202217345346678417600</v>
      </c>
      <c r="M19" s="540"/>
      <c r="N19" s="240">
        <v>8.134664784899836529967813660</v>
      </c>
      <c r="O19" s="121"/>
      <c r="P19" s="121">
        <v>8.108585965868055468783190430</v>
      </c>
      <c r="Q19" s="121"/>
      <c r="R19" s="121">
        <v>8.384224188840691158289183550</v>
      </c>
      <c r="S19" s="121"/>
      <c r="T19" s="241">
        <v>9.139348401300773596719788320</v>
      </c>
    </row>
    <row r="20" ht="20.1" customHeight="1">
      <c r="B20" s="532" t="s">
        <v>215</v>
      </c>
      <c r="C20" s="345"/>
      <c r="D20" s="345"/>
      <c r="E20" s="255">
        <v>194.09620350197692245622528847</v>
      </c>
      <c r="F20" s="243">
        <v>6.842441343543626473913325400</v>
      </c>
      <c r="G20" s="255">
        <v>185.10121715878561608415423231</v>
      </c>
      <c r="H20" s="243">
        <v>12.320533449085470373899547330</v>
      </c>
      <c r="I20" s="255">
        <v>189.02984296049805320113739422</v>
      </c>
      <c r="J20" s="243">
        <v>8.102543936275293695314854500</v>
      </c>
      <c r="K20" s="255">
        <v>183.28361970805068609323346543</v>
      </c>
      <c r="L20" s="243">
        <v>13.879285274705615367294737180</v>
      </c>
      <c r="M20" s="540"/>
      <c r="N20" s="242">
        <v>8.723639912708769698099551480</v>
      </c>
      <c r="O20" s="156"/>
      <c r="P20" s="156">
        <v>7.3201832279303473966906350200</v>
      </c>
      <c r="Q20" s="156"/>
      <c r="R20" s="156">
        <v>9.105585810790703211022825340</v>
      </c>
      <c r="S20" s="156"/>
      <c r="T20" s="243">
        <v>8.721433276683441367361815220</v>
      </c>
    </row>
    <row r="21" ht="20.1" customHeight="1">
      <c r="B21" s="730" t="s">
        <v>216</v>
      </c>
      <c r="C21" s="941"/>
      <c r="D21" s="345"/>
      <c r="E21" s="254">
        <v>155.55231029484730214913874271</v>
      </c>
      <c r="F21" s="241">
        <v>6.9847318811572485434286630700</v>
      </c>
      <c r="G21" s="254">
        <v>143.34452062294972694767012803</v>
      </c>
      <c r="H21" s="241">
        <v>8.642706904505500778961769400</v>
      </c>
      <c r="I21" s="254">
        <v>150.66007394317981755465861595</v>
      </c>
      <c r="J21" s="241">
        <v>6.7734966417475095114268409400</v>
      </c>
      <c r="K21" s="254">
        <v>142.49850221337191811240204576</v>
      </c>
      <c r="L21" s="241">
        <v>10.008390109934369440915855820</v>
      </c>
      <c r="M21" s="540"/>
      <c r="N21" s="240">
        <v>8.098874088839711807285903730</v>
      </c>
      <c r="O21" s="121"/>
      <c r="P21" s="121">
        <v>8.336135875496978412516325240</v>
      </c>
      <c r="Q21" s="121"/>
      <c r="R21" s="121">
        <v>8.751703666304068801881159610</v>
      </c>
      <c r="S21" s="121"/>
      <c r="T21" s="241">
        <v>9.170558372458922041808337270</v>
      </c>
    </row>
    <row r="22" ht="20.1" customHeight="1">
      <c r="B22" s="532" t="s">
        <v>217</v>
      </c>
      <c r="C22" s="345"/>
      <c r="D22" s="345"/>
      <c r="E22" s="255">
        <v>176.79849962257103057563754368</v>
      </c>
      <c r="F22" s="243">
        <v>8.375036712693165773261939980</v>
      </c>
      <c r="G22" s="255">
        <v>166.0907702274662544200454273</v>
      </c>
      <c r="H22" s="243">
        <v>10.991678770958858797791050370</v>
      </c>
      <c r="I22" s="255">
        <v>172.5195428046293903104448465</v>
      </c>
      <c r="J22" s="243">
        <v>8.714623302445256247989421710</v>
      </c>
      <c r="K22" s="255">
        <v>164.5834403631693243520391911</v>
      </c>
      <c r="L22" s="243">
        <v>12.185408597036605089021335390</v>
      </c>
      <c r="M22" s="540"/>
      <c r="N22" s="242">
        <v>6.9255604187122435054668907800</v>
      </c>
      <c r="O22" s="156"/>
      <c r="P22" s="156">
        <v>6.9246579462046909642214944800</v>
      </c>
      <c r="Q22" s="156"/>
      <c r="R22" s="156">
        <v>8.738396025550035486160397440</v>
      </c>
      <c r="S22" s="156"/>
      <c r="T22" s="243">
        <v>8.048009253584035052978654520</v>
      </c>
    </row>
    <row r="23" ht="20.1" customHeight="1">
      <c r="B23" s="726" t="s">
        <v>74</v>
      </c>
      <c r="C23" s="349"/>
      <c r="D23" s="345"/>
      <c r="E23" s="256">
        <v>151.11483029933513340882036988</v>
      </c>
      <c r="F23" s="245">
        <v>10.360982295953451454567400970</v>
      </c>
      <c r="G23" s="256">
        <v>135.72930006249442014105883403</v>
      </c>
      <c r="H23" s="245">
        <v>8.537707473956987189401621190</v>
      </c>
      <c r="I23" s="256">
        <v>142.72613952286130045186490005</v>
      </c>
      <c r="J23" s="245">
        <v>8.075591231201872766910721890</v>
      </c>
      <c r="K23" s="256">
        <v>134.81951306780618050058025543</v>
      </c>
      <c r="L23" s="245">
        <v>10.577812221439719760554392130</v>
      </c>
      <c r="M23" s="540"/>
      <c r="N23" s="244">
        <v>17.041593040641565855647682480</v>
      </c>
      <c r="O23" s="250"/>
      <c r="P23" s="250">
        <v>16.502127880873341249685801700</v>
      </c>
      <c r="Q23" s="250"/>
      <c r="R23" s="250">
        <v>20.306363374604088684134753820</v>
      </c>
      <c r="S23" s="250"/>
      <c r="T23" s="245">
        <v>13.877705326965703982784136070</v>
      </c>
    </row>
    <row r="24" ht="9.95" customHeight="1">
      <c r="B24" s="4"/>
      <c r="C24" s="4"/>
      <c r="D24" s="4"/>
      <c r="E24" s="535"/>
      <c r="F24" s="535"/>
      <c r="G24" s="535"/>
      <c r="H24" s="535"/>
      <c r="I24" s="535"/>
      <c r="J24" s="535"/>
      <c r="K24" s="535"/>
      <c r="L24" s="535"/>
      <c r="M24" s="156"/>
      <c r="N24" s="156"/>
      <c r="O24" s="156"/>
      <c r="P24" s="156"/>
      <c r="Q24" s="156"/>
      <c r="R24" s="156"/>
      <c r="S24" s="156"/>
      <c r="T24" s="156"/>
    </row>
    <row r="25" s="122" customFormat="1" ht="21" customHeight="1">
      <c r="B25" s="163"/>
      <c r="C25" s="163"/>
      <c r="D25" s="163"/>
      <c r="E25" s="719" t="s">
        <v>10</v>
      </c>
      <c r="F25" s="719"/>
      <c r="G25" s="719"/>
      <c r="H25" s="719"/>
      <c r="I25" s="719"/>
      <c r="J25" s="719"/>
      <c r="K25" s="719"/>
      <c r="L25" s="942"/>
      <c r="M25" s="537"/>
      <c r="N25" s="719" t="s">
        <v>38</v>
      </c>
      <c r="O25" s="719"/>
      <c r="P25" s="719"/>
      <c r="Q25" s="719"/>
      <c r="R25" s="719"/>
      <c r="S25" s="719"/>
      <c r="T25" s="942"/>
      <c r="V25" s="236"/>
      <c r="W25" s="236"/>
      <c r="X25" s="236"/>
      <c r="Y25" s="236"/>
      <c r="Z25" s="236"/>
      <c r="AA25" s="236"/>
      <c r="AB25" s="236"/>
      <c r="AC25" s="236"/>
      <c r="AD25" s="236"/>
      <c r="AE25" s="236"/>
      <c r="AF25" s="236"/>
      <c r="AG25" s="236"/>
      <c r="AH25" s="236"/>
      <c r="AI25" s="236"/>
    </row>
    <row r="26" s="122" customFormat="1" ht="19.5" customHeight="1">
      <c r="B26" s="163"/>
      <c r="C26" s="163"/>
      <c r="D26" s="163"/>
      <c r="E26" s="749" t="s">
        <v>42</v>
      </c>
      <c r="F26" s="711" t="s">
        <v>24</v>
      </c>
      <c r="G26" s="749" t="s">
        <v>37</v>
      </c>
      <c r="H26" s="711" t="s">
        <v>24</v>
      </c>
      <c r="I26" s="749" t="s">
        <v>44</v>
      </c>
      <c r="J26" s="711" t="s">
        <v>24</v>
      </c>
      <c r="K26" s="749" t="s">
        <v>45</v>
      </c>
      <c r="L26" s="711" t="s">
        <v>24</v>
      </c>
      <c r="M26" s="538"/>
      <c r="N26" s="754" t="s">
        <v>63</v>
      </c>
      <c r="O26" s="710" t="s">
        <v>64</v>
      </c>
      <c r="P26" s="754"/>
      <c r="Q26" s="710" t="s">
        <v>65</v>
      </c>
      <c r="R26" s="754"/>
      <c r="S26" s="710" t="s">
        <v>66</v>
      </c>
      <c r="T26" s="754"/>
      <c r="V26" s="236"/>
      <c r="W26" s="236"/>
      <c r="X26" s="236"/>
      <c r="Y26" s="236"/>
      <c r="Z26" s="236"/>
      <c r="AA26" s="236"/>
      <c r="AB26" s="236"/>
      <c r="AC26" s="236"/>
      <c r="AD26" s="236"/>
      <c r="AE26" s="236"/>
      <c r="AF26" s="236"/>
      <c r="AG26" s="236"/>
      <c r="AH26" s="236"/>
      <c r="AI26" s="236"/>
    </row>
    <row r="27" s="122" customFormat="1" ht="25.5" customHeight="1">
      <c r="B27" s="163"/>
      <c r="C27" s="163"/>
      <c r="D27" s="163"/>
      <c r="E27" s="940"/>
      <c r="F27" s="939"/>
      <c r="G27" s="940"/>
      <c r="H27" s="939"/>
      <c r="I27" s="940"/>
      <c r="J27" s="939"/>
      <c r="K27" s="940"/>
      <c r="L27" s="939"/>
      <c r="M27" s="539"/>
      <c r="N27" s="944"/>
      <c r="O27" s="845"/>
      <c r="P27" s="944"/>
      <c r="Q27" s="845"/>
      <c r="R27" s="944"/>
      <c r="S27" s="845"/>
      <c r="T27" s="944"/>
      <c r="V27" s="236"/>
      <c r="W27" s="236"/>
      <c r="X27" s="236"/>
      <c r="Y27" s="236"/>
      <c r="Z27" s="236"/>
      <c r="AA27" s="236"/>
      <c r="AB27" s="236"/>
      <c r="AC27" s="236"/>
      <c r="AD27" s="236"/>
      <c r="AE27" s="236"/>
      <c r="AF27" s="236"/>
      <c r="AG27" s="236"/>
      <c r="AH27" s="236"/>
      <c r="AI27" s="236"/>
    </row>
    <row r="28" ht="20.1" customHeight="1">
      <c r="B28" s="736" t="s">
        <v>213</v>
      </c>
      <c r="C28" s="348"/>
      <c r="D28" s="345"/>
      <c r="E28" s="253">
        <v>122.64840067340067340067340067</v>
      </c>
      <c r="F28" s="239">
        <v>16.177379320737213903878014620</v>
      </c>
      <c r="G28" s="253">
        <v>104.34972434972434972434972435</v>
      </c>
      <c r="H28" s="239">
        <v>11.581243339565751863609684410</v>
      </c>
      <c r="I28" s="253">
        <v>122.36042490118577075098814229</v>
      </c>
      <c r="J28" s="239">
        <v>20.495346647771838804193119670</v>
      </c>
      <c r="K28" s="253">
        <v>102.41667358516673585166735852</v>
      </c>
      <c r="L28" s="239">
        <v>11.353898663701810303081001500</v>
      </c>
      <c r="M28" s="540"/>
      <c r="N28" s="238">
        <v>16.177379320682745813768616880</v>
      </c>
      <c r="O28" s="246"/>
      <c r="P28" s="246">
        <v>11.581243339619420388880173780</v>
      </c>
      <c r="Q28" s="246"/>
      <c r="R28" s="246">
        <v>20.495346647778092226951573840</v>
      </c>
      <c r="S28" s="246"/>
      <c r="T28" s="239">
        <v>11.353898663652959731161454400</v>
      </c>
    </row>
    <row r="29" ht="20.1" customHeight="1">
      <c r="B29" s="730" t="s">
        <v>214</v>
      </c>
      <c r="C29" s="941"/>
      <c r="D29" s="345"/>
      <c r="E29" s="254">
        <v>118.60486296256798549642742882</v>
      </c>
      <c r="F29" s="241">
        <v>13.167207747110220648266876020</v>
      </c>
      <c r="G29" s="254">
        <v>99.399621307883640512286605</v>
      </c>
      <c r="H29" s="241">
        <v>16.334208332835249531328395240</v>
      </c>
      <c r="I29" s="254">
        <v>113.17474475010548474296497907</v>
      </c>
      <c r="J29" s="241">
        <v>13.534573832882818648234770420</v>
      </c>
      <c r="K29" s="254">
        <v>97.913368392403037570130794</v>
      </c>
      <c r="L29" s="241">
        <v>17.425413868361467453783675050</v>
      </c>
      <c r="M29" s="540"/>
      <c r="N29" s="240">
        <v>13.761675283504606284972660160</v>
      </c>
      <c r="O29" s="121"/>
      <c r="P29" s="121">
        <v>16.402426811835263556475896490</v>
      </c>
      <c r="Q29" s="121"/>
      <c r="R29" s="121">
        <v>13.377390716857029660291537840</v>
      </c>
      <c r="S29" s="121"/>
      <c r="T29" s="241">
        <v>18.718245113944637124660293690</v>
      </c>
    </row>
    <row r="30" ht="20.1" customHeight="1">
      <c r="B30" s="532" t="s">
        <v>215</v>
      </c>
      <c r="C30" s="345"/>
      <c r="D30" s="345"/>
      <c r="E30" s="255">
        <v>143.27655424019060382696746333</v>
      </c>
      <c r="F30" s="243">
        <v>16.188937814349527831966130400</v>
      </c>
      <c r="G30" s="255">
        <v>120.05657688494173623086916258</v>
      </c>
      <c r="H30" s="243">
        <v>18.727716117559491774366332160</v>
      </c>
      <c r="I30" s="255">
        <v>134.60787746064425906323139525</v>
      </c>
      <c r="J30" s="243">
        <v>17.972258692613677873410776390</v>
      </c>
      <c r="K30" s="255">
        <v>118.08745872971974145041325348</v>
      </c>
      <c r="L30" s="243">
        <v>20.228552175562871346237525570</v>
      </c>
      <c r="M30" s="540"/>
      <c r="N30" s="242">
        <v>16.162991200310275460018079280</v>
      </c>
      <c r="O30" s="156"/>
      <c r="P30" s="156">
        <v>20.542602300154532027451427680</v>
      </c>
      <c r="Q30" s="156"/>
      <c r="R30" s="156">
        <v>17.945913838016792223863869110</v>
      </c>
      <c r="S30" s="156"/>
      <c r="T30" s="243">
        <v>23.811191155884617306467407690</v>
      </c>
    </row>
    <row r="31" ht="20.1" customHeight="1">
      <c r="B31" s="730" t="s">
        <v>216</v>
      </c>
      <c r="C31" s="941"/>
      <c r="D31" s="345"/>
      <c r="E31" s="254">
        <v>124.81781874039938556067588326</v>
      </c>
      <c r="F31" s="241">
        <v>16.334506947206973152385409460</v>
      </c>
      <c r="G31" s="254">
        <v>103.6323002716180013444936171</v>
      </c>
      <c r="H31" s="241">
        <v>18.143055611622741613748230950</v>
      </c>
      <c r="I31" s="254">
        <v>118.09716469236462366954395463</v>
      </c>
      <c r="J31" s="241">
        <v>18.104939635024749056794162640</v>
      </c>
      <c r="K31" s="254">
        <v>102.30078477936340360059507678</v>
      </c>
      <c r="L31" s="241">
        <v>18.2635996307804122377010300</v>
      </c>
      <c r="M31" s="540"/>
      <c r="N31" s="240">
        <v>15.649290610479078719615642100</v>
      </c>
      <c r="O31" s="121"/>
      <c r="P31" s="121">
        <v>17.699310570890849481608369350</v>
      </c>
      <c r="Q31" s="121"/>
      <c r="R31" s="121">
        <v>16.117996662007951476993636100</v>
      </c>
      <c r="S31" s="121"/>
      <c r="T31" s="241">
        <v>20.096773739609344815764834860</v>
      </c>
    </row>
    <row r="32" ht="20.1" customHeight="1">
      <c r="B32" s="532" t="s">
        <v>217</v>
      </c>
      <c r="C32" s="345"/>
      <c r="D32" s="345"/>
      <c r="E32" s="255">
        <v>148.89752261108926464805348014</v>
      </c>
      <c r="F32" s="243">
        <v>15.903399593233772106079830050</v>
      </c>
      <c r="G32" s="255">
        <v>123.32463261319013523118346549</v>
      </c>
      <c r="H32" s="243">
        <v>17.102067728414811477431964080</v>
      </c>
      <c r="I32" s="255">
        <v>141.22384764656602096120638069</v>
      </c>
      <c r="J32" s="243">
        <v>18.237780750052131106838318580</v>
      </c>
      <c r="K32" s="255">
        <v>121.88707266746846358224405829</v>
      </c>
      <c r="L32" s="243">
        <v>16.923374168546252252826731400</v>
      </c>
      <c r="M32" s="540"/>
      <c r="N32" s="242">
        <v>15.880615359002263465415741920</v>
      </c>
      <c r="O32" s="156"/>
      <c r="P32" s="156">
        <v>18.677472874619146705117452510</v>
      </c>
      <c r="Q32" s="156"/>
      <c r="R32" s="156">
        <v>18.214537624270438578733526530</v>
      </c>
      <c r="S32" s="156"/>
      <c r="T32" s="243">
        <v>21.214100662063824385151422750</v>
      </c>
    </row>
    <row r="33" ht="20.1" customHeight="1">
      <c r="B33" s="726" t="s">
        <v>74</v>
      </c>
      <c r="C33" s="349"/>
      <c r="D33" s="345"/>
      <c r="E33" s="256">
        <v>112.00447815795136647299332903</v>
      </c>
      <c r="F33" s="245">
        <v>29.251639929334195436569509370</v>
      </c>
      <c r="G33" s="256">
        <v>86.2465509693706300318159685</v>
      </c>
      <c r="H33" s="245">
        <v>15.447114452656949127802194600</v>
      </c>
      <c r="I33" s="256">
        <v>104.61589265164060964998456227</v>
      </c>
      <c r="J33" s="245">
        <v>30.105752701273246347263688700</v>
      </c>
      <c r="K33" s="256">
        <v>83.99876923865657340654600483</v>
      </c>
      <c r="L33" s="245">
        <v>9.332487748027759799263791220</v>
      </c>
      <c r="M33" s="540"/>
      <c r="N33" s="244">
        <v>29.168251774470554346780350880</v>
      </c>
      <c r="O33" s="250"/>
      <c r="P33" s="250">
        <v>26.448738760231551725787774440</v>
      </c>
      <c r="Q33" s="250"/>
      <c r="R33" s="250">
        <v>30.021813505902725520766169170</v>
      </c>
      <c r="S33" s="250"/>
      <c r="T33" s="245">
        <v>25.923475158513867110258362750</v>
      </c>
    </row>
    <row r="34" ht="9.95" customHeight="1">
      <c r="B34" s="4"/>
      <c r="C34" s="4"/>
      <c r="D34" s="4"/>
      <c r="E34" s="535"/>
      <c r="F34" s="535"/>
      <c r="G34" s="535"/>
      <c r="H34" s="535"/>
      <c r="I34" s="535"/>
      <c r="J34" s="535"/>
      <c r="K34" s="535"/>
      <c r="L34" s="535"/>
      <c r="M34" s="156"/>
      <c r="N34" s="156"/>
      <c r="O34" s="156"/>
      <c r="P34" s="156"/>
      <c r="Q34" s="156"/>
      <c r="R34" s="156"/>
      <c r="S34" s="156"/>
      <c r="T34" s="156"/>
    </row>
    <row r="35" ht="21" customHeight="1">
      <c r="B35" s="9"/>
      <c r="C35" s="155"/>
      <c r="D35" s="252"/>
      <c r="E35" s="719" t="s">
        <v>30</v>
      </c>
      <c r="F35" s="719"/>
      <c r="G35" s="719"/>
      <c r="H35" s="719"/>
      <c r="I35" s="719"/>
      <c r="J35" s="719"/>
      <c r="K35" s="719"/>
      <c r="L35" s="942"/>
      <c r="M35" s="113"/>
      <c r="N35" s="756" t="s">
        <v>56</v>
      </c>
      <c r="O35" s="756"/>
      <c r="P35" s="756"/>
      <c r="Q35" s="756"/>
      <c r="R35" s="756"/>
      <c r="S35" s="756"/>
      <c r="T35" s="756"/>
      <c r="U35" s="123"/>
    </row>
    <row r="36" ht="24.95" customHeight="1">
      <c r="B36" s="9"/>
      <c r="C36" s="155"/>
      <c r="D36" s="252"/>
      <c r="E36" s="745" t="s">
        <v>31</v>
      </c>
      <c r="F36" s="747"/>
      <c r="G36" s="746"/>
      <c r="H36" s="745" t="s">
        <v>32</v>
      </c>
      <c r="I36" s="747"/>
      <c r="J36" s="746"/>
      <c r="K36" s="745" t="s">
        <v>36</v>
      </c>
      <c r="L36" s="746"/>
      <c r="M36" s="113"/>
      <c r="N36" s="741"/>
      <c r="O36" s="741"/>
      <c r="P36" s="741"/>
      <c r="Q36" s="741"/>
      <c r="R36" s="741"/>
      <c r="S36" s="741"/>
      <c r="T36" s="741"/>
      <c r="U36" s="123"/>
    </row>
    <row r="37" ht="24.95" customHeight="1">
      <c r="B37" s="9"/>
      <c r="C37" s="155"/>
      <c r="D37" s="252"/>
      <c r="E37" s="745" t="s">
        <v>33</v>
      </c>
      <c r="F37" s="746"/>
      <c r="G37" s="257" t="s">
        <v>34</v>
      </c>
      <c r="H37" s="745" t="s">
        <v>33</v>
      </c>
      <c r="I37" s="746"/>
      <c r="J37" s="257" t="s">
        <v>34</v>
      </c>
      <c r="K37" s="745" t="s">
        <v>34</v>
      </c>
      <c r="L37" s="746"/>
      <c r="M37" s="113"/>
      <c r="N37" s="741"/>
      <c r="O37" s="741"/>
      <c r="P37" s="741"/>
      <c r="Q37" s="741"/>
      <c r="R37" s="741"/>
      <c r="S37" s="741"/>
      <c r="T37" s="741"/>
      <c r="U37" s="123"/>
    </row>
    <row r="38" ht="18.95" customHeight="1">
      <c r="B38" s="743" t="s">
        <v>214</v>
      </c>
      <c r="C38" s="945"/>
      <c r="D38" s="4"/>
      <c r="E38" s="769">
        <v>150</v>
      </c>
      <c r="F38" s="769"/>
      <c r="G38" s="258">
        <v>18754</v>
      </c>
      <c r="H38" s="758">
        <v>100</v>
      </c>
      <c r="I38" s="758"/>
      <c r="J38" s="258">
        <v>15725</v>
      </c>
      <c r="K38" s="761">
        <v>83.84877892716220539618214781</v>
      </c>
      <c r="L38" s="762"/>
      <c r="N38" s="692"/>
      <c r="O38" s="741"/>
      <c r="P38" s="741"/>
      <c r="Q38" s="692"/>
      <c r="R38" s="692"/>
      <c r="S38" s="741"/>
      <c r="T38" s="741"/>
      <c r="U38" s="123"/>
    </row>
    <row r="39" ht="18.95" customHeight="1">
      <c r="B39" s="532" t="s">
        <v>215</v>
      </c>
      <c r="C39" s="345"/>
      <c r="D39" s="4"/>
      <c r="E39" s="772">
        <v>18</v>
      </c>
      <c r="F39" s="772"/>
      <c r="G39" s="4">
        <v>4477</v>
      </c>
      <c r="H39" s="765">
        <v>16</v>
      </c>
      <c r="I39" s="765"/>
      <c r="J39" s="4">
        <v>4407</v>
      </c>
      <c r="K39" s="766">
        <v>98.43645298190752736207281662</v>
      </c>
      <c r="L39" s="767"/>
      <c r="N39" s="693"/>
      <c r="O39" s="740"/>
      <c r="P39" s="740"/>
      <c r="Q39" s="740"/>
      <c r="R39" s="740"/>
      <c r="S39" s="740"/>
      <c r="T39" s="740"/>
      <c r="U39" s="123"/>
    </row>
    <row r="40" ht="18.95" customHeight="1">
      <c r="B40" s="730" t="s">
        <v>216</v>
      </c>
      <c r="C40" s="941"/>
      <c r="D40" s="4"/>
      <c r="E40" s="770">
        <v>76</v>
      </c>
      <c r="F40" s="770"/>
      <c r="G40" s="120">
        <v>10633</v>
      </c>
      <c r="H40" s="771">
        <v>52</v>
      </c>
      <c r="I40" s="771"/>
      <c r="J40" s="120">
        <v>8968</v>
      </c>
      <c r="K40" s="759">
        <v>84.34120191855544060942349290</v>
      </c>
      <c r="L40" s="760"/>
      <c r="N40" s="763"/>
      <c r="O40" s="763"/>
      <c r="P40" s="763"/>
      <c r="Q40" s="763"/>
      <c r="R40" s="763"/>
      <c r="S40" s="763"/>
      <c r="T40" s="763"/>
      <c r="U40" s="123"/>
    </row>
    <row r="41" ht="18.95" customHeight="1">
      <c r="B41" s="532" t="s">
        <v>217</v>
      </c>
      <c r="C41" s="345"/>
      <c r="D41" s="4"/>
      <c r="E41" s="772">
        <v>22</v>
      </c>
      <c r="F41" s="772"/>
      <c r="G41" s="4">
        <v>5086</v>
      </c>
      <c r="H41" s="765">
        <v>22</v>
      </c>
      <c r="I41" s="765"/>
      <c r="J41" s="4">
        <v>5086</v>
      </c>
      <c r="K41" s="766">
        <v>100</v>
      </c>
      <c r="L41" s="767"/>
      <c r="N41" s="763"/>
      <c r="O41" s="763"/>
      <c r="P41" s="763"/>
      <c r="Q41" s="763"/>
      <c r="R41" s="763"/>
      <c r="S41" s="763"/>
      <c r="T41" s="763"/>
      <c r="U41" s="123"/>
    </row>
    <row r="42" ht="18.95" customHeight="1">
      <c r="B42" s="726" t="s">
        <v>74</v>
      </c>
      <c r="C42" s="349"/>
      <c r="D42" s="4"/>
      <c r="E42" s="768">
        <v>4</v>
      </c>
      <c r="F42" s="768"/>
      <c r="G42" s="260">
        <v>1549</v>
      </c>
      <c r="H42" s="764">
        <v>4</v>
      </c>
      <c r="I42" s="764"/>
      <c r="J42" s="260">
        <v>1549</v>
      </c>
      <c r="K42" s="774">
        <v>100</v>
      </c>
      <c r="L42" s="775"/>
      <c r="N42" s="763"/>
      <c r="O42" s="763"/>
      <c r="P42" s="763"/>
      <c r="Q42" s="763"/>
      <c r="R42" s="763"/>
      <c r="S42" s="763"/>
      <c r="T42" s="763"/>
      <c r="U42" s="123"/>
    </row>
    <row r="43" ht="15" customHeight="1">
      <c r="B43" s="2"/>
      <c r="C43" s="44"/>
      <c r="D43" s="44"/>
      <c r="E43" s="16"/>
      <c r="F43" s="19"/>
      <c r="G43" s="123"/>
      <c r="H43" s="113"/>
      <c r="I43" s="113"/>
      <c r="J43" s="113"/>
      <c r="K43" s="123"/>
      <c r="L43" s="123"/>
      <c r="M43" s="113"/>
      <c r="N43" s="123"/>
      <c r="O43" s="123"/>
      <c r="P43" s="113"/>
      <c r="Q43" s="113"/>
      <c r="R43" s="123"/>
      <c r="S43" s="123"/>
      <c r="T43" s="123"/>
      <c r="U43" s="123"/>
    </row>
    <row r="44" ht="39.95" customHeight="1">
      <c r="B44" s="933" t="s">
        <v>126</v>
      </c>
      <c r="C44" s="933"/>
      <c r="D44" s="933"/>
      <c r="E44" s="933"/>
      <c r="F44" s="933"/>
      <c r="G44" s="933"/>
      <c r="H44" s="933"/>
      <c r="I44" s="933"/>
      <c r="J44" s="933"/>
      <c r="K44" s="933"/>
      <c r="L44" s="933"/>
      <c r="M44" s="933"/>
      <c r="N44" s="933"/>
      <c r="O44" s="933"/>
      <c r="P44" s="933"/>
      <c r="Q44" s="933"/>
      <c r="R44" s="933"/>
      <c r="S44" s="933"/>
      <c r="T44" s="933"/>
      <c r="U44" s="2"/>
    </row>
    <row r="45" ht="12" customHeight="1">
      <c r="B45" s="2"/>
      <c r="C45" s="2"/>
      <c r="D45" s="2"/>
      <c r="E45" s="2"/>
      <c r="F45" s="2"/>
      <c r="G45" s="2"/>
      <c r="H45" s="2"/>
      <c r="I45" s="2"/>
      <c r="J45" s="2"/>
      <c r="K45" s="2"/>
      <c r="L45" s="2"/>
      <c r="M45" s="2"/>
      <c r="N45" s="2"/>
      <c r="O45" s="2"/>
      <c r="R45" s="2"/>
      <c r="S45" s="2"/>
      <c r="T45" s="2"/>
      <c r="U45" s="2"/>
    </row>
    <row r="46" s="236" customFormat="1" ht="18" customHeight="1">
      <c r="A46" s="236"/>
    </row>
    <row r="47" s="236" customFormat="1"/>
    <row r="48" s="236" customFormat="1"/>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sheetData>
  <mergeCells count="106">
    <mergeCell ref="H40:I40"/>
    <mergeCell ref="H39:I39"/>
    <mergeCell ref="K42:L42"/>
    <mergeCell ref="K41:L41"/>
    <mergeCell ref="F16:F17"/>
    <mergeCell ref="G16:G17"/>
    <mergeCell ref="B7:C7"/>
    <mergeCell ref="K36:L36"/>
    <mergeCell ref="B31:C31"/>
    <mergeCell ref="H36:J36"/>
    <mergeCell ref="E39:F39"/>
    <mergeCell ref="L6:L7"/>
    <mergeCell ref="E6:E7"/>
    <mergeCell ref="F6:F7"/>
    <mergeCell ref="H16:H17"/>
    <mergeCell ref="E15:L15"/>
    <mergeCell ref="I6:I7"/>
    <mergeCell ref="J6:J7"/>
    <mergeCell ref="K6:K7"/>
    <mergeCell ref="I16:I17"/>
    <mergeCell ref="J16:J17"/>
    <mergeCell ref="K16:K17"/>
    <mergeCell ref="L16:L17"/>
    <mergeCell ref="E35:L35"/>
    <mergeCell ref="B44:T44"/>
    <mergeCell ref="J26:J27"/>
    <mergeCell ref="K26:K27"/>
    <mergeCell ref="E25:L25"/>
    <mergeCell ref="E26:E27"/>
    <mergeCell ref="F26:F27"/>
    <mergeCell ref="G26:G27"/>
    <mergeCell ref="H26:H27"/>
    <mergeCell ref="I26:I27"/>
    <mergeCell ref="H38:I38"/>
    <mergeCell ref="K40:L40"/>
    <mergeCell ref="K38:L38"/>
    <mergeCell ref="N40:T42"/>
    <mergeCell ref="N37:P37"/>
    <mergeCell ref="H37:I37"/>
    <mergeCell ref="H42:I42"/>
    <mergeCell ref="H41:I41"/>
    <mergeCell ref="Q37:T37"/>
    <mergeCell ref="K39:L39"/>
    <mergeCell ref="E42:F42"/>
    <mergeCell ref="E38:F38"/>
    <mergeCell ref="E40:F40"/>
    <mergeCell ref="E41:F41"/>
    <mergeCell ref="E37:F37"/>
    <mergeCell ref="L26:L27"/>
    <mergeCell ref="E36:G36"/>
    <mergeCell ref="E16:E17"/>
    <mergeCell ref="G6:G7"/>
    <mergeCell ref="N15:T15"/>
    <mergeCell ref="N6:N7"/>
    <mergeCell ref="N16:N17"/>
    <mergeCell ref="O16:P17"/>
    <mergeCell ref="Q16:R17"/>
    <mergeCell ref="S16:T17"/>
    <mergeCell ref="N36:T36"/>
    <mergeCell ref="N25:T25"/>
    <mergeCell ref="N35:T35"/>
    <mergeCell ref="N26:N27"/>
    <mergeCell ref="O26:P27"/>
    <mergeCell ref="Q26:R27"/>
    <mergeCell ref="S26:T27"/>
    <mergeCell ref="S39:T39"/>
    <mergeCell ref="Q39:R39"/>
    <mergeCell ref="O39:P39"/>
    <mergeCell ref="O38:P38"/>
    <mergeCell ref="Q38:R38"/>
    <mergeCell ref="S38:T38"/>
    <mergeCell ref="B38:C38"/>
    <mergeCell ref="B33:C33"/>
    <mergeCell ref="B32:C32"/>
    <mergeCell ref="K37:L37"/>
    <mergeCell ref="B42:C42"/>
    <mergeCell ref="B41:C41"/>
    <mergeCell ref="B40:C40"/>
    <mergeCell ref="B39:C39"/>
    <mergeCell ref="B21:C21"/>
    <mergeCell ref="B20:C20"/>
    <mergeCell ref="B19:C19"/>
    <mergeCell ref="B13:C13"/>
    <mergeCell ref="B30:C30"/>
    <mergeCell ref="B29:C29"/>
    <mergeCell ref="B23:C23"/>
    <mergeCell ref="B22:C22"/>
    <mergeCell ref="B25:C25"/>
    <mergeCell ref="B28:C28"/>
    <mergeCell ref="B18:C18"/>
    <mergeCell ref="B4:T4"/>
    <mergeCell ref="B3:T3"/>
    <mergeCell ref="B2:T2"/>
    <mergeCell ref="B12:C12"/>
    <mergeCell ref="B11:C11"/>
    <mergeCell ref="B10:C10"/>
    <mergeCell ref="B9:C9"/>
    <mergeCell ref="O6:P7"/>
    <mergeCell ref="S6:T7"/>
    <mergeCell ref="Q6:R7"/>
    <mergeCell ref="N5:T5"/>
    <mergeCell ref="B5:C5"/>
    <mergeCell ref="B8:C8"/>
    <mergeCell ref="E5:L5"/>
    <mergeCell ref="B6:C6"/>
    <mergeCell ref="H6:H7"/>
  </mergeCells>
  <phoneticPr fontId="0" type="noConversion"/>
  <printOptions horizontalCentered="1" verticalCentered="1"/>
  <pageMargins left="0.25" right="0.25" top="0.25" bottom="0.25" header="0" footer="0"/>
  <pageSetup scale="66" fitToWidth="1" fitToHeight="1" orientation="landscape" r:id="rId1"/>
  <headerFooter alignWithMargins="0">
    <oddHeader/>
    <oddFooter/>
  </headerFooter>
  <rowBreaks count="1" manualBreakCount="1">
    <brk id="46" max="16383" man="1"/>
  </rowBreaks>
  <colBreaks count="1" manualBreakCount="1">
    <brk id="22" max="1048575" man="1"/>
  </colBreaks>
  <drawing r:id="rId80"/>
</worksheet>
</file>

<file path=xl/worksheets/sheet7.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9">
    <pageSetUpPr fitToPage="1"/>
  </sheetPr>
  <dimension ref="A1:EI109"/>
  <sheetViews>
    <sheetView showGridLines="0" zoomScale="70" workbookViewId="0"/>
  </sheetViews>
  <sheetFormatPr defaultRowHeight="12.75"/>
  <cols>
    <col min="1" max="1" width="1.5703125" style="34" customWidth="1"/>
    <col min="2" max="2" width="15.7109375" style="34" customWidth="1"/>
    <col min="3" max="3" width="18.7109375" customWidth="1"/>
    <col min="4" max="21" width="11.7109375" customWidth="1"/>
    <col min="22" max="22" width="2.7109375" customWidth="1"/>
    <col min="23" max="37" width="9.140625" style="281" customWidth="1"/>
  </cols>
  <sheetData>
    <row r="1" s="2" customFormat="1" ht="23.25">
      <c r="B1" s="657" t="s">
        <v>135</v>
      </c>
      <c r="C1" s="130"/>
      <c r="P1" s="222"/>
      <c r="Q1" s="222"/>
      <c r="R1" s="222"/>
      <c r="S1" s="222"/>
      <c r="T1" s="222"/>
      <c r="U1" s="222"/>
      <c r="W1" s="281"/>
      <c r="X1" s="281"/>
      <c r="Y1" s="281"/>
      <c r="Z1" s="281"/>
      <c r="AA1" s="281"/>
      <c r="AB1" s="281"/>
      <c r="AC1" s="281"/>
      <c r="AD1" s="281"/>
      <c r="AE1" s="281"/>
      <c r="AF1" s="281"/>
      <c r="AG1" s="281"/>
      <c r="AH1" s="281"/>
      <c r="AI1" s="281"/>
      <c r="AJ1" s="281"/>
      <c r="AK1" s="281"/>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row>
    <row r="2" s="2" customFormat="1" ht="15" customHeight="1">
      <c r="B2" s="11" t="s">
        <v>208</v>
      </c>
      <c r="C2" s="130"/>
      <c r="W2" s="281"/>
      <c r="X2" s="281"/>
      <c r="Y2" s="281"/>
      <c r="Z2" s="281"/>
      <c r="AA2" s="281"/>
      <c r="AB2" s="281"/>
      <c r="AC2" s="281"/>
      <c r="AD2" s="281"/>
      <c r="AE2" s="281"/>
      <c r="AF2" s="281"/>
      <c r="AG2" s="281"/>
      <c r="AH2" s="281"/>
      <c r="AI2" s="281"/>
      <c r="AJ2" s="281"/>
      <c r="AK2" s="281"/>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row>
    <row r="3" s="2" customFormat="1" ht="17.1" customHeight="1">
      <c r="B3" s="11" t="s">
        <v>209</v>
      </c>
      <c r="C3" s="130"/>
      <c r="O3" s="961"/>
      <c r="P3" s="961"/>
      <c r="Q3" s="961"/>
      <c r="R3" s="961"/>
      <c r="S3" s="961"/>
      <c r="T3" s="961"/>
      <c r="U3" s="961"/>
      <c r="W3" s="281"/>
      <c r="X3" s="281"/>
      <c r="Y3" s="281"/>
      <c r="Z3" s="281"/>
      <c r="AA3" s="281"/>
      <c r="AB3" s="281"/>
      <c r="AC3" s="281"/>
      <c r="AD3" s="281"/>
      <c r="AE3" s="281"/>
      <c r="AF3" s="281"/>
      <c r="AG3" s="281"/>
      <c r="AH3" s="281"/>
      <c r="AI3" s="281"/>
      <c r="AJ3" s="281"/>
      <c r="AK3" s="281"/>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row>
    <row r="4" s="2" customFormat="1" ht="15.75" customHeight="1">
      <c r="A4" s="9"/>
      <c r="B4" s="11" t="s">
        <v>210</v>
      </c>
      <c r="C4" s="131"/>
      <c r="D4" s="131"/>
      <c r="E4" s="131"/>
      <c r="G4" s="132"/>
      <c r="H4" s="132"/>
      <c r="I4" s="132"/>
      <c r="J4" s="132"/>
      <c r="K4" s="132"/>
      <c r="L4" s="132"/>
      <c r="M4" s="132"/>
      <c r="N4" s="132"/>
      <c r="O4" s="132"/>
      <c r="P4" s="132"/>
      <c r="Q4" s="132"/>
      <c r="R4" s="132"/>
      <c r="S4" s="132"/>
      <c r="T4" s="132"/>
      <c r="U4" s="132"/>
      <c r="V4" s="132"/>
      <c r="W4" s="281"/>
      <c r="X4" s="281"/>
      <c r="Y4" s="281"/>
      <c r="Z4" s="281"/>
      <c r="AA4" s="281"/>
      <c r="AB4" s="281"/>
      <c r="AC4" s="281"/>
      <c r="AD4" s="281"/>
      <c r="AE4" s="281"/>
      <c r="AF4" s="281"/>
      <c r="AG4" s="281"/>
      <c r="AH4" s="281"/>
      <c r="AI4" s="281"/>
      <c r="AJ4" s="281"/>
      <c r="AK4" s="281"/>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row>
    <row r="5" s="2" customFormat="1" ht="20.1" customHeight="1">
      <c r="A5" s="9"/>
      <c r="B5" s="11"/>
      <c r="C5" s="131"/>
      <c r="D5" s="131"/>
      <c r="E5" s="131"/>
      <c r="G5" s="132"/>
      <c r="H5" s="132"/>
      <c r="I5" s="132"/>
      <c r="J5" s="132"/>
      <c r="K5" s="132"/>
      <c r="L5" s="132"/>
      <c r="M5" s="132"/>
      <c r="N5" s="132"/>
      <c r="O5" s="132"/>
      <c r="P5" s="132"/>
      <c r="Q5" s="132"/>
      <c r="R5" s="132"/>
      <c r="S5" s="132"/>
      <c r="T5" s="132"/>
      <c r="U5" s="132"/>
      <c r="V5" s="132"/>
      <c r="W5" s="281"/>
      <c r="X5" s="281"/>
      <c r="Y5" s="281"/>
      <c r="Z5" s="281"/>
      <c r="AA5" s="281"/>
      <c r="AB5" s="281"/>
      <c r="AC5" s="281"/>
      <c r="AD5" s="281"/>
      <c r="AE5" s="281"/>
      <c r="AF5" s="281"/>
      <c r="AG5" s="281"/>
      <c r="AH5" s="281"/>
      <c r="AI5" s="281"/>
      <c r="AJ5" s="281"/>
      <c r="AK5" s="281"/>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row>
    <row r="6" s="2" customFormat="1" ht="20.1" customHeight="1">
      <c r="A6" s="9"/>
      <c r="B6" s="11"/>
      <c r="C6" s="131"/>
      <c r="D6" s="131"/>
      <c r="E6" s="131"/>
      <c r="G6" s="132"/>
      <c r="H6" s="132"/>
      <c r="I6" s="132"/>
      <c r="J6" s="132"/>
      <c r="K6" s="132"/>
      <c r="L6" s="132"/>
      <c r="M6" s="132"/>
      <c r="N6" s="132"/>
      <c r="O6" s="132"/>
      <c r="P6" s="132"/>
      <c r="Q6" s="132"/>
      <c r="R6" s="132"/>
      <c r="S6" s="132"/>
      <c r="T6" s="132"/>
      <c r="U6" s="132"/>
      <c r="V6" s="132"/>
      <c r="W6" s="281"/>
      <c r="X6" s="281"/>
      <c r="Y6" s="281"/>
      <c r="Z6" s="281"/>
      <c r="AA6" s="281"/>
      <c r="AB6" s="281"/>
      <c r="AC6" s="281"/>
      <c r="AD6" s="281"/>
      <c r="AE6" s="281"/>
      <c r="AF6" s="281"/>
      <c r="AG6" s="281"/>
      <c r="AH6" s="281"/>
      <c r="AI6" s="281"/>
      <c r="AJ6" s="281"/>
      <c r="AK6" s="281"/>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row>
    <row r="7" s="2" customFormat="1" ht="20.1" customHeight="1">
      <c r="A7" s="9"/>
      <c r="B7" s="11"/>
      <c r="C7" s="131"/>
      <c r="D7" s="131"/>
      <c r="E7" s="131"/>
      <c r="G7" s="132"/>
      <c r="H7" s="132"/>
      <c r="I7" s="132"/>
      <c r="J7" s="132"/>
      <c r="K7" s="132"/>
      <c r="L7" s="132"/>
      <c r="M7" s="132"/>
      <c r="N7" s="132"/>
      <c r="O7" s="132"/>
      <c r="P7" s="132"/>
      <c r="Q7" s="132"/>
      <c r="R7" s="132"/>
      <c r="S7" s="132"/>
      <c r="T7" s="132"/>
      <c r="U7" s="132"/>
      <c r="V7" s="132"/>
      <c r="W7" s="281"/>
      <c r="X7" s="281"/>
      <c r="Y7" s="281"/>
      <c r="Z7" s="281"/>
      <c r="AA7" s="281"/>
      <c r="AB7" s="281"/>
      <c r="AC7" s="281"/>
      <c r="AD7" s="281"/>
      <c r="AE7" s="281"/>
      <c r="AF7" s="281"/>
      <c r="AG7" s="281"/>
      <c r="AH7" s="281"/>
      <c r="AI7" s="281"/>
      <c r="AJ7" s="281"/>
      <c r="AK7" s="281"/>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row>
    <row r="8" s="2" customFormat="1" ht="20.1" customHeight="1">
      <c r="A8" s="9"/>
      <c r="B8" s="11"/>
      <c r="C8" s="131"/>
      <c r="D8" s="131"/>
      <c r="E8" s="131"/>
      <c r="G8" s="132"/>
      <c r="H8" s="132"/>
      <c r="I8" s="132"/>
      <c r="J8" s="132"/>
      <c r="K8" s="132"/>
      <c r="L8" s="132"/>
      <c r="M8" s="132"/>
      <c r="N8" s="132"/>
      <c r="O8" s="132"/>
      <c r="P8" s="132"/>
      <c r="Q8" s="132"/>
      <c r="R8" s="132"/>
      <c r="S8" s="132"/>
      <c r="T8" s="132"/>
      <c r="U8" s="132"/>
      <c r="V8" s="132"/>
      <c r="W8" s="281"/>
      <c r="X8" s="281"/>
      <c r="Y8" s="281"/>
      <c r="Z8" s="281"/>
      <c r="AA8" s="281"/>
      <c r="AB8" s="281"/>
      <c r="AC8" s="281"/>
      <c r="AD8" s="281"/>
      <c r="AE8" s="281"/>
      <c r="AF8" s="281"/>
      <c r="AG8" s="281"/>
      <c r="AH8" s="281"/>
      <c r="AI8" s="281"/>
      <c r="AJ8" s="281"/>
      <c r="AK8" s="281"/>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row>
    <row r="9" s="2" customFormat="1" ht="20.1" customHeight="1">
      <c r="A9" s="9"/>
      <c r="B9" s="11"/>
      <c r="C9" s="131"/>
      <c r="D9" s="131"/>
      <c r="E9" s="131"/>
      <c r="G9" s="132"/>
      <c r="H9" s="132"/>
      <c r="I9" s="132"/>
      <c r="J9" s="132"/>
      <c r="K9" s="132"/>
      <c r="L9" s="132"/>
      <c r="M9" s="132"/>
      <c r="N9" s="132"/>
      <c r="O9" s="132"/>
      <c r="P9" s="132"/>
      <c r="Q9" s="132"/>
      <c r="R9" s="132"/>
      <c r="S9" s="132"/>
      <c r="T9" s="132"/>
      <c r="U9" s="132"/>
      <c r="V9" s="132"/>
      <c r="W9" s="281"/>
      <c r="X9" s="281"/>
      <c r="Y9" s="281"/>
      <c r="Z9" s="281"/>
      <c r="AA9" s="281"/>
      <c r="AB9" s="281"/>
      <c r="AC9" s="281"/>
      <c r="AD9" s="281"/>
      <c r="AE9" s="281"/>
      <c r="AF9" s="281"/>
      <c r="AG9" s="281"/>
      <c r="AH9" s="281"/>
      <c r="AI9" s="281"/>
      <c r="AJ9" s="281"/>
      <c r="AK9" s="281"/>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row>
    <row r="10" s="2" customFormat="1" ht="20.1" customHeight="1">
      <c r="A10" s="9"/>
      <c r="B10" s="11"/>
      <c r="C10" s="131"/>
      <c r="D10" s="131"/>
      <c r="E10" s="131"/>
      <c r="G10" s="132"/>
      <c r="H10" s="132"/>
      <c r="I10" s="132"/>
      <c r="J10" s="132"/>
      <c r="K10" s="132"/>
      <c r="L10" s="132"/>
      <c r="M10" s="132"/>
      <c r="N10" s="132"/>
      <c r="O10" s="132"/>
      <c r="P10" s="132"/>
      <c r="Q10" s="132"/>
      <c r="R10" s="132"/>
      <c r="S10" s="132"/>
      <c r="T10" s="132"/>
      <c r="U10" s="132"/>
      <c r="V10" s="132"/>
      <c r="W10" s="281"/>
      <c r="X10" s="281"/>
      <c r="Y10" s="281"/>
      <c r="Z10" s="281"/>
      <c r="AA10" s="281"/>
      <c r="AB10" s="281"/>
      <c r="AC10" s="281"/>
      <c r="AD10" s="281"/>
      <c r="AE10" s="281"/>
      <c r="AF10" s="281"/>
      <c r="AG10" s="281"/>
      <c r="AH10" s="281"/>
      <c r="AI10" s="281"/>
      <c r="AJ10" s="281"/>
      <c r="AK10" s="281"/>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row>
    <row r="11" s="2" customFormat="1" ht="20.1" customHeight="1">
      <c r="A11" s="9"/>
      <c r="B11" s="11"/>
      <c r="C11" s="131"/>
      <c r="D11" s="131"/>
      <c r="E11" s="131"/>
      <c r="G11" s="132"/>
      <c r="H11" s="132"/>
      <c r="I11" s="132"/>
      <c r="J11" s="132"/>
      <c r="K11" s="132"/>
      <c r="L11" s="132"/>
      <c r="M11" s="132"/>
      <c r="N11" s="132"/>
      <c r="O11" s="132"/>
      <c r="P11" s="132"/>
      <c r="Q11" s="132"/>
      <c r="R11" s="132"/>
      <c r="S11" s="132"/>
      <c r="T11" s="132"/>
      <c r="U11" s="132"/>
      <c r="V11" s="132"/>
      <c r="W11" s="281"/>
      <c r="X11" s="281"/>
      <c r="Y11" s="281"/>
      <c r="Z11" s="281"/>
      <c r="AA11" s="281"/>
      <c r="AB11" s="281"/>
      <c r="AC11" s="281"/>
      <c r="AD11" s="281"/>
      <c r="AE11" s="281"/>
      <c r="AF11" s="281"/>
      <c r="AG11" s="281"/>
      <c r="AH11" s="281"/>
      <c r="AI11" s="281"/>
      <c r="AJ11" s="281"/>
      <c r="AK11" s="281"/>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row>
    <row r="12" s="2" customFormat="1" ht="20.1" customHeight="1">
      <c r="A12" s="9"/>
      <c r="B12" s="11"/>
      <c r="C12" s="131"/>
      <c r="D12" s="131"/>
      <c r="E12" s="131"/>
      <c r="G12" s="132"/>
      <c r="H12" s="132"/>
      <c r="I12" s="132"/>
      <c r="J12" s="132"/>
      <c r="K12" s="132"/>
      <c r="L12" s="132"/>
      <c r="M12" s="132"/>
      <c r="N12" s="132"/>
      <c r="O12" s="132"/>
      <c r="P12" s="132"/>
      <c r="Q12" s="132"/>
      <c r="R12" s="132"/>
      <c r="S12" s="132"/>
      <c r="T12" s="132"/>
      <c r="U12" s="132"/>
      <c r="V12" s="132"/>
      <c r="W12" s="281"/>
      <c r="X12" s="281"/>
      <c r="Y12" s="281"/>
      <c r="Z12" s="281"/>
      <c r="AA12" s="281"/>
      <c r="AB12" s="281"/>
      <c r="AC12" s="281"/>
      <c r="AD12" s="281"/>
      <c r="AE12" s="281"/>
      <c r="AF12" s="281"/>
      <c r="AG12" s="281"/>
      <c r="AH12" s="281"/>
      <c r="AI12" s="281"/>
      <c r="AJ12" s="281"/>
      <c r="AK12" s="281"/>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row>
    <row r="13" s="2" customFormat="1" ht="20.1" customHeight="1">
      <c r="A13" s="9"/>
      <c r="B13" s="11"/>
      <c r="C13" s="131"/>
      <c r="D13" s="131"/>
      <c r="E13" s="131"/>
      <c r="G13" s="132"/>
      <c r="H13" s="132"/>
      <c r="I13" s="132"/>
      <c r="J13" s="132"/>
      <c r="K13" s="132"/>
      <c r="L13" s="132"/>
      <c r="M13" s="132"/>
      <c r="N13" s="132"/>
      <c r="O13" s="132"/>
      <c r="P13" s="132"/>
      <c r="Q13" s="132"/>
      <c r="R13" s="132"/>
      <c r="S13" s="132"/>
      <c r="T13" s="132"/>
      <c r="U13" s="132"/>
      <c r="V13" s="132"/>
      <c r="W13" s="281"/>
      <c r="X13" s="1014" t="s">
        <v>43</v>
      </c>
      <c r="Y13" s="1014" t="s">
        <v>46</v>
      </c>
      <c r="Z13" s="1014" t="s">
        <v>47</v>
      </c>
      <c r="AA13" s="1014" t="s">
        <v>48</v>
      </c>
      <c r="AB13" s="1014" t="s">
        <v>49</v>
      </c>
      <c r="AC13" s="1014" t="s">
        <v>50</v>
      </c>
      <c r="AD13" s="1014" t="s">
        <v>51</v>
      </c>
      <c r="AE13" s="1014" t="s">
        <v>40</v>
      </c>
      <c r="AF13" s="1014" t="s">
        <v>52</v>
      </c>
      <c r="AG13" s="281"/>
      <c r="AH13" s="281"/>
      <c r="AI13" s="281"/>
      <c r="AJ13" s="281"/>
      <c r="AK13" s="281"/>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row>
    <row r="14" s="2" customFormat="1" ht="20.1" customHeight="1">
      <c r="A14" s="9"/>
      <c r="B14" s="11"/>
      <c r="C14" s="131"/>
      <c r="D14" s="131"/>
      <c r="E14" s="131"/>
      <c r="G14" s="132"/>
      <c r="H14" s="132"/>
      <c r="I14" s="132"/>
      <c r="J14" s="132"/>
      <c r="K14" s="132"/>
      <c r="L14" s="132"/>
      <c r="M14" s="132"/>
      <c r="N14" s="132"/>
      <c r="O14" s="132"/>
      <c r="P14" s="132"/>
      <c r="Q14" s="132"/>
      <c r="R14" s="132"/>
      <c r="S14" s="132"/>
      <c r="T14" s="132"/>
      <c r="U14" s="132"/>
      <c r="V14" s="132"/>
      <c r="W14" s="281"/>
      <c r="X14" s="1014" t="str">
        <f>D18</f>
      </c>
      <c r="Y14" s="1014" t="str">
        <f>D24</f>
      </c>
      <c r="Z14" s="1014" t="str">
        <f>D30</f>
      </c>
      <c r="AA14" s="1014" t="str">
        <f>D36</f>
      </c>
      <c r="AB14" s="1014" t="str">
        <f>D42</f>
      </c>
      <c r="AC14" s="1014" t="str">
        <f>D48</f>
      </c>
      <c r="AD14" s="1014" t="str">
        <f>D54</f>
      </c>
      <c r="AE14" s="1014" t="str">
        <f>D60</f>
      </c>
      <c r="AF14" s="1014" t="str">
        <f>D66</f>
      </c>
      <c r="AG14" s="281"/>
      <c r="AH14" s="281"/>
      <c r="AI14" s="281"/>
      <c r="AJ14" s="281"/>
      <c r="AK14" s="281"/>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row>
    <row r="15" s="2" customFormat="1" ht="15.95" customHeight="1">
      <c r="D15" s="810" t="s">
        <v>22</v>
      </c>
      <c r="E15" s="810"/>
      <c r="F15" s="810"/>
      <c r="G15" s="810"/>
      <c r="H15" s="810"/>
      <c r="I15" s="962"/>
      <c r="J15" s="810" t="s">
        <v>90</v>
      </c>
      <c r="K15" s="810"/>
      <c r="L15" s="810"/>
      <c r="M15" s="810"/>
      <c r="N15" s="810"/>
      <c r="O15" s="962"/>
      <c r="P15" s="810" t="s">
        <v>10</v>
      </c>
      <c r="Q15" s="810"/>
      <c r="R15" s="810"/>
      <c r="S15" s="810"/>
      <c r="T15" s="810"/>
      <c r="U15" s="962"/>
      <c r="W15" s="281"/>
      <c r="X15" s="1014" t="str">
        <f>F18</f>
      </c>
      <c r="Y15" s="1014" t="str">
        <f>F24</f>
      </c>
      <c r="Z15" s="1014" t="str">
        <f>F30</f>
      </c>
      <c r="AA15" s="1014" t="str">
        <f>F36</f>
      </c>
      <c r="AB15" s="1014" t="str">
        <f>F42</f>
      </c>
      <c r="AC15" s="1014" t="str">
        <f>F48</f>
      </c>
      <c r="AD15" s="1014" t="str">
        <f>F54</f>
      </c>
      <c r="AE15" s="1014" t="str">
        <f>F60</f>
      </c>
      <c r="AF15" s="1014" t="str">
        <f>F66</f>
      </c>
      <c r="AG15" s="281"/>
      <c r="AH15" s="281"/>
      <c r="AI15" s="281"/>
      <c r="AJ15" s="281"/>
      <c r="AK15" s="281"/>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row>
    <row r="16" s="2" customFormat="1" ht="15.95" customHeight="1">
      <c r="D16" s="808" t="s">
        <v>19</v>
      </c>
      <c r="E16" s="809"/>
      <c r="F16" s="808" t="s">
        <v>35</v>
      </c>
      <c r="G16" s="809"/>
      <c r="H16" s="808" t="s">
        <v>97</v>
      </c>
      <c r="I16" s="809"/>
      <c r="J16" s="808" t="s">
        <v>19</v>
      </c>
      <c r="K16" s="809"/>
      <c r="L16" s="808" t="s">
        <v>35</v>
      </c>
      <c r="M16" s="809"/>
      <c r="N16" s="808" t="s">
        <v>98</v>
      </c>
      <c r="O16" s="809"/>
      <c r="P16" s="808" t="s">
        <v>19</v>
      </c>
      <c r="Q16" s="809"/>
      <c r="R16" s="808" t="s">
        <v>35</v>
      </c>
      <c r="S16" s="809"/>
      <c r="T16" s="808" t="s">
        <v>99</v>
      </c>
      <c r="U16" s="809"/>
      <c r="W16" s="281"/>
      <c r="X16" s="1014" t="str">
        <f>J18</f>
      </c>
      <c r="Y16" s="1014" t="str">
        <f>J24</f>
      </c>
      <c r="Z16" s="1014" t="str">
        <f>J30</f>
      </c>
      <c r="AA16" s="1014" t="str">
        <f>J36</f>
      </c>
      <c r="AB16" s="1014" t="str">
        <f>J42</f>
      </c>
      <c r="AC16" s="1014" t="str">
        <f>J48</f>
      </c>
      <c r="AD16" s="1014" t="str">
        <f>J54</f>
      </c>
      <c r="AE16" s="1014" t="str">
        <f>J60</f>
      </c>
      <c r="AF16" s="1014" t="str">
        <f>J66</f>
      </c>
      <c r="AG16" s="281"/>
      <c r="AH16" s="281"/>
      <c r="AI16" s="281"/>
      <c r="AJ16" s="281"/>
      <c r="AK16" s="281"/>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row>
    <row r="17" s="2" customFormat="1" ht="15.95" customHeight="1">
      <c r="B17" s="611" t="s">
        <v>39</v>
      </c>
      <c r="C17" s="611" t="s">
        <v>41</v>
      </c>
      <c r="D17" s="298"/>
      <c r="E17" s="298" t="s">
        <v>24</v>
      </c>
      <c r="F17" s="299"/>
      <c r="G17" s="298" t="s">
        <v>24</v>
      </c>
      <c r="H17" s="299"/>
      <c r="I17" s="298" t="s">
        <v>24</v>
      </c>
      <c r="J17" s="299"/>
      <c r="K17" s="298" t="s">
        <v>24</v>
      </c>
      <c r="L17" s="299"/>
      <c r="M17" s="298" t="s">
        <v>24</v>
      </c>
      <c r="N17" s="299"/>
      <c r="O17" s="298" t="s">
        <v>24</v>
      </c>
      <c r="P17" s="299"/>
      <c r="Q17" s="298" t="s">
        <v>24</v>
      </c>
      <c r="R17" s="299"/>
      <c r="S17" s="298" t="s">
        <v>24</v>
      </c>
      <c r="T17" s="299"/>
      <c r="U17" s="298" t="s">
        <v>24</v>
      </c>
      <c r="W17" s="281"/>
      <c r="X17" s="1014" t="str">
        <f>L18</f>
      </c>
      <c r="Y17" s="1014" t="str">
        <f>L24</f>
      </c>
      <c r="Z17" s="1014" t="str">
        <f>L30</f>
      </c>
      <c r="AA17" s="1014" t="str">
        <f>L36</f>
      </c>
      <c r="AB17" s="1014" t="str">
        <f>L42</f>
      </c>
      <c r="AC17" s="1014" t="str">
        <f>L48</f>
      </c>
      <c r="AD17" s="1014" t="str">
        <f>L54</f>
      </c>
      <c r="AE17" s="1014" t="str">
        <f>L60</f>
      </c>
      <c r="AF17" s="1014" t="str">
        <f>L66</f>
      </c>
      <c r="AG17" s="281"/>
      <c r="AH17" s="281"/>
      <c r="AI17" s="281"/>
      <c r="AJ17" s="281"/>
      <c r="AK17" s="281"/>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row>
    <row r="18" s="2" customFormat="1" ht="15.95" customHeight="1">
      <c r="B18" s="300" t="s">
        <v>43</v>
      </c>
      <c r="C18" s="303" t="s">
        <v>42</v>
      </c>
      <c r="D18" s="307">
        <v>74.431818181818181818181818180</v>
      </c>
      <c r="E18" s="308">
        <v>-3.2019704433001625858428729900</v>
      </c>
      <c r="F18" s="308">
        <v>72.304712717882504841833440930</v>
      </c>
      <c r="G18" s="308">
        <v>23.122553927758865164105888730</v>
      </c>
      <c r="H18" s="308">
        <v>102.94186282465041642101621080</v>
      </c>
      <c r="I18" s="309">
        <v>-21.380749124620624326083385200</v>
      </c>
      <c r="J18" s="317">
        <v>136.63310760693775712799916237</v>
      </c>
      <c r="K18" s="308">
        <v>10.830456103558406235417820590</v>
      </c>
      <c r="L18" s="318">
        <v>136.06341227235074335854363017</v>
      </c>
      <c r="M18" s="308">
        <v>9.621193462525777333154956610</v>
      </c>
      <c r="N18" s="308">
        <v>100.41869840321013166835384350</v>
      </c>
      <c r="O18" s="309">
        <v>1.1031285126555621264728347400</v>
      </c>
      <c r="P18" s="317">
        <v>101.69850623016389877140846744</v>
      </c>
      <c r="Q18" s="308">
        <v>7.2816976569201784732562289600</v>
      </c>
      <c r="R18" s="318">
        <v>98.38025935767129280927622065</v>
      </c>
      <c r="S18" s="308">
        <v>34.968413037231454141928974270</v>
      </c>
      <c r="T18" s="308">
        <v>103.37287876056426263816819184</v>
      </c>
      <c r="U18" s="309">
        <v>-20.51347775181271392649094700</v>
      </c>
      <c r="W18" s="281"/>
      <c r="X18" s="1014"/>
      <c r="Y18" s="1014"/>
      <c r="Z18" s="1014"/>
      <c r="AA18" s="1014"/>
      <c r="AB18" s="1014"/>
      <c r="AC18" s="1014"/>
      <c r="AD18" s="1014"/>
      <c r="AE18" s="1014"/>
      <c r="AF18" s="1014"/>
      <c r="AG18" s="281"/>
      <c r="AH18" s="281"/>
      <c r="AI18" s="281"/>
      <c r="AJ18" s="281"/>
      <c r="AK18" s="281"/>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row>
    <row r="19" s="2" customFormat="1" ht="15.95" customHeight="1">
      <c r="B19" s="301"/>
      <c r="C19" s="304" t="s">
        <v>58</v>
      </c>
      <c r="D19" s="310">
        <v>66.258741258741258741258741260</v>
      </c>
      <c r="E19" s="134">
        <v>-4.6835341636949075571478953600</v>
      </c>
      <c r="F19" s="134">
        <v>58.904018928175515809328413770</v>
      </c>
      <c r="G19" s="134">
        <v>3.4833314205263565507841750600</v>
      </c>
      <c r="H19" s="134">
        <v>112.48594317393888851649810723</v>
      </c>
      <c r="I19" s="311">
        <v>-7.8919623789849527834826771800</v>
      </c>
      <c r="J19" s="319">
        <v>131.84839129543198109824129464</v>
      </c>
      <c r="K19" s="134">
        <v>17.00831666586199297567632500</v>
      </c>
      <c r="L19" s="135">
        <v>126.17483017758885408991463263</v>
      </c>
      <c r="M19" s="134">
        <v>7.8055159071033758096603908200</v>
      </c>
      <c r="N19" s="134">
        <v>104.49658708463965628954781637</v>
      </c>
      <c r="O19" s="311">
        <v>8.536484131903065726630222190</v>
      </c>
      <c r="P19" s="319">
        <v>87.36108444225300845495358509</v>
      </c>
      <c r="Q19" s="134">
        <v>11.528192180441334894000984100</v>
      </c>
      <c r="R19" s="135">
        <v>74.322045850400251401496564075</v>
      </c>
      <c r="S19" s="134">
        <v>11.560739315907998781519460620</v>
      </c>
      <c r="T19" s="134">
        <v>117.54397156679296735032814388</v>
      </c>
      <c r="U19" s="311">
        <v>-0.0291743633057855191049785500</v>
      </c>
      <c r="W19" s="281"/>
      <c r="X19" s="281"/>
      <c r="Y19" s="281"/>
      <c r="Z19" s="281"/>
      <c r="AA19" s="281"/>
      <c r="AB19" s="281"/>
      <c r="AC19" s="281"/>
      <c r="AD19" s="281"/>
      <c r="AE19" s="281"/>
      <c r="AF19" s="281"/>
      <c r="AG19" s="281"/>
      <c r="AH19" s="281"/>
      <c r="AI19" s="281"/>
      <c r="AJ19" s="281"/>
      <c r="AK19" s="281"/>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row>
    <row r="20" s="2" customFormat="1" ht="15.95" customHeight="1">
      <c r="B20" s="301"/>
      <c r="C20" s="305" t="s">
        <v>44</v>
      </c>
      <c r="D20" s="312">
        <v>74.669774669774669774669774670</v>
      </c>
      <c r="E20" s="159">
        <v>4.941304941373011340578952300</v>
      </c>
      <c r="F20" s="159">
        <v>71.254779283976364268335071250</v>
      </c>
      <c r="G20" s="159">
        <v>24.569130884340493278806440290</v>
      </c>
      <c r="H20" s="159">
        <v>104.79265449993681265203169985</v>
      </c>
      <c r="I20" s="313">
        <v>-15.75657291956000950107236600</v>
      </c>
      <c r="J20" s="320">
        <v>139.93551481454784260832090176</v>
      </c>
      <c r="K20" s="159">
        <v>18.372187386017948741344495870</v>
      </c>
      <c r="L20" s="160">
        <v>131.49146077126274549904227935</v>
      </c>
      <c r="M20" s="159">
        <v>7.7237386543213073031920885700</v>
      </c>
      <c r="N20" s="159">
        <v>106.42175088307398674193080069</v>
      </c>
      <c r="O20" s="313">
        <v>9.884960236938469139204857370</v>
      </c>
      <c r="P20" s="320">
        <v>104.48953359501202544413083651</v>
      </c>
      <c r="Q20" s="159">
        <v>24.221318130510797789808282880</v>
      </c>
      <c r="R20" s="160">
        <v>93.69395014983963443623102978</v>
      </c>
      <c r="S20" s="159">
        <v>34.190524997716095908890019660</v>
      </c>
      <c r="T20" s="159">
        <v>111.52217771579894243530561017</v>
      </c>
      <c r="U20" s="313">
        <v>-7.4291436502912378996140879500</v>
      </c>
      <c r="W20" s="281"/>
      <c r="X20" s="281"/>
      <c r="Y20" s="281"/>
      <c r="Z20" s="281"/>
      <c r="AA20" s="281"/>
      <c r="AB20" s="281"/>
      <c r="AC20" s="281"/>
      <c r="AD20" s="281"/>
      <c r="AE20" s="281"/>
      <c r="AF20" s="281"/>
      <c r="AG20" s="281"/>
      <c r="AH20" s="281"/>
      <c r="AI20" s="281"/>
      <c r="AJ20" s="281"/>
      <c r="AK20" s="281"/>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row>
    <row r="21" s="2" customFormat="1" ht="15.95" customHeight="1">
      <c r="B21" s="302"/>
      <c r="C21" s="306" t="s">
        <v>45</v>
      </c>
      <c r="D21" s="314">
        <v>65.442743654330556093780275140</v>
      </c>
      <c r="E21" s="315">
        <v>-6.3490990185293605961514572200</v>
      </c>
      <c r="F21" s="315">
        <v>57.572373400836342428867463300</v>
      </c>
      <c r="G21" s="315">
        <v>-5.3875374033352116021138315400</v>
      </c>
      <c r="H21" s="315">
        <v>113.67039395569054817207648895</v>
      </c>
      <c r="I21" s="316">
        <v>-1.0163160208803737163113470100</v>
      </c>
      <c r="J21" s="321">
        <v>129.29209557830314739987222796</v>
      </c>
      <c r="K21" s="315">
        <v>14.917897541987242906154000560</v>
      </c>
      <c r="L21" s="322">
        <v>124.80541069082850707608315809</v>
      </c>
      <c r="M21" s="315">
        <v>9.100593025377733885271508030</v>
      </c>
      <c r="N21" s="315">
        <v>103.59494421168863816522626344</v>
      </c>
      <c r="O21" s="316">
        <v>5.3320558168268268606671224500</v>
      </c>
      <c r="P21" s="321">
        <v>84.61229467462098049662244719</v>
      </c>
      <c r="Q21" s="315">
        <v>7.6216464369897376619974323800</v>
      </c>
      <c r="R21" s="322">
        <v>71.853437067371108250617705713</v>
      </c>
      <c r="S21" s="315">
        <v>3.2227577689488974645687346100</v>
      </c>
      <c r="T21" s="315">
        <v>117.75678120345573721893537299</v>
      </c>
      <c r="U21" s="316">
        <v>4.2615492582001948465559175400</v>
      </c>
      <c r="W21" s="281"/>
      <c r="X21" s="281"/>
      <c r="Y21" s="281"/>
      <c r="Z21" s="281"/>
      <c r="AA21" s="281"/>
      <c r="AB21" s="281"/>
      <c r="AC21" s="281"/>
      <c r="AD21" s="281"/>
      <c r="AE21" s="281"/>
      <c r="AF21" s="281"/>
      <c r="AG21" s="281"/>
      <c r="AH21" s="281"/>
      <c r="AI21" s="281"/>
      <c r="AJ21" s="281"/>
      <c r="AK21" s="281"/>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row>
    <row r="22" s="2" customFormat="1" ht="5.1" customHeight="1">
      <c r="B22" s="297"/>
      <c r="C22" s="297"/>
      <c r="D22" s="159"/>
      <c r="E22" s="159"/>
      <c r="F22" s="159"/>
      <c r="G22" s="159"/>
      <c r="H22" s="159"/>
      <c r="I22" s="159"/>
      <c r="J22" s="160"/>
      <c r="K22" s="159"/>
      <c r="L22" s="160"/>
      <c r="M22" s="159"/>
      <c r="N22" s="159"/>
      <c r="O22" s="159"/>
      <c r="P22" s="160"/>
      <c r="Q22" s="159"/>
      <c r="R22" s="160"/>
      <c r="S22" s="159"/>
      <c r="T22" s="159"/>
      <c r="U22" s="159"/>
      <c r="W22" s="281"/>
      <c r="X22" s="281"/>
      <c r="Y22" s="281"/>
      <c r="Z22" s="281"/>
      <c r="AA22" s="281"/>
      <c r="AB22" s="281"/>
      <c r="AC22" s="281"/>
      <c r="AD22" s="281"/>
      <c r="AE22" s="281"/>
      <c r="AF22" s="281"/>
      <c r="AG22" s="281"/>
      <c r="AH22" s="281"/>
      <c r="AI22" s="281"/>
      <c r="AJ22" s="281"/>
      <c r="AK22" s="281"/>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row>
    <row r="23" s="9" customFormat="1" ht="5.1" customHeight="1">
      <c r="B23" s="297"/>
      <c r="C23" s="297"/>
      <c r="D23" s="159"/>
      <c r="E23" s="159"/>
      <c r="F23" s="159"/>
      <c r="G23" s="159"/>
      <c r="H23" s="159"/>
      <c r="I23" s="159"/>
      <c r="J23" s="160"/>
      <c r="K23" s="159"/>
      <c r="L23" s="160"/>
      <c r="M23" s="159"/>
      <c r="N23" s="159"/>
      <c r="O23" s="159"/>
      <c r="P23" s="160"/>
      <c r="Q23" s="159"/>
      <c r="R23" s="160"/>
      <c r="S23" s="159"/>
      <c r="T23" s="159"/>
      <c r="U23" s="159"/>
      <c r="W23" s="281"/>
      <c r="X23" s="281"/>
      <c r="Y23" s="281"/>
      <c r="Z23" s="281"/>
      <c r="AA23" s="281"/>
      <c r="AB23" s="281"/>
      <c r="AC23" s="281"/>
      <c r="AD23" s="281"/>
      <c r="AE23" s="281"/>
      <c r="AF23" s="281"/>
      <c r="AG23" s="281"/>
      <c r="AH23" s="281"/>
      <c r="AI23" s="281"/>
      <c r="AJ23" s="281"/>
      <c r="AK23" s="281"/>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row>
    <row r="24" s="2" customFormat="1" ht="15.95" customHeight="1">
      <c r="B24" s="323" t="s">
        <v>46</v>
      </c>
      <c r="C24" s="303" t="s">
        <v>42</v>
      </c>
      <c r="D24" s="307">
        <v>79.166666666666666666666666670</v>
      </c>
      <c r="E24" s="308">
        <v>1.2106537530227133887165899200</v>
      </c>
      <c r="F24" s="308">
        <v>65.397030342156229825693996130</v>
      </c>
      <c r="G24" s="308">
        <v>12.316229396525894155905816270</v>
      </c>
      <c r="H24" s="308">
        <v>121.05544587027106720075678469</v>
      </c>
      <c r="I24" s="309">
        <v>-9.887774637042764750912256920</v>
      </c>
      <c r="J24" s="317">
        <v>149.6479070813476668526561567</v>
      </c>
      <c r="K24" s="308">
        <v>13.409884222421584856741127770</v>
      </c>
      <c r="L24" s="318">
        <v>150.88546965223318386801102134</v>
      </c>
      <c r="M24" s="308">
        <v>13.553117102472704488674226070</v>
      </c>
      <c r="N24" s="308">
        <v>99.17980003395622611690569750</v>
      </c>
      <c r="O24" s="309">
        <v>-0.1261373387631085236405404200</v>
      </c>
      <c r="P24" s="317">
        <v>118.47125977273356959168612405</v>
      </c>
      <c r="Q24" s="308">
        <v>14.782885242118676086793954220</v>
      </c>
      <c r="R24" s="318">
        <v>98.67461637037586524099106818</v>
      </c>
      <c r="S24" s="308">
        <v>27.538579491724955518597720660</v>
      </c>
      <c r="T24" s="308">
        <v>120.06254914437355151291036111</v>
      </c>
      <c r="U24" s="309">
        <v>-10.001439800035857389511866930</v>
      </c>
      <c r="W24" s="281"/>
      <c r="X24" s="281"/>
      <c r="Y24" s="281"/>
      <c r="Z24" s="281"/>
      <c r="AA24" s="281"/>
      <c r="AB24" s="281"/>
      <c r="AC24" s="281"/>
      <c r="AD24" s="281"/>
      <c r="AE24" s="281"/>
      <c r="AF24" s="281"/>
      <c r="AG24" s="281"/>
      <c r="AH24" s="281"/>
      <c r="AI24" s="281"/>
      <c r="AJ24" s="281"/>
      <c r="AK24" s="281"/>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row>
    <row r="25" s="2" customFormat="1" ht="15.95" customHeight="1">
      <c r="B25" s="324"/>
      <c r="C25" s="304" t="s">
        <v>58</v>
      </c>
      <c r="D25" s="310">
        <v>70.823620823620823620823620820</v>
      </c>
      <c r="E25" s="134">
        <v>-2.7531177198905674284759952500</v>
      </c>
      <c r="F25" s="134">
        <v>57.027746984562947765515643870</v>
      </c>
      <c r="G25" s="134">
        <v>4.8628707562526175594582765600</v>
      </c>
      <c r="H25" s="134">
        <v>124.19151127037565828518786161</v>
      </c>
      <c r="I25" s="311">
        <v>-7.2628075326350532054988183900</v>
      </c>
      <c r="J25" s="319">
        <v>141.74215119684031268106983107</v>
      </c>
      <c r="K25" s="134">
        <v>18.028645987369165346812087330</v>
      </c>
      <c r="L25" s="135">
        <v>133.36767120060973965287161296</v>
      </c>
      <c r="M25" s="134">
        <v>9.089075698515097288120246530</v>
      </c>
      <c r="N25" s="134">
        <v>106.27924287861647630224057793</v>
      </c>
      <c r="O25" s="311">
        <v>8.194743819741638743967974930</v>
      </c>
      <c r="P25" s="319">
        <v>100.38692371089350816534199768</v>
      </c>
      <c r="Q25" s="134">
        <v>14.779178420116816326144315910</v>
      </c>
      <c r="R25" s="135">
        <v>76.056578091487547719444826748</v>
      </c>
      <c r="S25" s="134">
        <v>14.39393645900930876790480900</v>
      </c>
      <c r="T25" s="134">
        <v>131.98979789772140825074579234</v>
      </c>
      <c r="U25" s="311">
        <v>0.3367678156583016692838758600</v>
      </c>
      <c r="W25" s="281"/>
      <c r="X25" s="281"/>
      <c r="Y25" s="281"/>
      <c r="Z25" s="281"/>
      <c r="AA25" s="281"/>
      <c r="AB25" s="281"/>
      <c r="AC25" s="281"/>
      <c r="AD25" s="281"/>
      <c r="AE25" s="281"/>
      <c r="AF25" s="281"/>
      <c r="AG25" s="281"/>
      <c r="AH25" s="281"/>
      <c r="AI25" s="281"/>
      <c r="AJ25" s="281"/>
      <c r="AK25" s="281"/>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row>
    <row r="26" s="2" customFormat="1" ht="15.95" customHeight="1">
      <c r="B26" s="324"/>
      <c r="C26" s="305" t="s">
        <v>44</v>
      </c>
      <c r="D26" s="312">
        <v>78.438228438228438228438228440</v>
      </c>
      <c r="E26" s="159">
        <v>3.4323770491473693962476589900</v>
      </c>
      <c r="F26" s="159">
        <v>65.465018124037936342420179750</v>
      </c>
      <c r="G26" s="159">
        <v>17.036652932180257213708406560</v>
      </c>
      <c r="H26" s="159">
        <v>119.81701172014547325940984481</v>
      </c>
      <c r="I26" s="313">
        <v>-11.623944757579933388644537600</v>
      </c>
      <c r="J26" s="320">
        <v>148.72306216488652949963858475</v>
      </c>
      <c r="K26" s="159">
        <v>14.406397363094948057002730320</v>
      </c>
      <c r="L26" s="160">
        <v>141.81991073768783911360759745</v>
      </c>
      <c r="M26" s="159">
        <v>8.590622757488833060296425600</v>
      </c>
      <c r="N26" s="159">
        <v>104.86754743482676873291028869</v>
      </c>
      <c r="O26" s="313">
        <v>5.3556876809212143018720338700</v>
      </c>
      <c r="P26" s="320">
        <v>116.65573524122218456090532347</v>
      </c>
      <c r="Q26" s="159">
        <v>18.333256289068937054667114260</v>
      </c>
      <c r="R26" s="160">
        <v>92.84243026792176726122461715</v>
      </c>
      <c r="S26" s="159">
        <v>27.090830273659536806046973670</v>
      </c>
      <c r="T26" s="159">
        <v>125.64916160058292381289855358</v>
      </c>
      <c r="U26" s="313">
        <v>-6.8907992541741740681160189600</v>
      </c>
      <c r="W26" s="281"/>
      <c r="X26" s="281"/>
      <c r="Y26" s="281"/>
      <c r="Z26" s="281"/>
      <c r="AA26" s="281"/>
      <c r="AB26" s="281"/>
      <c r="AC26" s="281"/>
      <c r="AD26" s="281"/>
      <c r="AE26" s="281"/>
      <c r="AF26" s="281"/>
      <c r="AG26" s="281"/>
      <c r="AH26" s="281"/>
      <c r="AI26" s="281"/>
      <c r="AJ26" s="281"/>
      <c r="AK26" s="281"/>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row>
    <row r="27" s="2" customFormat="1" ht="15.95" customHeight="1">
      <c r="B27" s="325"/>
      <c r="C27" s="306" t="s">
        <v>45</v>
      </c>
      <c r="D27" s="314">
        <v>70.679131951172253439255958150</v>
      </c>
      <c r="E27" s="315">
        <v>-2.1762928833299803926353617300</v>
      </c>
      <c r="F27" s="315">
        <v>54.925610194939756046110511360</v>
      </c>
      <c r="G27" s="315">
        <v>-4.8427749062907676112598405500</v>
      </c>
      <c r="H27" s="315">
        <v>128.68155984134157692282566316</v>
      </c>
      <c r="I27" s="316">
        <v>2.802185562169322790537945600</v>
      </c>
      <c r="J27" s="321">
        <v>137.95596724142243061631235995</v>
      </c>
      <c r="K27" s="315">
        <v>16.139977342462268872090085760</v>
      </c>
      <c r="L27" s="322">
        <v>132.08954959174983239562688585</v>
      </c>
      <c r="M27" s="315">
        <v>10.695674600748901006875013670</v>
      </c>
      <c r="N27" s="315">
        <v>104.44124282947138898500603657</v>
      </c>
      <c r="O27" s="316">
        <v>4.9182614960687730522749476200</v>
      </c>
      <c r="P27" s="321">
        <v>97.50608012108092836284700853</v>
      </c>
      <c r="Q27" s="315">
        <v>13.612431280774016243333639520</v>
      </c>
      <c r="R27" s="322">
        <v>72.550991117016150853838966548</v>
      </c>
      <c r="S27" s="315">
        <v>5.3349322488697378358379777800</v>
      </c>
      <c r="T27" s="315">
        <v>134.39662039052903151375015906</v>
      </c>
      <c r="U27" s="316">
        <v>7.8582658717065411108981805400</v>
      </c>
      <c r="W27" s="281"/>
      <c r="X27" s="281"/>
      <c r="Y27" s="281"/>
      <c r="Z27" s="281"/>
      <c r="AA27" s="281"/>
      <c r="AB27" s="281"/>
      <c r="AC27" s="281"/>
      <c r="AD27" s="281"/>
      <c r="AE27" s="281"/>
      <c r="AF27" s="281"/>
      <c r="AG27" s="281"/>
      <c r="AH27" s="281"/>
      <c r="AI27" s="281"/>
      <c r="AJ27" s="281"/>
      <c r="AK27" s="281"/>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row>
    <row r="28" s="2" customFormat="1" ht="5.1" customHeight="1">
      <c r="B28" s="4"/>
      <c r="C28" s="297"/>
      <c r="D28" s="159"/>
      <c r="E28" s="159"/>
      <c r="F28" s="159"/>
      <c r="G28" s="159"/>
      <c r="H28" s="159"/>
      <c r="I28" s="159"/>
      <c r="J28" s="160"/>
      <c r="K28" s="159"/>
      <c r="L28" s="160"/>
      <c r="M28" s="159"/>
      <c r="N28" s="159"/>
      <c r="O28" s="159"/>
      <c r="P28" s="160"/>
      <c r="Q28" s="159"/>
      <c r="R28" s="160"/>
      <c r="S28" s="159"/>
      <c r="T28" s="159"/>
      <c r="U28" s="159"/>
      <c r="W28" s="281"/>
      <c r="X28" s="281"/>
      <c r="Y28" s="281"/>
      <c r="Z28" s="281"/>
      <c r="AA28" s="281"/>
      <c r="AB28" s="281"/>
      <c r="AC28" s="281"/>
      <c r="AD28" s="281"/>
      <c r="AE28" s="281"/>
      <c r="AF28" s="281"/>
      <c r="AG28" s="281"/>
      <c r="AH28" s="281"/>
      <c r="AI28" s="281"/>
      <c r="AJ28" s="281"/>
      <c r="AK28" s="281"/>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row>
    <row r="29" s="9" customFormat="1" ht="5.1" customHeight="1">
      <c r="B29" s="4"/>
      <c r="C29" s="297"/>
      <c r="D29" s="159"/>
      <c r="E29" s="159"/>
      <c r="F29" s="159"/>
      <c r="G29" s="159"/>
      <c r="H29" s="159"/>
      <c r="I29" s="159"/>
      <c r="J29" s="160"/>
      <c r="K29" s="159"/>
      <c r="L29" s="160"/>
      <c r="M29" s="159"/>
      <c r="N29" s="159"/>
      <c r="O29" s="159"/>
      <c r="P29" s="160"/>
      <c r="Q29" s="159"/>
      <c r="R29" s="160"/>
      <c r="S29" s="159"/>
      <c r="T29" s="159"/>
      <c r="U29" s="159"/>
      <c r="W29" s="281"/>
      <c r="X29" s="281"/>
      <c r="Y29" s="281"/>
      <c r="Z29" s="281"/>
      <c r="AA29" s="281"/>
      <c r="AB29" s="281"/>
      <c r="AC29" s="281"/>
      <c r="AD29" s="281"/>
      <c r="AE29" s="281"/>
      <c r="AF29" s="281"/>
      <c r="AG29" s="281"/>
      <c r="AH29" s="281"/>
      <c r="AI29" s="281"/>
      <c r="AJ29" s="281"/>
      <c r="AK29" s="281"/>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row>
    <row r="30" s="2" customFormat="1" ht="15.95" customHeight="1">
      <c r="B30" s="323" t="s">
        <v>47</v>
      </c>
      <c r="C30" s="303" t="s">
        <v>42</v>
      </c>
      <c r="D30" s="307">
        <v>86.48989898989898989898989899</v>
      </c>
      <c r="E30" s="308">
        <v>7.2826938136082108063326307700</v>
      </c>
      <c r="F30" s="308">
        <v>68.318269851517107811491284700</v>
      </c>
      <c r="G30" s="308">
        <v>18.981256482999285726161731660</v>
      </c>
      <c r="H30" s="308">
        <v>126.59849141071304885779276399</v>
      </c>
      <c r="I30" s="308">
        <v>-9.832273599365998949561835310</v>
      </c>
      <c r="J30" s="317">
        <v>159.48322550605459382100796504</v>
      </c>
      <c r="K30" s="308">
        <v>13.387255146028300786416393210</v>
      </c>
      <c r="L30" s="318">
        <v>162.37383520270328122847277728</v>
      </c>
      <c r="M30" s="308">
        <v>13.450421993704879743545410070</v>
      </c>
      <c r="N30" s="308">
        <v>98.21978110387249123201310440</v>
      </c>
      <c r="O30" s="309">
        <v>-0.0556779309666268117887032700</v>
      </c>
      <c r="P30" s="317">
        <v>137.93688064601944036286673744</v>
      </c>
      <c r="Q30" s="308">
        <v>21.644901761933217578476852740</v>
      </c>
      <c r="R30" s="318">
        <v>110.93099490204050830215062399</v>
      </c>
      <c r="S30" s="308">
        <v>34.984737573304597801574473370</v>
      </c>
      <c r="T30" s="308">
        <v>124.34476114441893024072964375</v>
      </c>
      <c r="U30" s="309">
        <v>-9.882477123772685068954571250</v>
      </c>
      <c r="W30" s="281"/>
      <c r="X30" s="281"/>
      <c r="Y30" s="281"/>
      <c r="Z30" s="281"/>
      <c r="AA30" s="281"/>
      <c r="AB30" s="281"/>
      <c r="AC30" s="281"/>
      <c r="AD30" s="281"/>
      <c r="AE30" s="281"/>
      <c r="AF30" s="281"/>
      <c r="AG30" s="281"/>
      <c r="AH30" s="281"/>
      <c r="AI30" s="281"/>
      <c r="AJ30" s="281"/>
      <c r="AK30" s="281"/>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row>
    <row r="31" s="2" customFormat="1" ht="15.95" customHeight="1">
      <c r="B31" s="324"/>
      <c r="C31" s="304" t="s">
        <v>58</v>
      </c>
      <c r="D31" s="310">
        <v>77.609427609427609427609427610</v>
      </c>
      <c r="E31" s="134">
        <v>-0.8611635948635040903338148800</v>
      </c>
      <c r="F31" s="134">
        <v>58.698853389367792319528781090</v>
      </c>
      <c r="G31" s="134">
        <v>9.410279954796703989148221520</v>
      </c>
      <c r="H31" s="134">
        <v>132.21625828800692179472480347</v>
      </c>
      <c r="I31" s="134">
        <v>-9.388005911308542069585652760</v>
      </c>
      <c r="J31" s="319">
        <v>145.00003529012122835194612208</v>
      </c>
      <c r="K31" s="134">
        <v>13.865607232101905418790235330</v>
      </c>
      <c r="L31" s="135">
        <v>137.9356044523235324270832354</v>
      </c>
      <c r="M31" s="134">
        <v>9.782516398298658721217025080</v>
      </c>
      <c r="N31" s="134">
        <v>105.12154266903887328458234628</v>
      </c>
      <c r="O31" s="311">
        <v>3.7192541834827644047405389400</v>
      </c>
      <c r="P31" s="319">
        <v>112.53369742213112166708276478</v>
      </c>
      <c r="Q31" s="134">
        <v>12.885038075595039802726725670</v>
      </c>
      <c r="R31" s="135">
        <v>80.96661822920766326239070703</v>
      </c>
      <c r="S31" s="134">
        <v>20.113358532741359976981751530</v>
      </c>
      <c r="T31" s="134">
        <v>138.98777037169954656516269959</v>
      </c>
      <c r="U31" s="311">
        <v>-6.0179155303204235689350270500</v>
      </c>
      <c r="W31" s="281"/>
      <c r="X31" s="281"/>
      <c r="Y31" s="281"/>
      <c r="Z31" s="281"/>
      <c r="AA31" s="281"/>
      <c r="AB31" s="281"/>
      <c r="AC31" s="281"/>
      <c r="AD31" s="281"/>
      <c r="AE31" s="281"/>
      <c r="AF31" s="281"/>
      <c r="AG31" s="281"/>
      <c r="AH31" s="281"/>
      <c r="AI31" s="281"/>
      <c r="AJ31" s="281"/>
      <c r="AK31" s="281"/>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row>
    <row r="32" s="2" customFormat="1" ht="15.95" customHeight="1">
      <c r="B32" s="324"/>
      <c r="C32" s="305" t="s">
        <v>44</v>
      </c>
      <c r="D32" s="312">
        <v>85.31468531468531468531468531</v>
      </c>
      <c r="E32" s="159">
        <v>4.7709923663883203557485049500</v>
      </c>
      <c r="F32" s="159">
        <v>69.715477431848651869506926860</v>
      </c>
      <c r="G32" s="159">
        <v>25.436813130820399621638993320</v>
      </c>
      <c r="H32" s="159">
        <v>122.37553045253893076174689629</v>
      </c>
      <c r="I32" s="159">
        <v>-16.475084346069474473850336310</v>
      </c>
      <c r="J32" s="320">
        <v>154.26174133297848166027558436</v>
      </c>
      <c r="K32" s="159">
        <v>12.868488939738972755537954490</v>
      </c>
      <c r="L32" s="160">
        <v>146.56329190500484353338171557</v>
      </c>
      <c r="M32" s="159">
        <v>9.370336138065623595258206170</v>
      </c>
      <c r="N32" s="159">
        <v>105.25264500265761935314629992</v>
      </c>
      <c r="O32" s="313">
        <v>3.1984475180422046817705616100</v>
      </c>
      <c r="P32" s="320">
        <v>131.60791917918443889897637267</v>
      </c>
      <c r="Q32" s="159">
        <v>18.253435931102571852336621620</v>
      </c>
      <c r="R32" s="160">
        <v>102.17729869140811376973431087</v>
      </c>
      <c r="S32" s="159">
        <v>37.190664162088197616429062760</v>
      </c>
      <c r="T32" s="159">
        <v>128.80348263724605434864518819</v>
      </c>
      <c r="U32" s="313">
        <v>-13.803583754480691171775772750</v>
      </c>
      <c r="W32" s="281"/>
      <c r="X32" s="281"/>
      <c r="Y32" s="281"/>
      <c r="Z32" s="281"/>
      <c r="AA32" s="281"/>
      <c r="AB32" s="281"/>
      <c r="AC32" s="281"/>
      <c r="AD32" s="281"/>
      <c r="AE32" s="281"/>
      <c r="AF32" s="281"/>
      <c r="AG32" s="281"/>
      <c r="AH32" s="281"/>
      <c r="AI32" s="281"/>
      <c r="AJ32" s="281"/>
      <c r="AK32" s="281"/>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row>
    <row r="33" s="2" customFormat="1" ht="15.95" customHeight="1">
      <c r="B33" s="325"/>
      <c r="C33" s="306" t="s">
        <v>45</v>
      </c>
      <c r="D33" s="314">
        <v>78.270323696565357054608351870</v>
      </c>
      <c r="E33" s="315">
        <v>1.9696062437458596906129711100</v>
      </c>
      <c r="F33" s="315">
        <v>57.231135762945315117447790640</v>
      </c>
      <c r="G33" s="315">
        <v>0.9570630362086308933003721100</v>
      </c>
      <c r="H33" s="315">
        <v>136.76178648773903914302454817</v>
      </c>
      <c r="I33" s="315">
        <v>1.0029443974487139570806706600</v>
      </c>
      <c r="J33" s="321">
        <v>142.33102864076576854785894696</v>
      </c>
      <c r="K33" s="315">
        <v>14.204435580493228424260188070</v>
      </c>
      <c r="L33" s="322">
        <v>137.14170894946810316771127501</v>
      </c>
      <c r="M33" s="315">
        <v>12.636133659181532292544533440</v>
      </c>
      <c r="N33" s="315">
        <v>103.78391062136803575318563736</v>
      </c>
      <c r="O33" s="316">
        <v>1.3923612879238628533788599400</v>
      </c>
      <c r="P33" s="321">
        <v>111.40295683777851456688855953</v>
      </c>
      <c r="Q33" s="315">
        <v>16.453813274242494326664973150</v>
      </c>
      <c r="R33" s="322">
        <v>78.48775763649341540782463396</v>
      </c>
      <c r="S33" s="315">
        <v>13.714132459835034110074388660</v>
      </c>
      <c r="T33" s="315">
        <v>141.93673025252999204644765190</v>
      </c>
      <c r="U33" s="316">
        <v>2.4092702948012264710679347800</v>
      </c>
      <c r="W33" s="281"/>
      <c r="X33" s="281"/>
      <c r="Y33" s="281"/>
      <c r="Z33" s="281"/>
      <c r="AA33" s="281"/>
      <c r="AB33" s="281"/>
      <c r="AC33" s="281"/>
      <c r="AD33" s="281"/>
      <c r="AE33" s="281"/>
      <c r="AF33" s="281"/>
      <c r="AG33" s="281"/>
      <c r="AH33" s="281"/>
      <c r="AI33" s="281"/>
      <c r="AJ33" s="281"/>
      <c r="AK33" s="281"/>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row>
    <row r="34" s="2" customFormat="1" ht="5.1" customHeight="1">
      <c r="B34" s="4"/>
      <c r="C34" s="297"/>
      <c r="D34" s="159"/>
      <c r="E34" s="159"/>
      <c r="F34" s="159"/>
      <c r="G34" s="159"/>
      <c r="H34" s="159"/>
      <c r="I34" s="159"/>
      <c r="J34" s="160"/>
      <c r="K34" s="159"/>
      <c r="L34" s="160"/>
      <c r="M34" s="159"/>
      <c r="N34" s="159"/>
      <c r="O34" s="159"/>
      <c r="P34" s="160"/>
      <c r="Q34" s="159"/>
      <c r="R34" s="160"/>
      <c r="S34" s="159"/>
      <c r="T34" s="159"/>
      <c r="U34" s="159"/>
      <c r="W34" s="281"/>
      <c r="X34" s="281"/>
      <c r="Y34" s="281"/>
      <c r="Z34" s="281"/>
      <c r="AA34" s="281"/>
      <c r="AB34" s="281"/>
      <c r="AC34" s="281"/>
      <c r="AD34" s="281"/>
      <c r="AE34" s="281"/>
      <c r="AF34" s="281"/>
      <c r="AG34" s="281"/>
      <c r="AH34" s="281"/>
      <c r="AI34" s="281"/>
      <c r="AJ34" s="281"/>
      <c r="AK34" s="281"/>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row>
    <row r="35" s="9" customFormat="1" ht="5.1" customHeight="1">
      <c r="B35" s="4"/>
      <c r="C35" s="297"/>
      <c r="D35" s="159"/>
      <c r="E35" s="159"/>
      <c r="F35" s="159"/>
      <c r="G35" s="159"/>
      <c r="H35" s="159"/>
      <c r="I35" s="159"/>
      <c r="J35" s="160"/>
      <c r="K35" s="159"/>
      <c r="L35" s="160"/>
      <c r="M35" s="159"/>
      <c r="N35" s="159"/>
      <c r="O35" s="159"/>
      <c r="P35" s="160"/>
      <c r="Q35" s="159"/>
      <c r="R35" s="160"/>
      <c r="S35" s="159"/>
      <c r="T35" s="159"/>
      <c r="U35" s="159"/>
      <c r="W35" s="281"/>
      <c r="X35" s="281"/>
      <c r="Y35" s="281"/>
      <c r="Z35" s="281"/>
      <c r="AA35" s="281"/>
      <c r="AB35" s="281"/>
      <c r="AC35" s="281"/>
      <c r="AD35" s="281"/>
      <c r="AE35" s="281"/>
      <c r="AF35" s="281"/>
      <c r="AG35" s="281"/>
      <c r="AH35" s="281"/>
      <c r="AI35" s="281"/>
      <c r="AJ35" s="281"/>
      <c r="AK35" s="281"/>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row>
    <row r="36" s="2" customFormat="1" ht="15.95" customHeight="1">
      <c r="B36" s="323" t="s">
        <v>48</v>
      </c>
      <c r="C36" s="303" t="s">
        <v>42</v>
      </c>
      <c r="D36" s="307">
        <v>89.07828282828282828282828283</v>
      </c>
      <c r="E36" s="308">
        <v>6.0105184071845862490763869500</v>
      </c>
      <c r="F36" s="308">
        <v>71.642995480955455132343447390</v>
      </c>
      <c r="G36" s="308">
        <v>16.157576355178504185089383430</v>
      </c>
      <c r="H36" s="308">
        <v>124.33634611482253564431789372</v>
      </c>
      <c r="I36" s="308">
        <v>-8.735597165850596389838626130</v>
      </c>
      <c r="J36" s="317">
        <v>155.53353105070367118763819942</v>
      </c>
      <c r="K36" s="308">
        <v>10.247362646153794038325586820</v>
      </c>
      <c r="L36" s="318">
        <v>162.56887076994038006707239312</v>
      </c>
      <c r="M36" s="308">
        <v>14.077404669981065980177535180</v>
      </c>
      <c r="N36" s="308">
        <v>95.67239429918034583020028181</v>
      </c>
      <c r="O36" s="309">
        <v>-3.3574063460933934539585586400</v>
      </c>
      <c r="P36" s="317">
        <v>138.54659868216090911979640112</v>
      </c>
      <c r="Q36" s="308">
        <v>16.873800671396800206307065940</v>
      </c>
      <c r="R36" s="318">
        <v>116.46920873914870030951167738</v>
      </c>
      <c r="S36" s="308">
        <v>32.50954843337766575751674600</v>
      </c>
      <c r="T36" s="308">
        <v>118.95555931226077388873205123</v>
      </c>
      <c r="U36" s="309">
        <v>-11.799714018174624638558962450</v>
      </c>
      <c r="W36" s="281"/>
      <c r="X36" s="281"/>
      <c r="Y36" s="281"/>
      <c r="Z36" s="281"/>
      <c r="AA36" s="281"/>
      <c r="AB36" s="281"/>
      <c r="AC36" s="281"/>
      <c r="AD36" s="281"/>
      <c r="AE36" s="281"/>
      <c r="AF36" s="281"/>
      <c r="AG36" s="281"/>
      <c r="AH36" s="281"/>
      <c r="AI36" s="281"/>
      <c r="AJ36" s="281"/>
      <c r="AK36" s="281"/>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row>
    <row r="37" s="2" customFormat="1" ht="15.95" customHeight="1">
      <c r="B37" s="324"/>
      <c r="C37" s="304" t="s">
        <v>58</v>
      </c>
      <c r="D37" s="310">
        <v>81.00880600880600880600880601</v>
      </c>
      <c r="E37" s="134">
        <v>1.1905825678507266030337556100</v>
      </c>
      <c r="F37" s="134">
        <v>61.407369413789109680835222290</v>
      </c>
      <c r="G37" s="134">
        <v>7.8812494688748966890200801500</v>
      </c>
      <c r="H37" s="134">
        <v>131.92033266059594941522859794</v>
      </c>
      <c r="I37" s="134">
        <v>-6.2018811739559695953756677600</v>
      </c>
      <c r="J37" s="319">
        <v>146.52285481167659019265613035</v>
      </c>
      <c r="K37" s="134">
        <v>16.962890128515446587699296440</v>
      </c>
      <c r="L37" s="135">
        <v>138.13670395182798648167467273</v>
      </c>
      <c r="M37" s="134">
        <v>8.185765659123318942702272930</v>
      </c>
      <c r="N37" s="134">
        <v>106.07090702178818989133984106</v>
      </c>
      <c r="O37" s="311">
        <v>8.113012295097537266808001230</v>
      </c>
      <c r="P37" s="319">
        <v>118.69641521295556979411556895</v>
      </c>
      <c r="Q37" s="134">
        <v>18.355429909340451678305957400</v>
      </c>
      <c r="R37" s="135">
        <v>84.82611609173123132879223355</v>
      </c>
      <c r="S37" s="134">
        <v>16.712155740652175646784091840</v>
      </c>
      <c r="T37" s="134">
        <v>139.92909339930239308252104163</v>
      </c>
      <c r="U37" s="311">
        <v>1.4079717388716228266583105800</v>
      </c>
      <c r="W37" s="281"/>
      <c r="X37" s="281"/>
      <c r="Y37" s="281"/>
      <c r="Z37" s="281"/>
      <c r="AA37" s="281"/>
      <c r="AB37" s="281"/>
      <c r="AC37" s="281"/>
      <c r="AD37" s="281"/>
      <c r="AE37" s="281"/>
      <c r="AF37" s="281"/>
      <c r="AG37" s="281"/>
      <c r="AH37" s="281"/>
      <c r="AI37" s="281"/>
      <c r="AJ37" s="281"/>
      <c r="AK37" s="281"/>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row>
    <row r="38" s="2" customFormat="1" ht="15.95" customHeight="1">
      <c r="B38" s="324"/>
      <c r="C38" s="305" t="s">
        <v>44</v>
      </c>
      <c r="D38" s="312">
        <v>86.57731157731157731157731158</v>
      </c>
      <c r="E38" s="159">
        <v>5.1675318546897118388405388600</v>
      </c>
      <c r="F38" s="159">
        <v>68.911068076865782809474154630</v>
      </c>
      <c r="G38" s="159">
        <v>20.409124327792142476593123870</v>
      </c>
      <c r="H38" s="159">
        <v>125.63629325944747771876384388</v>
      </c>
      <c r="I38" s="159">
        <v>-12.658170681263677731226801960</v>
      </c>
      <c r="J38" s="320">
        <v>154.2351476639212028132657781</v>
      </c>
      <c r="K38" s="159">
        <v>15.229425509580825461755846890</v>
      </c>
      <c r="L38" s="160">
        <v>144.81068100777922265333554678</v>
      </c>
      <c r="M38" s="159">
        <v>7.7347610787307995905930000900</v>
      </c>
      <c r="N38" s="159">
        <v>106.50812950435166361238667771</v>
      </c>
      <c r="O38" s="313">
        <v>6.9565889001177539153048017500</v>
      </c>
      <c r="P38" s="320">
        <v>133.53264435471965830200574456</v>
      </c>
      <c r="Q38" s="159">
        <v>21.183942778652910349897227760</v>
      </c>
      <c r="R38" s="160">
        <v>99.79058697184368896087147913</v>
      </c>
      <c r="S38" s="159">
        <v>29.722482411634993216555665060</v>
      </c>
      <c r="T38" s="159">
        <v>133.81286592938358654418168315</v>
      </c>
      <c r="U38" s="313">
        <v>-6.5821586776256621399302228300</v>
      </c>
      <c r="W38" s="281"/>
      <c r="X38" s="281"/>
      <c r="Y38" s="281"/>
      <c r="Z38" s="281"/>
      <c r="AA38" s="281"/>
      <c r="AB38" s="281"/>
      <c r="AC38" s="281"/>
      <c r="AD38" s="281"/>
      <c r="AE38" s="281"/>
      <c r="AF38" s="281"/>
      <c r="AG38" s="281"/>
      <c r="AH38" s="281"/>
      <c r="AI38" s="281"/>
      <c r="AJ38" s="281"/>
      <c r="AK38" s="281"/>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row>
    <row r="39" s="2" customFormat="1" ht="15.95" customHeight="1">
      <c r="B39" s="325"/>
      <c r="C39" s="306" t="s">
        <v>45</v>
      </c>
      <c r="D39" s="314">
        <v>81.16644061228444099980623910</v>
      </c>
      <c r="E39" s="315">
        <v>3.3933223662975995738498644900</v>
      </c>
      <c r="F39" s="315">
        <v>59.905197979873183685118316400</v>
      </c>
      <c r="G39" s="315">
        <v>0.0518088335880700696904996400</v>
      </c>
      <c r="H39" s="315">
        <v>135.49148212400237606548052256</v>
      </c>
      <c r="I39" s="315">
        <v>3.3397832299509173778350253100</v>
      </c>
      <c r="J39" s="321">
        <v>143.15990321625018251382801126</v>
      </c>
      <c r="K39" s="315">
        <v>16.432608373706060902085300110</v>
      </c>
      <c r="L39" s="322">
        <v>137.04356471400009976497875293</v>
      </c>
      <c r="M39" s="315">
        <v>10.253131893349923140718786290</v>
      </c>
      <c r="N39" s="315">
        <v>104.46306144693079040380339771</v>
      </c>
      <c r="O39" s="316">
        <v>5.6048081122233500448990619400</v>
      </c>
      <c r="P39" s="321">
        <v>116.19779782462158778345776771</v>
      </c>
      <c r="Q39" s="315">
        <v>20.383542115436563267129668460</v>
      </c>
      <c r="R39" s="322">
        <v>82.09621876059738694305524644</v>
      </c>
      <c r="S39" s="315">
        <v>10.310252754883092090302151370</v>
      </c>
      <c r="T39" s="315">
        <v>141.53855022661260078977368495</v>
      </c>
      <c r="U39" s="316">
        <v>9.131779783787759897856181140</v>
      </c>
      <c r="W39" s="281"/>
      <c r="X39" s="281"/>
      <c r="Y39" s="281"/>
      <c r="Z39" s="281"/>
      <c r="AA39" s="281"/>
      <c r="AB39" s="281"/>
      <c r="AC39" s="281"/>
      <c r="AD39" s="281"/>
      <c r="AE39" s="281"/>
      <c r="AF39" s="281"/>
      <c r="AG39" s="281"/>
      <c r="AH39" s="281"/>
      <c r="AI39" s="281"/>
      <c r="AJ39" s="281"/>
      <c r="AK39" s="281"/>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row>
    <row r="40" s="2" customFormat="1" ht="5.1" customHeight="1">
      <c r="B40" s="4"/>
      <c r="C40" s="297"/>
      <c r="D40" s="159"/>
      <c r="E40" s="159"/>
      <c r="F40" s="159"/>
      <c r="G40" s="159"/>
      <c r="H40" s="159"/>
      <c r="I40" s="159"/>
      <c r="J40" s="160"/>
      <c r="K40" s="159"/>
      <c r="L40" s="160"/>
      <c r="M40" s="159"/>
      <c r="N40" s="159"/>
      <c r="O40" s="159"/>
      <c r="P40" s="160"/>
      <c r="Q40" s="159"/>
      <c r="R40" s="160"/>
      <c r="S40" s="159"/>
      <c r="T40" s="159"/>
      <c r="U40" s="159"/>
      <c r="W40" s="281"/>
      <c r="X40" s="281"/>
      <c r="Y40" s="281"/>
      <c r="Z40" s="281"/>
      <c r="AA40" s="281"/>
      <c r="AB40" s="281"/>
      <c r="AC40" s="281"/>
      <c r="AD40" s="281"/>
      <c r="AE40" s="281"/>
      <c r="AF40" s="281"/>
      <c r="AG40" s="281"/>
      <c r="AH40" s="281"/>
      <c r="AI40" s="281"/>
      <c r="AJ40" s="281"/>
      <c r="AK40" s="281"/>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row>
    <row r="41" s="9" customFormat="1" ht="5.1" customHeight="1">
      <c r="B41" s="4"/>
      <c r="C41" s="297"/>
      <c r="D41" s="159"/>
      <c r="E41" s="159"/>
      <c r="F41" s="159"/>
      <c r="G41" s="159"/>
      <c r="H41" s="159"/>
      <c r="I41" s="159"/>
      <c r="J41" s="160"/>
      <c r="K41" s="159"/>
      <c r="L41" s="160"/>
      <c r="M41" s="159"/>
      <c r="N41" s="159"/>
      <c r="O41" s="159"/>
      <c r="P41" s="160"/>
      <c r="Q41" s="159"/>
      <c r="R41" s="160"/>
      <c r="S41" s="159"/>
      <c r="T41" s="159"/>
      <c r="U41" s="159"/>
      <c r="W41" s="281"/>
      <c r="X41" s="281"/>
      <c r="Y41" s="281"/>
      <c r="Z41" s="281"/>
      <c r="AA41" s="281"/>
      <c r="AB41" s="281"/>
      <c r="AC41" s="281"/>
      <c r="AD41" s="281"/>
      <c r="AE41" s="281"/>
      <c r="AF41" s="281"/>
      <c r="AG41" s="281"/>
      <c r="AH41" s="281"/>
      <c r="AI41" s="281"/>
      <c r="AJ41" s="281"/>
      <c r="AK41" s="281"/>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row>
    <row r="42" s="2" customFormat="1" ht="15.95" customHeight="1">
      <c r="B42" s="323" t="s">
        <v>49</v>
      </c>
      <c r="C42" s="303" t="s">
        <v>42</v>
      </c>
      <c r="D42" s="307">
        <v>83.14393939393939393939393939</v>
      </c>
      <c r="E42" s="308">
        <v>5.6643132220375405172030402500</v>
      </c>
      <c r="F42" s="308">
        <v>72.449967721110393802453195610</v>
      </c>
      <c r="G42" s="308">
        <v>24.443096152193901660267378410</v>
      </c>
      <c r="H42" s="308">
        <v>114.76049197703773459686301198</v>
      </c>
      <c r="I42" s="308">
        <v>-15.090256921236629191078927080</v>
      </c>
      <c r="J42" s="317">
        <v>146.93919662929544712134905157</v>
      </c>
      <c r="K42" s="308">
        <v>10.131478387758571983652558540</v>
      </c>
      <c r="L42" s="318">
        <v>149.44942741353933515913576558</v>
      </c>
      <c r="M42" s="308">
        <v>12.001491868096039041217452340</v>
      </c>
      <c r="N42" s="308">
        <v>98.32034767369219119898789640</v>
      </c>
      <c r="O42" s="309">
        <v>-1.6696326532260673941016354100</v>
      </c>
      <c r="P42" s="317">
        <v>122.17103659140284334521256371</v>
      </c>
      <c r="Q42" s="308">
        <v>16.369670279728848279050470490</v>
      </c>
      <c r="R42" s="318">
        <v>108.27606192049355641209820072</v>
      </c>
      <c r="S42" s="308">
        <v>39.378124217308499759295733550</v>
      </c>
      <c r="T42" s="308">
        <v>112.83291470381053434945014764</v>
      </c>
      <c r="U42" s="309">
        <v>-16.507937717513720643541734510</v>
      </c>
      <c r="W42" s="281"/>
      <c r="X42" s="281"/>
      <c r="Y42" s="281"/>
      <c r="Z42" s="281"/>
      <c r="AA42" s="281"/>
      <c r="AB42" s="281"/>
      <c r="AC42" s="281"/>
      <c r="AD42" s="281"/>
      <c r="AE42" s="281"/>
      <c r="AF42" s="281"/>
      <c r="AG42" s="281"/>
      <c r="AH42" s="281"/>
      <c r="AI42" s="281"/>
      <c r="AJ42" s="281"/>
      <c r="AK42" s="281"/>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row>
    <row r="43" s="2" customFormat="1" ht="15.95" customHeight="1">
      <c r="B43" s="324"/>
      <c r="C43" s="304" t="s">
        <v>58</v>
      </c>
      <c r="D43" s="310">
        <v>75.893550893550893550893550890</v>
      </c>
      <c r="E43" s="134">
        <v>-5.3255140358819400984679990700</v>
      </c>
      <c r="F43" s="134">
        <v>63.220159502299877560475197720</v>
      </c>
      <c r="G43" s="134">
        <v>3.6278940068827726503860216200</v>
      </c>
      <c r="H43" s="134">
        <v>120.04644007706090243116382858</v>
      </c>
      <c r="I43" s="134">
        <v>-8.639959470917911034312421370</v>
      </c>
      <c r="J43" s="319">
        <v>139.31541405463366913002023227</v>
      </c>
      <c r="K43" s="134">
        <v>14.455427916374189524705288470</v>
      </c>
      <c r="L43" s="135">
        <v>133.7613955516551071074727495</v>
      </c>
      <c r="M43" s="134">
        <v>8.222824640851052530771329680</v>
      </c>
      <c r="N43" s="134">
        <v>104.15218343082178018715823873</v>
      </c>
      <c r="O43" s="311">
        <v>5.7590469441882055864662758900</v>
      </c>
      <c r="P43" s="319">
        <v>105.7314146681145581373327598</v>
      </c>
      <c r="Q43" s="134">
        <v>8.360088037827958191786148390</v>
      </c>
      <c r="R43" s="135">
        <v>84.56416762025861192411109377</v>
      </c>
      <c r="S43" s="134">
        <v>12.149034009938417496593702770</v>
      </c>
      <c r="T43" s="134">
        <v>125.03098847121303358950879566</v>
      </c>
      <c r="U43" s="311">
        <v>-3.3784918484716165346205408900</v>
      </c>
      <c r="W43" s="281"/>
      <c r="X43" s="281"/>
      <c r="Y43" s="281"/>
      <c r="Z43" s="281"/>
      <c r="AA43" s="281"/>
      <c r="AB43" s="281"/>
      <c r="AC43" s="281"/>
      <c r="AD43" s="281"/>
      <c r="AE43" s="281"/>
      <c r="AF43" s="281"/>
      <c r="AG43" s="281"/>
      <c r="AH43" s="281"/>
      <c r="AI43" s="281"/>
      <c r="AJ43" s="281"/>
      <c r="AK43" s="281"/>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row>
    <row r="44" s="2" customFormat="1" ht="15.95" customHeight="1">
      <c r="B44" s="324"/>
      <c r="C44" s="305" t="s">
        <v>44</v>
      </c>
      <c r="D44" s="312">
        <v>83.83838383838383838383838384</v>
      </c>
      <c r="E44" s="159">
        <v>3.5260254257692218795469265800</v>
      </c>
      <c r="F44" s="159">
        <v>72.668586751415234879332605030</v>
      </c>
      <c r="G44" s="159">
        <v>21.748733935297567575121482930</v>
      </c>
      <c r="H44" s="159">
        <v>115.37087424748720071176224303</v>
      </c>
      <c r="I44" s="159">
        <v>-14.967472696003370647269980160</v>
      </c>
      <c r="J44" s="320">
        <v>146.92070327599816105267576014</v>
      </c>
      <c r="K44" s="159">
        <v>11.361486949506924095465077480</v>
      </c>
      <c r="L44" s="160">
        <v>141.10231275624649519510530864</v>
      </c>
      <c r="M44" s="159">
        <v>7.8146347655259134988542844500</v>
      </c>
      <c r="N44" s="159">
        <v>104.12352597639651547252132207</v>
      </c>
      <c r="O44" s="313">
        <v>3.2897687700429378898627783200</v>
      </c>
      <c r="P44" s="320">
        <v>123.17594315058431684214230395</v>
      </c>
      <c r="Q44" s="159">
        <v>15.288121293915870136857445690</v>
      </c>
      <c r="R44" s="160">
        <v>102.537056553526229550361063</v>
      </c>
      <c r="S44" s="159">
        <v>31.262952824118030580306589900</v>
      </c>
      <c r="T44" s="159">
        <v>120.12822221624405412539976218</v>
      </c>
      <c r="U44" s="313">
        <v>-12.170099168541773790902993440</v>
      </c>
      <c r="W44" s="281"/>
      <c r="X44" s="281"/>
      <c r="Y44" s="281"/>
      <c r="Z44" s="281"/>
      <c r="AA44" s="281"/>
      <c r="AB44" s="281"/>
      <c r="AC44" s="281"/>
      <c r="AD44" s="281"/>
      <c r="AE44" s="281"/>
      <c r="AF44" s="281"/>
      <c r="AG44" s="281"/>
      <c r="AH44" s="281"/>
      <c r="AI44" s="281"/>
      <c r="AJ44" s="281"/>
      <c r="AK44" s="281"/>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row>
    <row r="45" s="2" customFormat="1" ht="15.95" customHeight="1">
      <c r="B45" s="325"/>
      <c r="C45" s="306" t="s">
        <v>45</v>
      </c>
      <c r="D45" s="314">
        <v>76.613254586822868761194752380</v>
      </c>
      <c r="E45" s="315">
        <v>-2.5205529929040435633741115300</v>
      </c>
      <c r="F45" s="315">
        <v>61.689085223606492281729289720</v>
      </c>
      <c r="G45" s="315">
        <v>-3.6482587700443482076661998600</v>
      </c>
      <c r="H45" s="315">
        <v>124.19256065984493549512280270</v>
      </c>
      <c r="I45" s="315">
        <v>1.170405187077047846930950300</v>
      </c>
      <c r="J45" s="321">
        <v>135.70636866656035455011703292</v>
      </c>
      <c r="K45" s="315">
        <v>13.783126977058002053821965270</v>
      </c>
      <c r="L45" s="322">
        <v>132.86111363000321003321460733</v>
      </c>
      <c r="M45" s="315">
        <v>10.348358149044689870715693940</v>
      </c>
      <c r="N45" s="315">
        <v>102.14152580753161533628568677</v>
      </c>
      <c r="O45" s="316">
        <v>3.1126596585873100198978301900</v>
      </c>
      <c r="P45" s="321">
        <v>103.96906571704430319553430619</v>
      </c>
      <c r="Q45" s="315">
        <v>10.915162964573183524280514820</v>
      </c>
      <c r="R45" s="322">
        <v>81.96080561624534153461099653</v>
      </c>
      <c r="S45" s="315">
        <v>6.3225644953172515292722819100</v>
      </c>
      <c r="T45" s="315">
        <v>126.85217639746363183519660016</v>
      </c>
      <c r="U45" s="316">
        <v>4.319495575737368719413749900</v>
      </c>
      <c r="W45" s="281"/>
      <c r="X45" s="281"/>
      <c r="Y45" s="281"/>
      <c r="Z45" s="281"/>
      <c r="AA45" s="281"/>
      <c r="AB45" s="281"/>
      <c r="AC45" s="281"/>
      <c r="AD45" s="281"/>
      <c r="AE45" s="281"/>
      <c r="AF45" s="281"/>
      <c r="AG45" s="281"/>
      <c r="AH45" s="281"/>
      <c r="AI45" s="281"/>
      <c r="AJ45" s="281"/>
      <c r="AK45" s="281"/>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row>
    <row r="46" s="2" customFormat="1" ht="5.1" customHeight="1">
      <c r="A46" s="4"/>
      <c r="B46" s="4"/>
      <c r="C46" s="297"/>
      <c r="D46" s="159"/>
      <c r="E46" s="159"/>
      <c r="F46" s="159"/>
      <c r="G46" s="159"/>
      <c r="H46" s="159"/>
      <c r="I46" s="159"/>
      <c r="J46" s="160"/>
      <c r="K46" s="159"/>
      <c r="L46" s="160"/>
      <c r="M46" s="159"/>
      <c r="N46" s="159"/>
      <c r="O46" s="159"/>
      <c r="P46" s="160"/>
      <c r="Q46" s="159"/>
      <c r="R46" s="160"/>
      <c r="S46" s="159"/>
      <c r="T46" s="159"/>
      <c r="U46" s="159"/>
      <c r="W46" s="281"/>
      <c r="X46" s="281"/>
      <c r="Y46" s="281"/>
      <c r="Z46" s="281"/>
      <c r="AA46" s="281"/>
      <c r="AB46" s="281"/>
      <c r="AC46" s="281"/>
      <c r="AD46" s="281"/>
      <c r="AE46" s="281"/>
      <c r="AF46" s="281"/>
      <c r="AG46" s="281"/>
      <c r="AH46" s="281"/>
      <c r="AI46" s="281"/>
      <c r="AJ46" s="281"/>
      <c r="AK46" s="281"/>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row>
    <row r="47" s="9" customFormat="1" ht="5.1" customHeight="1">
      <c r="A47" s="4"/>
      <c r="B47" s="4"/>
      <c r="C47" s="297"/>
      <c r="D47" s="159"/>
      <c r="E47" s="159"/>
      <c r="F47" s="159"/>
      <c r="G47" s="159"/>
      <c r="H47" s="159"/>
      <c r="I47" s="159"/>
      <c r="J47" s="160"/>
      <c r="K47" s="159"/>
      <c r="L47" s="160"/>
      <c r="M47" s="159"/>
      <c r="N47" s="159"/>
      <c r="O47" s="159"/>
      <c r="P47" s="160"/>
      <c r="Q47" s="159"/>
      <c r="R47" s="160"/>
      <c r="S47" s="159"/>
      <c r="T47" s="159"/>
      <c r="U47" s="159"/>
      <c r="W47" s="281"/>
      <c r="X47" s="281"/>
      <c r="Y47" s="281"/>
      <c r="Z47" s="281"/>
      <c r="AA47" s="281"/>
      <c r="AB47" s="281"/>
      <c r="AC47" s="281"/>
      <c r="AD47" s="281"/>
      <c r="AE47" s="281"/>
      <c r="AF47" s="281"/>
      <c r="AG47" s="281"/>
      <c r="AH47" s="281"/>
      <c r="AI47" s="281"/>
      <c r="AJ47" s="281"/>
      <c r="AK47" s="281"/>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row>
    <row r="48" s="2" customFormat="1" ht="15.95" customHeight="1">
      <c r="B48" s="323" t="s">
        <v>50</v>
      </c>
      <c r="C48" s="303" t="s">
        <v>42</v>
      </c>
      <c r="D48" s="307">
        <v>84.94949494949494949494949495</v>
      </c>
      <c r="E48" s="308">
        <v>9.934640522914617454825080980</v>
      </c>
      <c r="F48" s="308">
        <v>79.38024531956100710135571336</v>
      </c>
      <c r="G48" s="308">
        <v>14.073224777775035865588335070</v>
      </c>
      <c r="H48" s="308">
        <v>107.01591385548392904660707172</v>
      </c>
      <c r="I48" s="308">
        <v>-3.6280067150317792886107010900</v>
      </c>
      <c r="J48" s="317">
        <v>140.52179355085719938487169505</v>
      </c>
      <c r="K48" s="308">
        <v>12.980347701351477088192989120</v>
      </c>
      <c r="L48" s="318">
        <v>144.0563572174017532632841987</v>
      </c>
      <c r="M48" s="308">
        <v>6.8539957662171660647190978900</v>
      </c>
      <c r="N48" s="308">
        <v>97.54640216175348727249823048</v>
      </c>
      <c r="O48" s="309">
        <v>5.7333859077763130047993803700</v>
      </c>
      <c r="P48" s="317">
        <v>119.37255391542515624512837933</v>
      </c>
      <c r="Q48" s="308">
        <v>24.204539106987685931114843190</v>
      </c>
      <c r="R48" s="318">
        <v>114.35228975759664029214606244</v>
      </c>
      <c r="S48" s="308">
        <v>21.891798774384237832529129360</v>
      </c>
      <c r="T48" s="308">
        <v>104.39017370659296574638752604</v>
      </c>
      <c r="U48" s="309">
        <v>1.8973715671333030617367612900</v>
      </c>
      <c r="W48" s="281"/>
      <c r="X48" s="281"/>
      <c r="Y48" s="281"/>
      <c r="Z48" s="281"/>
      <c r="AA48" s="281"/>
      <c r="AB48" s="281"/>
      <c r="AC48" s="281"/>
      <c r="AD48" s="281"/>
      <c r="AE48" s="281"/>
      <c r="AF48" s="281"/>
      <c r="AG48" s="281"/>
      <c r="AH48" s="281"/>
      <c r="AI48" s="281"/>
      <c r="AJ48" s="281"/>
      <c r="AK48" s="281"/>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row>
    <row r="49" s="2" customFormat="1" ht="15.95" customHeight="1">
      <c r="B49" s="324"/>
      <c r="C49" s="304" t="s">
        <v>58</v>
      </c>
      <c r="D49" s="310">
        <v>76.314426314426314426314426310</v>
      </c>
      <c r="E49" s="134">
        <v>-6.2123602055291480967469806600</v>
      </c>
      <c r="F49" s="134">
        <v>70.301796882755882060955028290</v>
      </c>
      <c r="G49" s="134">
        <v>6.1436901737768963680457259300</v>
      </c>
      <c r="H49" s="134">
        <v>108.55259708603175280305230405</v>
      </c>
      <c r="I49" s="134">
        <v>-11.640871312442357788101129280</v>
      </c>
      <c r="J49" s="319">
        <v>133.36552959760281312980403275</v>
      </c>
      <c r="K49" s="134">
        <v>12.249710264361990518239653260</v>
      </c>
      <c r="L49" s="135">
        <v>137.14630386324633210438121156</v>
      </c>
      <c r="M49" s="134">
        <v>7.6779925087752463043431380400</v>
      </c>
      <c r="N49" s="134">
        <v>97.24325471478369958816253173</v>
      </c>
      <c r="O49" s="311">
        <v>4.2457308583543819697840157200</v>
      </c>
      <c r="P49" s="319">
        <v>101.77713881360701602874063261</v>
      </c>
      <c r="Q49" s="134">
        <v>5.2763539330261672629553852100</v>
      </c>
      <c r="R49" s="135">
        <v>96.41631597414661975550238754</v>
      </c>
      <c r="S49" s="134">
        <v>14.293394753881884749403304560</v>
      </c>
      <c r="T49" s="134">
        <v>105.56007848396434930794016137</v>
      </c>
      <c r="U49" s="311">
        <v>-7.8893805194825671035190640800</v>
      </c>
      <c r="W49" s="281"/>
      <c r="X49" s="281"/>
      <c r="Y49" s="281"/>
      <c r="Z49" s="281"/>
      <c r="AA49" s="281"/>
      <c r="AB49" s="281"/>
      <c r="AC49" s="281"/>
      <c r="AD49" s="281"/>
      <c r="AE49" s="281"/>
      <c r="AF49" s="281"/>
      <c r="AG49" s="281"/>
      <c r="AH49" s="281"/>
      <c r="AI49" s="281"/>
      <c r="AJ49" s="281"/>
      <c r="AK49" s="281"/>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row>
    <row r="50" s="2" customFormat="1" ht="15.95" customHeight="1">
      <c r="B50" s="324"/>
      <c r="C50" s="305" t="s">
        <v>44</v>
      </c>
      <c r="D50" s="312">
        <v>84.07148407148407148407148407</v>
      </c>
      <c r="E50" s="159">
        <v>5.7858165438796929619144779500</v>
      </c>
      <c r="F50" s="159">
        <v>79.33260502532525573542556361</v>
      </c>
      <c r="G50" s="159">
        <v>18.146834743617518886033993880</v>
      </c>
      <c r="H50" s="159">
        <v>105.97343178718610493366932741</v>
      </c>
      <c r="I50" s="159">
        <v>-10.462420111847710191864171480</v>
      </c>
      <c r="J50" s="320">
        <v>145.3416821908872281867143387</v>
      </c>
      <c r="K50" s="159">
        <v>18.080895078779618051470072870</v>
      </c>
      <c r="L50" s="160">
        <v>143.36008340819580692537191286</v>
      </c>
      <c r="M50" s="159">
        <v>7.7536978549154247422565925100</v>
      </c>
      <c r="N50" s="159">
        <v>101.38225281094799046149034501</v>
      </c>
      <c r="O50" s="313">
        <v>9.584076861797640914488652990</v>
      </c>
      <c r="P50" s="320">
        <v>122.19090919233875749652285507</v>
      </c>
      <c r="Q50" s="159">
        <v>24.912839041493419975645643070</v>
      </c>
      <c r="R50" s="160">
        <v>113.73128873420082488031292481</v>
      </c>
      <c r="S50" s="159">
        <v>27.307583334811648287714065800</v>
      </c>
      <c r="T50" s="159">
        <v>107.43825252689225452549163282</v>
      </c>
      <c r="U50" s="313">
        <v>-1.8810696351672035825218629100</v>
      </c>
      <c r="W50" s="281"/>
      <c r="X50" s="281"/>
      <c r="Y50" s="281"/>
      <c r="Z50" s="281"/>
      <c r="AA50" s="281"/>
      <c r="AB50" s="281"/>
      <c r="AC50" s="281"/>
      <c r="AD50" s="281"/>
      <c r="AE50" s="281"/>
      <c r="AF50" s="281"/>
      <c r="AG50" s="281"/>
      <c r="AH50" s="281"/>
      <c r="AI50" s="281"/>
      <c r="AJ50" s="281"/>
      <c r="AK50" s="281"/>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row>
    <row r="51" s="2" customFormat="1" ht="15.95" customHeight="1">
      <c r="B51" s="325"/>
      <c r="C51" s="306" t="s">
        <v>45</v>
      </c>
      <c r="D51" s="314">
        <v>77.668586919688241274144357840</v>
      </c>
      <c r="E51" s="315">
        <v>-5.5242487835587225105507318800</v>
      </c>
      <c r="F51" s="315">
        <v>69.643123045614731721844443340</v>
      </c>
      <c r="G51" s="315">
        <v>0.283740538850158913123181400</v>
      </c>
      <c r="H51" s="315">
        <v>111.52369900016320998423625271</v>
      </c>
      <c r="I51" s="315">
        <v>-5.7915563293046309330352126300</v>
      </c>
      <c r="J51" s="321">
        <v>130.95839231942994582542982519</v>
      </c>
      <c r="K51" s="315">
        <v>11.155463830642843401627240870</v>
      </c>
      <c r="L51" s="322">
        <v>136.20617655175007392177466856</v>
      </c>
      <c r="M51" s="315">
        <v>9.217757799860977816970766440</v>
      </c>
      <c r="N51" s="315">
        <v>96.14717602004319433124051502</v>
      </c>
      <c r="O51" s="316">
        <v>1.774167561956471243702249600</v>
      </c>
      <c r="P51" s="321">
        <v>101.71353276724277730663678731</v>
      </c>
      <c r="Q51" s="315">
        <v>5.0149594720964749046622271300</v>
      </c>
      <c r="R51" s="322">
        <v>94.85823513166254465659504515</v>
      </c>
      <c r="S51" s="315">
        <v>9.527652854301599602265912260</v>
      </c>
      <c r="T51" s="315">
        <v>107.22688718172435623360039342</v>
      </c>
      <c r="U51" s="316">
        <v>-4.1201406810171621628378180400</v>
      </c>
      <c r="W51" s="281"/>
      <c r="X51" s="281"/>
      <c r="Y51" s="281"/>
      <c r="Z51" s="281"/>
      <c r="AA51" s="281"/>
      <c r="AB51" s="281"/>
      <c r="AC51" s="281"/>
      <c r="AD51" s="281"/>
      <c r="AE51" s="281"/>
      <c r="AF51" s="281"/>
      <c r="AG51" s="281"/>
      <c r="AH51" s="281"/>
      <c r="AI51" s="281"/>
      <c r="AJ51" s="281"/>
      <c r="AK51" s="281"/>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row>
    <row r="52" s="2" customFormat="1" ht="5.1" customHeight="1">
      <c r="B52" s="4"/>
      <c r="C52" s="297"/>
      <c r="D52" s="159"/>
      <c r="E52" s="159"/>
      <c r="F52" s="159"/>
      <c r="G52" s="159"/>
      <c r="H52" s="159"/>
      <c r="I52" s="159"/>
      <c r="J52" s="160"/>
      <c r="K52" s="159"/>
      <c r="L52" s="160"/>
      <c r="M52" s="159"/>
      <c r="N52" s="159"/>
      <c r="O52" s="159"/>
      <c r="P52" s="160"/>
      <c r="Q52" s="159"/>
      <c r="R52" s="160"/>
      <c r="S52" s="159"/>
      <c r="T52" s="159"/>
      <c r="U52" s="159"/>
      <c r="W52" s="281"/>
      <c r="X52" s="281"/>
      <c r="Y52" s="281"/>
      <c r="Z52" s="281"/>
      <c r="AA52" s="281"/>
      <c r="AB52" s="281"/>
      <c r="AC52" s="281"/>
      <c r="AD52" s="281"/>
      <c r="AE52" s="281"/>
      <c r="AF52" s="281"/>
      <c r="AG52" s="281"/>
      <c r="AH52" s="281"/>
      <c r="AI52" s="281"/>
      <c r="AJ52" s="281"/>
      <c r="AK52" s="281"/>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row>
    <row r="53" s="9" customFormat="1" ht="5.1" customHeight="1">
      <c r="B53" s="4"/>
      <c r="C53" s="297"/>
      <c r="D53" s="159"/>
      <c r="E53" s="159"/>
      <c r="F53" s="159"/>
      <c r="G53" s="159"/>
      <c r="H53" s="159"/>
      <c r="I53" s="159"/>
      <c r="J53" s="160"/>
      <c r="K53" s="159"/>
      <c r="L53" s="160"/>
      <c r="M53" s="159"/>
      <c r="N53" s="159"/>
      <c r="O53" s="159"/>
      <c r="P53" s="160"/>
      <c r="Q53" s="159"/>
      <c r="R53" s="160"/>
      <c r="S53" s="159"/>
      <c r="T53" s="159"/>
      <c r="U53" s="159"/>
      <c r="W53" s="281"/>
      <c r="X53" s="281"/>
      <c r="Y53" s="281"/>
      <c r="Z53" s="281"/>
      <c r="AA53" s="281"/>
      <c r="AB53" s="281"/>
      <c r="AC53" s="281"/>
      <c r="AD53" s="281"/>
      <c r="AE53" s="281"/>
      <c r="AF53" s="281"/>
      <c r="AG53" s="281"/>
      <c r="AH53" s="281"/>
      <c r="AI53" s="281"/>
      <c r="AJ53" s="281"/>
      <c r="AK53" s="281"/>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row>
    <row r="54" s="2" customFormat="1" ht="15.95" customHeight="1">
      <c r="B54" s="323" t="s">
        <v>51</v>
      </c>
      <c r="C54" s="303" t="s">
        <v>42</v>
      </c>
      <c r="D54" s="307">
        <v>86.51515151515151515151515152</v>
      </c>
      <c r="E54" s="308">
        <v>0.8388520970768182682046392200</v>
      </c>
      <c r="F54" s="308">
        <v>85.38411878631375080697224015</v>
      </c>
      <c r="G54" s="308">
        <v>8.081163020650317477180050820</v>
      </c>
      <c r="H54" s="308">
        <v>101.32464062981345767288002417</v>
      </c>
      <c r="I54" s="308">
        <v>-6.7008077273748542804594469100</v>
      </c>
      <c r="J54" s="317">
        <v>140.38977272752412335560354</v>
      </c>
      <c r="K54" s="308">
        <v>9.042225807354490629743189590</v>
      </c>
      <c r="L54" s="318">
        <v>153.99780196525743498724520708</v>
      </c>
      <c r="M54" s="308">
        <v>5.595799272198666458462322900</v>
      </c>
      <c r="N54" s="308">
        <v>91.16349125499716860964519319</v>
      </c>
      <c r="O54" s="309">
        <v>3.2637913239266567091548450600</v>
      </c>
      <c r="P54" s="317">
        <v>121.45842458699435520613578991</v>
      </c>
      <c r="Q54" s="308">
        <v>9.956928805311684077896963030</v>
      </c>
      <c r="R54" s="318">
        <v>131.48966615832762008659167907</v>
      </c>
      <c r="S54" s="308">
        <v>14.129167954408111668612068430</v>
      </c>
      <c r="T54" s="308">
        <v>92.37107989974735788349764489</v>
      </c>
      <c r="U54" s="309">
        <v>-3.6557167846773352785643754900</v>
      </c>
      <c r="W54" s="281"/>
      <c r="X54" s="281"/>
      <c r="Y54" s="281"/>
      <c r="Z54" s="281"/>
      <c r="AA54" s="281"/>
      <c r="AB54" s="281"/>
      <c r="AC54" s="281"/>
      <c r="AD54" s="281"/>
      <c r="AE54" s="281"/>
      <c r="AF54" s="281"/>
      <c r="AG54" s="281"/>
      <c r="AH54" s="281"/>
      <c r="AI54" s="281"/>
      <c r="AJ54" s="281"/>
      <c r="AK54" s="281"/>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row>
    <row r="55" s="2" customFormat="1" ht="15.95" customHeight="1">
      <c r="B55" s="324"/>
      <c r="C55" s="304" t="s">
        <v>58</v>
      </c>
      <c r="D55" s="310">
        <v>76.897176897176897176897176900</v>
      </c>
      <c r="E55" s="134">
        <v>-3.2322029235766258993355779300</v>
      </c>
      <c r="F55" s="134">
        <v>75.283761871670141301829974520</v>
      </c>
      <c r="G55" s="134">
        <v>9.003150972425264374526256960</v>
      </c>
      <c r="H55" s="134">
        <v>102.14311158922492388979280054</v>
      </c>
      <c r="I55" s="134">
        <v>-11.224770831769705477282981080</v>
      </c>
      <c r="J55" s="319">
        <v>135.19533534648184093706386677</v>
      </c>
      <c r="K55" s="134">
        <v>13.276826201886038908456988260</v>
      </c>
      <c r="L55" s="135">
        <v>141.54097077965613275009557274</v>
      </c>
      <c r="M55" s="134">
        <v>8.718332709073353322264103340</v>
      </c>
      <c r="N55" s="134">
        <v>95.51675009839040980142628777</v>
      </c>
      <c r="O55" s="311">
        <v>4.1929391108625866404790355400</v>
      </c>
      <c r="P55" s="319">
        <v>103.96139617811566582288076158</v>
      </c>
      <c r="Q55" s="134">
        <v>9.615489313607053237312710550</v>
      </c>
      <c r="R55" s="135">
        <v>106.55736739260653959643516595</v>
      </c>
      <c r="S55" s="134">
        <v>18.506408337474379218523409730</v>
      </c>
      <c r="T55" s="134">
        <v>97.56378063947494407618211056</v>
      </c>
      <c r="U55" s="311">
        <v>-7.502479527114399380609711600</v>
      </c>
      <c r="W55" s="281"/>
      <c r="X55" s="281"/>
      <c r="Y55" s="281"/>
      <c r="Z55" s="281"/>
      <c r="AA55" s="281"/>
      <c r="AB55" s="281"/>
      <c r="AC55" s="281"/>
      <c r="AD55" s="281"/>
      <c r="AE55" s="281"/>
      <c r="AF55" s="281"/>
      <c r="AG55" s="281"/>
      <c r="AH55" s="281"/>
      <c r="AI55" s="281"/>
      <c r="AJ55" s="281"/>
      <c r="AK55" s="281"/>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row>
    <row r="56" s="2" customFormat="1" ht="15.95" customHeight="1">
      <c r="B56" s="324"/>
      <c r="C56" s="305" t="s">
        <v>44</v>
      </c>
      <c r="D56" s="312">
        <v>85.42568542568542568542568543</v>
      </c>
      <c r="E56" s="159">
        <v>5.1581608253461658898083656700</v>
      </c>
      <c r="F56" s="159">
        <v>84.89948358539284396901512357</v>
      </c>
      <c r="G56" s="159">
        <v>16.265094076780426229543868850</v>
      </c>
      <c r="H56" s="159">
        <v>100.61979392342960681829919638</v>
      </c>
      <c r="I56" s="159">
        <v>-9.553110793634581412667597050</v>
      </c>
      <c r="J56" s="320">
        <v>145.96431146477196110810170412</v>
      </c>
      <c r="K56" s="159">
        <v>15.934147752811753621009407600</v>
      </c>
      <c r="L56" s="160">
        <v>148.22692000164164741749622313</v>
      </c>
      <c r="M56" s="159">
        <v>7.7624369551965276578258992500</v>
      </c>
      <c r="N56" s="159">
        <v>98.47355086592663754616697016</v>
      </c>
      <c r="O56" s="313">
        <v>7.5830790659080248139990175500</v>
      </c>
      <c r="P56" s="320">
        <v>124.6910135456637820721446015</v>
      </c>
      <c r="Q56" s="159">
        <v>21.91421754533657390505817200</v>
      </c>
      <c r="R56" s="160">
        <v>125.84388961592713269542410349</v>
      </c>
      <c r="S56" s="159">
        <v>25.290098705439685611316331380</v>
      </c>
      <c r="T56" s="159">
        <v>99.08388395038088883421959979</v>
      </c>
      <c r="U56" s="313">
        <v>-2.6944516725764383466939790500</v>
      </c>
      <c r="W56" s="281"/>
      <c r="X56" s="281"/>
      <c r="Y56" s="281"/>
      <c r="Z56" s="281"/>
      <c r="AA56" s="281"/>
      <c r="AB56" s="281"/>
      <c r="AC56" s="281"/>
      <c r="AD56" s="281"/>
      <c r="AE56" s="281"/>
      <c r="AF56" s="281"/>
      <c r="AG56" s="281"/>
      <c r="AH56" s="281"/>
      <c r="AI56" s="281"/>
      <c r="AJ56" s="281"/>
      <c r="AK56" s="281"/>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row>
    <row r="57" s="2" customFormat="1" ht="15.95" customHeight="1">
      <c r="B57" s="325"/>
      <c r="C57" s="306" t="s">
        <v>45</v>
      </c>
      <c r="D57" s="314">
        <v>77.22414857739989550182871800</v>
      </c>
      <c r="E57" s="315">
        <v>-4.526570653307163609476775400</v>
      </c>
      <c r="F57" s="315">
        <v>74.957997516374881297328885530</v>
      </c>
      <c r="G57" s="315">
        <v>3.5526961165714833273744652700</v>
      </c>
      <c r="H57" s="315">
        <v>103.02322785571224222404275178</v>
      </c>
      <c r="I57" s="315">
        <v>-7.802082488324164089580991700</v>
      </c>
      <c r="J57" s="321">
        <v>131.74084536373940651427433385</v>
      </c>
      <c r="K57" s="315">
        <v>10.277378474889608027802253040</v>
      </c>
      <c r="L57" s="322">
        <v>141.08353907633490505479226703</v>
      </c>
      <c r="M57" s="315">
        <v>11.054762780426336129832124460</v>
      </c>
      <c r="N57" s="315">
        <v>93.37789952411958504767242227</v>
      </c>
      <c r="O57" s="316">
        <v>-0.700000869844613202939072600</v>
      </c>
      <c r="P57" s="321">
        <v>101.73574616081676108436194935</v>
      </c>
      <c r="Q57" s="315">
        <v>5.2855950236288431851106601800</v>
      </c>
      <c r="R57" s="322">
        <v>105.75339571685290327641901543</v>
      </c>
      <c r="S57" s="315">
        <v>15.000201025018880039257508500</v>
      </c>
      <c r="T57" s="315">
        <v>96.20092619357735153808151140</v>
      </c>
      <c r="U57" s="316">
        <v>-8.447468712967227904538727210</v>
      </c>
      <c r="W57" s="281"/>
      <c r="X57" s="281"/>
      <c r="Y57" s="281"/>
      <c r="Z57" s="281"/>
      <c r="AA57" s="281"/>
      <c r="AB57" s="281"/>
      <c r="AC57" s="281"/>
      <c r="AD57" s="281"/>
      <c r="AE57" s="281"/>
      <c r="AF57" s="281"/>
      <c r="AG57" s="281"/>
      <c r="AH57" s="281"/>
      <c r="AI57" s="281"/>
      <c r="AJ57" s="281"/>
      <c r="AK57" s="281"/>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row>
    <row r="58" s="2" customFormat="1" ht="5.1" customHeight="1">
      <c r="B58" s="4"/>
      <c r="C58" s="297"/>
      <c r="D58" s="159"/>
      <c r="E58" s="159"/>
      <c r="F58" s="159"/>
      <c r="G58" s="159"/>
      <c r="H58" s="159"/>
      <c r="I58" s="159"/>
      <c r="J58" s="160"/>
      <c r="K58" s="159"/>
      <c r="L58" s="160"/>
      <c r="M58" s="159"/>
      <c r="N58" s="159"/>
      <c r="O58" s="159"/>
      <c r="P58" s="160"/>
      <c r="Q58" s="159"/>
      <c r="R58" s="160"/>
      <c r="S58" s="159"/>
      <c r="T58" s="159"/>
      <c r="U58" s="159"/>
      <c r="W58" s="281"/>
      <c r="X58" s="281"/>
      <c r="Y58" s="281"/>
      <c r="Z58" s="281"/>
      <c r="AA58" s="281"/>
      <c r="AB58" s="281"/>
      <c r="AC58" s="281"/>
      <c r="AD58" s="281"/>
      <c r="AE58" s="281"/>
      <c r="AF58" s="281"/>
      <c r="AG58" s="281"/>
      <c r="AH58" s="281"/>
      <c r="AI58" s="281"/>
      <c r="AJ58" s="281"/>
      <c r="AK58" s="281"/>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row>
    <row r="59" s="2" customFormat="1" ht="15.95" customHeight="1">
      <c r="B59" s="806" t="s">
        <v>57</v>
      </c>
      <c r="C59" s="611"/>
      <c r="D59" s="526"/>
      <c r="E59" s="527"/>
      <c r="F59" s="527"/>
      <c r="G59" s="527"/>
      <c r="H59" s="527"/>
      <c r="I59" s="527"/>
      <c r="J59" s="527"/>
      <c r="K59" s="527"/>
      <c r="L59" s="527"/>
      <c r="M59" s="527"/>
      <c r="N59" s="527"/>
      <c r="O59" s="527"/>
      <c r="P59" s="527"/>
      <c r="Q59" s="527"/>
      <c r="R59" s="527"/>
      <c r="S59" s="527"/>
      <c r="T59" s="527"/>
      <c r="U59" s="528"/>
      <c r="W59" s="281"/>
      <c r="X59" s="281"/>
      <c r="Y59" s="281"/>
      <c r="Z59" s="281"/>
      <c r="AA59" s="281"/>
      <c r="AB59" s="281"/>
      <c r="AC59" s="281"/>
      <c r="AD59" s="281"/>
      <c r="AE59" s="281"/>
      <c r="AF59" s="281"/>
      <c r="AG59" s="281"/>
      <c r="AH59" s="281"/>
      <c r="AI59" s="281"/>
      <c r="AJ59" s="281"/>
      <c r="AK59" s="281"/>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row>
    <row r="60" ht="15.95" customHeight="1">
      <c r="B60" s="344" t="s">
        <v>40</v>
      </c>
      <c r="C60" s="348" t="s">
        <v>42</v>
      </c>
      <c r="D60" s="238">
        <v>82.46212121212121212121212121</v>
      </c>
      <c r="E60" s="246">
        <v>3.5414464743483982581758655900</v>
      </c>
      <c r="F60" s="246">
        <v>70.022595222724338282763072950</v>
      </c>
      <c r="G60" s="246">
        <v>19.038777589194864394633113130</v>
      </c>
      <c r="H60" s="246">
        <v>117.76501706321869265402702181</v>
      </c>
      <c r="I60" s="239">
        <v>-13.018725014308274315145167210</v>
      </c>
      <c r="J60" s="326">
        <v>150.08691816953136844686831196</v>
      </c>
      <c r="K60" s="246">
        <v>11.825829378937666447172428750</v>
      </c>
      <c r="L60" s="328">
        <v>152.15978202328707893637008217</v>
      </c>
      <c r="M60" s="246">
        <v>12.567567832361458577759453930</v>
      </c>
      <c r="N60" s="246">
        <v>98.63770582068051529585508469</v>
      </c>
      <c r="O60" s="239">
        <v>-0.658927316027925009450408200</v>
      </c>
      <c r="P60" s="326">
        <v>123.76485638449613223819405876</v>
      </c>
      <c r="Q60" s="246">
        <v>15.786081270988472789490032320</v>
      </c>
      <c r="R60" s="328">
        <v>106.54622825794598461480555818</v>
      </c>
      <c r="S60" s="246">
        <v>33.999056709530013028509859130</v>
      </c>
      <c r="T60" s="246">
        <v>116.16071109051148984435650453</v>
      </c>
      <c r="U60" s="239">
        <v>-13.591868394982161630739713750</v>
      </c>
    </row>
    <row r="61" ht="15.95" customHeight="1">
      <c r="B61" s="345" t="s">
        <v>67</v>
      </c>
      <c r="C61" s="304" t="s">
        <v>58</v>
      </c>
      <c r="D61" s="240">
        <v>74.318829318829318829318829320</v>
      </c>
      <c r="E61" s="121">
        <v>-2.4009242847184124881234890300</v>
      </c>
      <c r="F61" s="121">
        <v>59.851618496727267913989026920</v>
      </c>
      <c r="G61" s="121">
        <v>5.788719305461239931710283900</v>
      </c>
      <c r="H61" s="121">
        <v>124.17179549276012992126505920</v>
      </c>
      <c r="I61" s="241">
        <v>-7.741509344172843431875181100</v>
      </c>
      <c r="J61" s="329">
        <v>141.20500558622444896205822002</v>
      </c>
      <c r="K61" s="121">
        <v>16.083401693189946707836143780</v>
      </c>
      <c r="L61" s="136">
        <v>133.90964617666017498250939221</v>
      </c>
      <c r="M61" s="121">
        <v>8.665818557536252898946988490</v>
      </c>
      <c r="N61" s="121">
        <v>105.44797153738863834760081142</v>
      </c>
      <c r="O61" s="241">
        <v>6.8260500256981685710701533300</v>
      </c>
      <c r="P61" s="329">
        <v>104.94190709126955324376533526</v>
      </c>
      <c r="Q61" s="121">
        <v>13.296327111409178600558577930</v>
      </c>
      <c r="R61" s="136">
        <v>80.14709055997198001527663935</v>
      </c>
      <c r="S61" s="121">
        <v>14.956177774826493042917794110</v>
      </c>
      <c r="T61" s="121">
        <v>130.93663956860364070558887080</v>
      </c>
      <c r="U61" s="241">
        <v>-1.4438986191146520128117754900</v>
      </c>
    </row>
    <row r="62" ht="15.95" customHeight="1">
      <c r="B62" s="345"/>
      <c r="C62" s="305" t="s">
        <v>44</v>
      </c>
      <c r="D62" s="242">
        <v>81.76767676767676767676767677</v>
      </c>
      <c r="E62" s="156">
        <v>4.3687394624460425360315710600</v>
      </c>
      <c r="F62" s="156">
        <v>69.602955488906985520487814570</v>
      </c>
      <c r="G62" s="156">
        <v>21.839940326743175953603589600</v>
      </c>
      <c r="H62" s="156">
        <v>117.47730565940802413909272495</v>
      </c>
      <c r="I62" s="243">
        <v>-14.339469321301968113702438700</v>
      </c>
      <c r="J62" s="330">
        <v>149.07156461161591051455935156</v>
      </c>
      <c r="K62" s="156">
        <v>14.270887931251290176870912220</v>
      </c>
      <c r="L62" s="186">
        <v>141.09777501184881623522387301</v>
      </c>
      <c r="M62" s="156">
        <v>8.224506195775681039309904660</v>
      </c>
      <c r="N62" s="156">
        <v>105.65125112649654672558285136</v>
      </c>
      <c r="O62" s="243">
        <v>5.586887802022735414661966300</v>
      </c>
      <c r="P62" s="330">
        <v>121.89235510414452480963211625</v>
      </c>
      <c r="Q62" s="156">
        <v>19.263085306367074779057194790</v>
      </c>
      <c r="R62" s="186">
        <v>98.20822153733525467914573226</v>
      </c>
      <c r="S62" s="156">
        <v>31.860673767891999552159454910</v>
      </c>
      <c r="T62" s="156">
        <v>124.11624321885226899155303400</v>
      </c>
      <c r="U62" s="243">
        <v>-9.553711581708180872636904480</v>
      </c>
    </row>
    <row r="63" ht="15.95" customHeight="1">
      <c r="B63" s="346"/>
      <c r="C63" s="349" t="s">
        <v>45</v>
      </c>
      <c r="D63" s="244">
        <v>74.419396249902746440519723020</v>
      </c>
      <c r="E63" s="250">
        <v>-1.0160243086966305121823189800</v>
      </c>
      <c r="F63" s="250">
        <v>58.264672013977128335451080050</v>
      </c>
      <c r="G63" s="250">
        <v>-2.6193134736748326920317135500</v>
      </c>
      <c r="H63" s="250">
        <v>127.72644842490668043412788415</v>
      </c>
      <c r="I63" s="245">
        <v>1.6464139061890127670898557400</v>
      </c>
      <c r="J63" s="332">
        <v>138.00612759508358069115317058</v>
      </c>
      <c r="K63" s="250">
        <v>15.226690777505263478745648260</v>
      </c>
      <c r="L63" s="334">
        <v>132.82462257242588650453350213</v>
      </c>
      <c r="M63" s="250">
        <v>10.678750894200429133413610090</v>
      </c>
      <c r="N63" s="250">
        <v>103.90101241948513552104839030</v>
      </c>
      <c r="O63" s="245">
        <v>4.1091355355350901710668532800</v>
      </c>
      <c r="P63" s="332">
        <v>102.70332694413162956185065516</v>
      </c>
      <c r="Q63" s="250">
        <v>14.055959589083627697901421760</v>
      </c>
      <c r="R63" s="334">
        <v>77.3898306956269731729852</v>
      </c>
      <c r="S63" s="250">
        <v>7.779727459518430733062660600</v>
      </c>
      <c r="T63" s="250">
        <v>132.70907304100205090079715784</v>
      </c>
      <c r="U63" s="245">
        <v>5.8232028207127207053150107300</v>
      </c>
    </row>
    <row r="64" ht="5.1" customHeight="1">
      <c r="B64" s="4"/>
      <c r="C64" s="4"/>
      <c r="D64" s="156"/>
      <c r="E64" s="156"/>
      <c r="F64" s="156"/>
      <c r="G64" s="156"/>
      <c r="H64" s="156"/>
      <c r="I64" s="156"/>
      <c r="J64" s="156"/>
      <c r="K64" s="156"/>
      <c r="L64" s="156"/>
      <c r="M64" s="156"/>
      <c r="N64" s="156"/>
      <c r="O64" s="156"/>
      <c r="P64" s="156"/>
      <c r="Q64" s="156"/>
      <c r="R64" s="156"/>
      <c r="S64" s="156"/>
      <c r="T64" s="156"/>
      <c r="U64" s="156"/>
    </row>
    <row r="65" s="4" customFormat="1" ht="5.1" customHeight="1">
      <c r="A65" s="4"/>
      <c r="B65" s="4"/>
      <c r="C65" s="4"/>
      <c r="D65" s="156"/>
      <c r="E65" s="156"/>
      <c r="F65" s="156"/>
      <c r="G65" s="156"/>
      <c r="H65" s="156"/>
      <c r="I65" s="156"/>
      <c r="J65" s="156"/>
      <c r="K65" s="156"/>
      <c r="L65" s="156"/>
      <c r="M65" s="156"/>
      <c r="N65" s="156"/>
      <c r="O65" s="156"/>
      <c r="P65" s="156"/>
      <c r="Q65" s="156"/>
      <c r="R65" s="156"/>
      <c r="S65" s="156"/>
      <c r="T65" s="156"/>
      <c r="U65" s="156"/>
      <c r="W65" s="281"/>
      <c r="X65" s="281"/>
      <c r="Y65" s="281"/>
      <c r="Z65" s="281"/>
      <c r="AA65" s="281"/>
      <c r="AB65" s="281"/>
      <c r="AC65" s="281"/>
      <c r="AD65" s="281"/>
      <c r="AE65" s="281"/>
      <c r="AF65" s="281"/>
      <c r="AG65" s="281"/>
      <c r="AH65" s="281"/>
      <c r="AI65" s="281"/>
      <c r="AJ65" s="281"/>
      <c r="AK65" s="281"/>
    </row>
    <row r="66" ht="15.95" customHeight="1">
      <c r="B66" s="347" t="s">
        <v>52</v>
      </c>
      <c r="C66" s="348" t="s">
        <v>42</v>
      </c>
      <c r="D66" s="238">
        <v>85.73232323232323232323232323</v>
      </c>
      <c r="E66" s="246">
        <v>5.7632398753973156316417742500</v>
      </c>
      <c r="F66" s="246">
        <v>82.38218205293737895416397676</v>
      </c>
      <c r="G66" s="246">
        <v>11.673446665865377483942721130</v>
      </c>
      <c r="H66" s="246">
        <v>104.06658466180467159408044322</v>
      </c>
      <c r="I66" s="239">
        <v>-5.2924011633205567039041349900</v>
      </c>
      <c r="J66" s="326">
        <v>140.45518039316366205405097352</v>
      </c>
      <c r="K66" s="246">
        <v>11.090351900615435447212253540</v>
      </c>
      <c r="L66" s="328">
        <v>149.20820849218974975576552056</v>
      </c>
      <c r="M66" s="246">
        <v>6.5304905376410078427880913400</v>
      </c>
      <c r="N66" s="246">
        <v>94.13368192843498234513612711</v>
      </c>
      <c r="O66" s="239">
        <v>4.2803345220292431057892200100</v>
      </c>
      <c r="P66" s="326">
        <v>120.41548925120975572563208462</v>
      </c>
      <c r="Q66" s="246">
        <v>17.492755359087305693601621900</v>
      </c>
      <c r="R66" s="328">
        <v>122.92097795796213018936887075</v>
      </c>
      <c r="S66" s="246">
        <v>18.966270533380131091046440710</v>
      </c>
      <c r="T66" s="246">
        <v>97.96170779926081697895507124</v>
      </c>
      <c r="U66" s="239">
        <v>-1.2385991153665684650359606800</v>
      </c>
    </row>
    <row r="67" ht="15.95" customHeight="1">
      <c r="B67" s="345" t="s">
        <v>55</v>
      </c>
      <c r="C67" s="304" t="s">
        <v>58</v>
      </c>
      <c r="D67" s="240">
        <v>76.605801605801605801605801610</v>
      </c>
      <c r="E67" s="121">
        <v>-4.7399188153079595050274754500</v>
      </c>
      <c r="F67" s="121">
        <v>72.792779377213011681392501410</v>
      </c>
      <c r="G67" s="121">
        <v>7.6117069004226647779524177400</v>
      </c>
      <c r="H67" s="121">
        <v>105.23818744280001010452446594</v>
      </c>
      <c r="I67" s="241">
        <v>-11.477957251501627841796399030</v>
      </c>
      <c r="J67" s="329">
        <v>134.28391236633273174357369671</v>
      </c>
      <c r="K67" s="121">
        <v>12.770366245231886136553505140</v>
      </c>
      <c r="L67" s="136">
        <v>139.4188304824447083716419309</v>
      </c>
      <c r="M67" s="121">
        <v>8.241803479239322504585837440</v>
      </c>
      <c r="N67" s="121">
        <v>96.31691207113124383014588236</v>
      </c>
      <c r="O67" s="241">
        <v>4.1837465936924362835980165100</v>
      </c>
      <c r="P67" s="329">
        <v>102.86926749586134092581069709</v>
      </c>
      <c r="Q67" s="121">
        <v>7.425142437525955725112965500</v>
      </c>
      <c r="R67" s="136">
        <v>101.48684168337657967596877675</v>
      </c>
      <c r="S67" s="121">
        <v>16.480852303906053635206110910</v>
      </c>
      <c r="T67" s="121">
        <v>101.36217246445995328960074372</v>
      </c>
      <c r="U67" s="241">
        <v>-7.7744193034611214798511415500</v>
      </c>
    </row>
    <row r="68" ht="15.95" customHeight="1">
      <c r="B68" s="345"/>
      <c r="C68" s="305" t="s">
        <v>44</v>
      </c>
      <c r="D68" s="342">
        <v>84.77366255144032921810699588</v>
      </c>
      <c r="E68" s="161">
        <v>5.5426176059505499490303853300</v>
      </c>
      <c r="F68" s="161">
        <v>82.21919380289771912207717688</v>
      </c>
      <c r="G68" s="161">
        <v>17.496099049036923430791759680</v>
      </c>
      <c r="H68" s="161">
        <v>103.10690074955494041388898003</v>
      </c>
      <c r="I68" s="336">
        <v>-10.173513452644029379253409800</v>
      </c>
      <c r="J68" s="335">
        <v>145.66701010804500567079317396</v>
      </c>
      <c r="K68" s="161">
        <v>17.041165935377479788806342570</v>
      </c>
      <c r="L68" s="162">
        <v>145.96594755647340327831863783</v>
      </c>
      <c r="M68" s="161">
        <v>7.8768266008244046595846717100</v>
      </c>
      <c r="N68" s="161">
        <v>99.79520055639053578330830980</v>
      </c>
      <c r="O68" s="336">
        <v>8.495188098571909051333398810</v>
      </c>
      <c r="P68" s="335">
        <v>123.4872595977665480172156125</v>
      </c>
      <c r="Q68" s="161">
        <v>23.528310204763716873426089300</v>
      </c>
      <c r="R68" s="162">
        <v>120.01202530769291506092142774</v>
      </c>
      <c r="S68" s="161">
        <v>26.751063033838929946297229880</v>
      </c>
      <c r="T68" s="161">
        <v>102.89573839051241822609767781</v>
      </c>
      <c r="U68" s="336">
        <v>-2.5425844579862355104649793800</v>
      </c>
    </row>
    <row r="69" ht="15.95" customHeight="1">
      <c r="B69" s="346"/>
      <c r="C69" s="349" t="s">
        <v>45</v>
      </c>
      <c r="D69" s="343">
        <v>77.444257971709422200911052510</v>
      </c>
      <c r="E69" s="338">
        <v>-5.0393749288543527539808449200</v>
      </c>
      <c r="F69" s="338">
        <v>72.325872939788355886582353160</v>
      </c>
      <c r="G69" s="338">
        <v>2.0109720353131841344200577300</v>
      </c>
      <c r="H69" s="338">
        <v>107.07683823763824989705866246</v>
      </c>
      <c r="I69" s="340">
        <v>-6.9113614187891866067325612700</v>
      </c>
      <c r="J69" s="337">
        <v>131.35221070821030654238958067</v>
      </c>
      <c r="K69" s="338">
        <v>10.729105203512440630686692850</v>
      </c>
      <c r="L69" s="339">
        <v>138.7576820217114434852046136</v>
      </c>
      <c r="M69" s="338">
        <v>10.224423575495881588217751190</v>
      </c>
      <c r="N69" s="338">
        <v>94.66301886454721220320099872</v>
      </c>
      <c r="O69" s="340">
        <v>0.4578673326114282375194511100</v>
      </c>
      <c r="P69" s="337">
        <v>101.72474491240971762004958607</v>
      </c>
      <c r="Q69" s="338">
        <v>5.1490504369231653609858834500</v>
      </c>
      <c r="R69" s="339">
        <v>100.3577047932185693626352678</v>
      </c>
      <c r="S69" s="338">
        <v>12.441005909802174795771547030</v>
      </c>
      <c r="T69" s="338">
        <v>101.36216758048291376978803147</v>
      </c>
      <c r="U69" s="340">
        <v>-6.4851389524856121787216365200</v>
      </c>
    </row>
    <row r="70" ht="5.1" customHeight="1">
      <c r="B70" s="4"/>
      <c r="C70" s="4"/>
      <c r="D70" s="161"/>
      <c r="E70" s="161"/>
      <c r="F70" s="161"/>
      <c r="G70" s="161"/>
      <c r="H70" s="161"/>
      <c r="I70" s="161"/>
      <c r="J70" s="162"/>
      <c r="K70" s="161"/>
      <c r="L70" s="162"/>
      <c r="M70" s="161"/>
      <c r="N70" s="161"/>
      <c r="O70" s="161"/>
      <c r="P70" s="162"/>
      <c r="Q70" s="161"/>
      <c r="R70" s="162"/>
      <c r="S70" s="161"/>
      <c r="T70" s="161"/>
      <c r="U70" s="161"/>
    </row>
    <row r="71" s="4" customFormat="1" ht="5.1" customHeight="1">
      <c r="A71" s="4"/>
      <c r="B71" s="4"/>
      <c r="C71" s="4"/>
      <c r="D71" s="161"/>
      <c r="E71" s="161"/>
      <c r="F71" s="161"/>
      <c r="G71" s="161"/>
      <c r="H71" s="161"/>
      <c r="I71" s="161"/>
      <c r="J71" s="162"/>
      <c r="K71" s="161"/>
      <c r="L71" s="162"/>
      <c r="M71" s="161"/>
      <c r="N71" s="161"/>
      <c r="O71" s="161"/>
      <c r="P71" s="162"/>
      <c r="Q71" s="161"/>
      <c r="R71" s="162"/>
      <c r="S71" s="161"/>
      <c r="T71" s="161"/>
      <c r="U71" s="161"/>
      <c r="W71" s="281"/>
      <c r="X71" s="281"/>
      <c r="Y71" s="281"/>
      <c r="Z71" s="281"/>
      <c r="AA71" s="281"/>
      <c r="AB71" s="281"/>
      <c r="AC71" s="281"/>
      <c r="AD71" s="281"/>
      <c r="AE71" s="281"/>
      <c r="AF71" s="281"/>
      <c r="AG71" s="281"/>
      <c r="AH71" s="281"/>
      <c r="AI71" s="281"/>
      <c r="AJ71" s="281"/>
      <c r="AK71" s="281"/>
    </row>
    <row r="72" ht="15.95" customHeight="1">
      <c r="B72" s="347" t="s">
        <v>12</v>
      </c>
      <c r="C72" s="348" t="s">
        <v>42</v>
      </c>
      <c r="D72" s="238">
        <v>83.54377104377104377104377104</v>
      </c>
      <c r="E72" s="246">
        <v>4.4077424784803635818125897600</v>
      </c>
      <c r="F72" s="246">
        <v>74.118786313750806972240154940</v>
      </c>
      <c r="G72" s="246">
        <v>17.117152493819635569244773300</v>
      </c>
      <c r="H72" s="246">
        <v>112.71605378165269329184320354</v>
      </c>
      <c r="I72" s="239">
        <v>-10.851877581435745124590783520</v>
      </c>
      <c r="J72" s="326">
        <v>146.80735516372795969773299748</v>
      </c>
      <c r="K72" s="246">
        <v>11.272762501004788501926817430</v>
      </c>
      <c r="L72" s="328">
        <v>151.11483029933513340882036988</v>
      </c>
      <c r="M72" s="246">
        <v>10.360982295953451454567400970</v>
      </c>
      <c r="N72" s="246">
        <v>97.14953514023699793263418466</v>
      </c>
      <c r="O72" s="239">
        <v>0.8261798564514518612868280300</v>
      </c>
      <c r="P72" s="326">
        <v>122.64840067340067340067340067</v>
      </c>
      <c r="Q72" s="246">
        <v>16.177379320737213903878014620</v>
      </c>
      <c r="R72" s="328">
        <v>112.00447815795136647299332903</v>
      </c>
      <c r="S72" s="246">
        <v>29.251639929334195436569509370</v>
      </c>
      <c r="T72" s="246">
        <v>109.50312227729478834100511150</v>
      </c>
      <c r="U72" s="239">
        <v>-10.115353751669355409683494790</v>
      </c>
    </row>
    <row r="73" ht="15.95" customHeight="1">
      <c r="B73" s="345"/>
      <c r="C73" s="304" t="s">
        <v>58</v>
      </c>
      <c r="D73" s="240">
        <v>74.951899951899951899951899950</v>
      </c>
      <c r="E73" s="121">
        <v>-3.1170787699360433168532943400</v>
      </c>
      <c r="F73" s="121">
        <v>63.543060289605680544984375660</v>
      </c>
      <c r="G73" s="121">
        <v>6.3659046608306908720799119500</v>
      </c>
      <c r="H73" s="121">
        <v>117.95450142045994603706509606</v>
      </c>
      <c r="I73" s="241">
        <v>-8.915435318242597360303852900</v>
      </c>
      <c r="J73" s="329">
        <v>139.22225376099914845302299177</v>
      </c>
      <c r="K73" s="121">
        <v>15.171221019095221798868947590</v>
      </c>
      <c r="L73" s="136">
        <v>135.72930006249442014105883403</v>
      </c>
      <c r="M73" s="121">
        <v>8.537707473956987189401621190</v>
      </c>
      <c r="N73" s="121">
        <v>102.57347064848247894722911149</v>
      </c>
      <c r="O73" s="241">
        <v>6.1117133385846884439426454400</v>
      </c>
      <c r="P73" s="329">
        <v>104.34972434972434972434972435</v>
      </c>
      <c r="Q73" s="121">
        <v>11.581243339565751863609684410</v>
      </c>
      <c r="R73" s="136">
        <v>86.2465509693706300318159685</v>
      </c>
      <c r="S73" s="121">
        <v>15.447114452656949127802194600</v>
      </c>
      <c r="T73" s="121">
        <v>120.99002589303228792026431811</v>
      </c>
      <c r="U73" s="241">
        <v>-3.3486078291360783026745303100</v>
      </c>
    </row>
    <row r="74" ht="15.95" customHeight="1">
      <c r="B74" s="345"/>
      <c r="C74" s="305" t="s">
        <v>44</v>
      </c>
      <c r="D74" s="242">
        <v>82.65535792709705753184014054</v>
      </c>
      <c r="E74" s="156">
        <v>4.7554442357675055778635461500</v>
      </c>
      <c r="F74" s="156">
        <v>73.298341145760238021725096130</v>
      </c>
      <c r="G74" s="156">
        <v>20.384030491037171423178591030</v>
      </c>
      <c r="H74" s="156">
        <v>112.76565967937081375323009574</v>
      </c>
      <c r="I74" s="243">
        <v>-12.982275299842458259686082830</v>
      </c>
      <c r="J74" s="330">
        <v>148.03689436456015674293494504</v>
      </c>
      <c r="K74" s="156">
        <v>15.025378897374230222159831070</v>
      </c>
      <c r="L74" s="186">
        <v>142.72613952286130045186490005</v>
      </c>
      <c r="M74" s="156">
        <v>8.075591231201872766910721890</v>
      </c>
      <c r="N74" s="156">
        <v>103.72094057851824777370529685</v>
      </c>
      <c r="O74" s="243">
        <v>6.4304877604017573630649805100</v>
      </c>
      <c r="P74" s="330">
        <v>122.36042490118577075098814229</v>
      </c>
      <c r="Q74" s="156">
        <v>20.495346647771838804193119670</v>
      </c>
      <c r="R74" s="186">
        <v>104.61589265164060964998456227</v>
      </c>
      <c r="S74" s="156">
        <v>30.105752701273246347263688700</v>
      </c>
      <c r="T74" s="156">
        <v>116.96160286915487606373892970</v>
      </c>
      <c r="U74" s="243">
        <v>-7.3866111635226757213484377900</v>
      </c>
    </row>
    <row r="75" ht="15.95" customHeight="1">
      <c r="B75" s="346"/>
      <c r="C75" s="349" t="s">
        <v>45</v>
      </c>
      <c r="D75" s="244">
        <v>75.271205202712052027120520270</v>
      </c>
      <c r="E75" s="250">
        <v>-2.2523898512732079308803041600</v>
      </c>
      <c r="F75" s="250">
        <v>62.30460808474378511397346100</v>
      </c>
      <c r="G75" s="250">
        <v>-1.1261974245554888960955614800</v>
      </c>
      <c r="H75" s="250">
        <v>120.81161813968015249018408255</v>
      </c>
      <c r="I75" s="245">
        <v>-1.1390200409599220413594134900</v>
      </c>
      <c r="J75" s="332">
        <v>136.06354954640293390442751179</v>
      </c>
      <c r="K75" s="250">
        <v>13.919817061648684420621532710</v>
      </c>
      <c r="L75" s="334">
        <v>134.81951306780618050058025543</v>
      </c>
      <c r="M75" s="250">
        <v>10.577812221439719760554392130</v>
      </c>
      <c r="N75" s="250">
        <v>100.92274215378401101638896465</v>
      </c>
      <c r="O75" s="245">
        <v>3.0223105097798244709123633200</v>
      </c>
      <c r="P75" s="332">
        <v>102.41667358516673585166735852</v>
      </c>
      <c r="Q75" s="250">
        <v>11.353898663701810303081001500</v>
      </c>
      <c r="R75" s="334">
        <v>83.99876923865657340654600483</v>
      </c>
      <c r="S75" s="250">
        <v>9.332487748027759799263791220</v>
      </c>
      <c r="T75" s="250">
        <v>121.92639786676924294413073555</v>
      </c>
      <c r="U75" s="245">
        <v>1.8488657463295784537811766700</v>
      </c>
    </row>
    <row r="76" ht="9.95" customHeight="1"/>
    <row r="77" ht="24" customHeight="1">
      <c r="B77" s="816" t="s">
        <v>126</v>
      </c>
      <c r="C77" s="816"/>
      <c r="D77" s="816"/>
      <c r="E77" s="816"/>
      <c r="F77" s="816"/>
      <c r="G77" s="816"/>
      <c r="H77" s="816"/>
      <c r="I77" s="816"/>
      <c r="J77" s="816"/>
      <c r="K77" s="816"/>
      <c r="L77" s="816"/>
      <c r="M77" s="816"/>
      <c r="N77" s="816"/>
      <c r="O77" s="816"/>
      <c r="P77" s="816"/>
      <c r="Q77" s="816"/>
      <c r="R77" s="816"/>
      <c r="S77" s="816"/>
      <c r="T77" s="816"/>
      <c r="U77" s="816"/>
    </row>
    <row r="78" ht="9.95" customHeight="1">
      <c r="S78" s="55"/>
    </row>
    <row r="79" s="235" customFormat="1">
      <c r="A79" s="235"/>
    </row>
    <row r="80" s="235" customFormat="1"/>
    <row r="81" s="235" customFormat="1"/>
    <row r="82" s="235" customFormat="1"/>
    <row r="83" s="235" customFormat="1"/>
    <row r="84" s="235" customFormat="1"/>
    <row r="85" s="235" customFormat="1"/>
    <row r="86" s="235" customFormat="1"/>
    <row r="87" s="235" customFormat="1"/>
    <row r="88" s="235" customFormat="1"/>
    <row r="89" s="235" customFormat="1"/>
    <row r="90" s="235" customFormat="1"/>
    <row r="91" s="235" customFormat="1"/>
    <row r="92" s="235" customFormat="1"/>
    <row r="93" s="235" customFormat="1"/>
    <row r="94" s="235" customFormat="1"/>
    <row r="95" s="235" customFormat="1"/>
    <row r="96" s="235" customFormat="1"/>
    <row r="97" s="235" customFormat="1"/>
    <row r="98" s="235" customFormat="1"/>
    <row r="99" s="235" customFormat="1"/>
    <row r="100" s="235" customFormat="1"/>
    <row r="101" s="235" customFormat="1"/>
    <row r="102" s="235" customFormat="1"/>
    <row r="103" s="235" customFormat="1"/>
    <row r="104" s="235" customFormat="1"/>
    <row r="105" s="235" customFormat="1"/>
    <row r="106" s="235" customFormat="1"/>
    <row r="107" s="235" customFormat="1"/>
    <row r="108" s="235" customFormat="1"/>
    <row r="109" s="235" customFormat="1"/>
  </sheetData>
  <mergeCells count="15">
    <mergeCell ref="B77:U77"/>
    <mergeCell ref="J16:K16"/>
    <mergeCell ref="T16:U16"/>
    <mergeCell ref="L16:M16"/>
    <mergeCell ref="N16:O16"/>
    <mergeCell ref="O3:U3"/>
    <mergeCell ref="B59:C59"/>
    <mergeCell ref="P16:Q16"/>
    <mergeCell ref="R16:S16"/>
    <mergeCell ref="D15:I15"/>
    <mergeCell ref="J15:O15"/>
    <mergeCell ref="P15:U15"/>
    <mergeCell ref="D16:E16"/>
    <mergeCell ref="F16:G16"/>
    <mergeCell ref="H16:I16"/>
  </mergeCells>
  <phoneticPr fontId="12" type="noConversion"/>
  <printOptions horizontalCentered="1" verticalCentered="1"/>
  <pageMargins left="0.25" right="0.25" top="0.25" bottom="0.25" header="0" footer="0"/>
  <pageSetup scale="53" fitToWidth="1" fitToHeight="1" orientation="landscape" r:id="rId1"/>
  <headerFooter alignWithMargins="0">
    <oddHeader/>
    <oddFooter/>
  </headerFooter>
  <rowBreaks count="1" manualBreakCount="1">
    <brk id="79" max="16383" man="1"/>
  </rowBreaks>
  <colBreaks count="1" manualBreakCount="1">
    <brk id="23" max="1048575" man="1"/>
  </colBreaks>
  <drawing r:id="rId91"/>
</worksheet>
</file>

<file path=xl/worksheets/sheet9.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8">
    <pageSetUpPr fitToPage="1"/>
  </sheetPr>
  <dimension ref="A1:AW94"/>
  <sheetViews>
    <sheetView showGridLines="0" zoomScale="55" zoomScaleNormal="75" workbookViewId="0"/>
  </sheetViews>
  <sheetFormatPr defaultRowHeight="12.75"/>
  <cols>
    <col min="1" max="1" width="2.140625" customWidth="1"/>
    <col min="2" max="2" width="23" customWidth="1"/>
    <col min="3" max="32" width="10.28515625" customWidth="1"/>
    <col min="33" max="33" width="0" customWidth="1"/>
    <col min="34" max="34" width="2.7109375" customWidth="1"/>
    <col min="35" max="38" width="9.28515625" style="236" customWidth="1"/>
    <col min="39" max="49" width="9.140625" style="236" customWidth="1"/>
  </cols>
  <sheetData>
    <row r="1" ht="39.95" customHeight="1">
      <c r="A1" s="7"/>
      <c r="B1" s="656" t="s">
        <v>137</v>
      </c>
      <c r="AA1" s="955"/>
      <c r="AB1" s="955"/>
      <c r="AC1" s="955"/>
      <c r="AD1" s="955"/>
      <c r="AE1" s="955"/>
      <c r="AF1" s="955"/>
      <c r="AG1" s="955"/>
      <c r="AH1"/>
    </row>
    <row r="2" ht="21.95" customHeight="1">
      <c r="A2" s="6"/>
      <c r="B2" s="935" t="s">
        <v>208</v>
      </c>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5"/>
      <c r="AC2" s="935"/>
      <c r="AD2" s="935"/>
      <c r="AE2" s="935"/>
      <c r="AF2" s="935"/>
      <c r="AG2" s="935"/>
    </row>
    <row r="3" ht="21.95" customHeight="1">
      <c r="A3" s="6"/>
      <c r="B3" s="935" t="s">
        <v>209</v>
      </c>
      <c r="C3" s="935"/>
      <c r="D3" s="935"/>
      <c r="E3" s="935"/>
      <c r="F3" s="935"/>
      <c r="G3" s="935"/>
      <c r="H3" s="935"/>
      <c r="I3" s="935"/>
      <c r="J3" s="935"/>
      <c r="K3" s="935"/>
      <c r="L3" s="935"/>
      <c r="M3" s="935"/>
      <c r="N3" s="935"/>
      <c r="O3" s="935"/>
      <c r="P3" s="935"/>
      <c r="Q3" s="935"/>
      <c r="R3" s="935"/>
      <c r="S3" s="935"/>
      <c r="T3" s="935"/>
      <c r="U3" s="956"/>
      <c r="V3" s="956"/>
      <c r="W3" s="956"/>
      <c r="X3" s="956"/>
      <c r="Y3" s="956"/>
      <c r="Z3" s="956"/>
      <c r="AA3" s="956"/>
      <c r="AB3" s="956"/>
      <c r="AC3" s="956"/>
      <c r="AD3" s="956"/>
      <c r="AE3" s="956"/>
      <c r="AF3" s="956"/>
      <c r="AG3" s="956"/>
    </row>
    <row r="4" ht="21.95" customHeight="1">
      <c r="A4" s="6"/>
      <c r="B4" s="935" t="s">
        <v>287</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4"/>
    </row>
    <row r="5" ht="21.95" customHeight="1">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ht="21.95" customHeight="1">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ht="21.95" customHeight="1">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ht="21.95" customHeight="1">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ht="21.95" customHeight="1">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ht="21.95" customHeight="1">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ht="21.95" customHeight="1">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ht="21.95" customHeight="1">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ht="21.95" customHeight="1">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ht="21.95" customHeight="1">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ht="21.95" customHeight="1">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ht="21.95" customHeight="1">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ht="21.95" customHeight="1">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ht="21.95" customHeight="1">
      <c r="AE18"/>
      <c r="AF18"/>
      <c r="AG18"/>
    </row>
    <row r="19" ht="21.95" customHeight="1">
      <c r="AE19"/>
      <c r="AF19"/>
      <c r="AG19"/>
    </row>
    <row r="20" ht="30" customHeight="1">
      <c r="AE20"/>
      <c r="AF20"/>
      <c r="AG20"/>
    </row>
    <row r="21" ht="31.5" customHeight="1">
      <c r="AE21"/>
      <c r="AF21"/>
      <c r="AG21"/>
    </row>
    <row r="22" ht="30" customHeight="1">
      <c r="A22" s="8"/>
      <c r="B22" s="25"/>
      <c r="X22" s="792"/>
      <c r="Y22" s="792"/>
      <c r="Z22" s="792"/>
      <c r="AA22" s="792"/>
      <c r="AB22" s="792"/>
      <c r="AC22" s="792"/>
      <c r="AD22" s="792"/>
      <c r="AE22"/>
      <c r="AF22"/>
      <c r="AG22"/>
    </row>
    <row r="23" s="82" customFormat="1" ht="21.95" customHeight="1">
      <c r="B23" s="25"/>
      <c r="C23" s="41" t="s">
        <v>288</v>
      </c>
      <c r="D23" s="41" t="s">
        <v>290</v>
      </c>
      <c r="E23" s="41" t="s">
        <v>291</v>
      </c>
      <c r="F23" s="41" t="s">
        <v>292</v>
      </c>
      <c r="G23" s="41" t="s">
        <v>293</v>
      </c>
      <c r="H23" s="41" t="s">
        <v>294</v>
      </c>
      <c r="I23" s="41" t="s">
        <v>295</v>
      </c>
      <c r="J23" s="41" t="s">
        <v>288</v>
      </c>
      <c r="K23" s="41" t="s">
        <v>290</v>
      </c>
      <c r="L23" s="41" t="s">
        <v>291</v>
      </c>
      <c r="M23" s="41" t="s">
        <v>292</v>
      </c>
      <c r="N23" s="41" t="s">
        <v>293</v>
      </c>
      <c r="O23" s="41" t="s">
        <v>294</v>
      </c>
      <c r="P23" s="41" t="s">
        <v>295</v>
      </c>
      <c r="Q23" s="41" t="s">
        <v>288</v>
      </c>
      <c r="R23" s="41" t="s">
        <v>290</v>
      </c>
      <c r="S23" s="41" t="s">
        <v>291</v>
      </c>
      <c r="T23" s="41" t="s">
        <v>292</v>
      </c>
      <c r="U23" s="41" t="s">
        <v>293</v>
      </c>
      <c r="V23" s="41" t="s">
        <v>294</v>
      </c>
      <c r="W23" s="41" t="s">
        <v>295</v>
      </c>
      <c r="X23" s="41" t="s">
        <v>288</v>
      </c>
      <c r="Y23" s="41" t="s">
        <v>290</v>
      </c>
      <c r="Z23" s="41" t="s">
        <v>291</v>
      </c>
      <c r="AA23" s="41" t="s">
        <v>292</v>
      </c>
      <c r="AB23" s="41" t="s">
        <v>293</v>
      </c>
      <c r="AC23" s="41" t="s">
        <v>294</v>
      </c>
      <c r="AD23" s="41" t="s">
        <v>295</v>
      </c>
      <c r="AE23" s="41" t="s">
        <v>288</v>
      </c>
      <c r="AF23" s="41" t="s">
        <v>290</v>
      </c>
      <c r="AG23" s="41"/>
      <c r="AH23" s="93"/>
      <c r="AI23" s="236"/>
      <c r="AJ23" s="236"/>
      <c r="AK23" s="236"/>
      <c r="AL23" s="236"/>
      <c r="AM23" s="236"/>
      <c r="AN23" s="236"/>
      <c r="AO23" s="236"/>
      <c r="AP23" s="236"/>
      <c r="AQ23" s="236"/>
      <c r="AR23" s="236"/>
      <c r="AS23" s="236"/>
      <c r="AT23" s="236"/>
      <c r="AU23" s="236"/>
      <c r="AV23" s="236"/>
      <c r="AW23" s="236"/>
    </row>
    <row r="24" s="35" customFormat="1" ht="20.1" customHeight="1">
      <c r="B24" s="784" t="s">
        <v>22</v>
      </c>
      <c r="C24" s="350" t="s">
        <v>289</v>
      </c>
      <c r="D24" s="351"/>
      <c r="E24" s="351"/>
      <c r="F24" s="351"/>
      <c r="G24" s="351"/>
      <c r="H24" s="351"/>
      <c r="I24" s="351"/>
      <c r="J24" s="351"/>
      <c r="K24" s="351"/>
      <c r="L24" s="351"/>
      <c r="M24" s="351"/>
      <c r="N24" s="351"/>
      <c r="O24" s="351"/>
      <c r="P24" s="351"/>
      <c r="Q24" s="351"/>
      <c r="R24" s="351"/>
      <c r="S24" s="352"/>
      <c r="T24" s="352"/>
      <c r="U24" s="352"/>
      <c r="V24" s="352"/>
      <c r="W24" s="352"/>
      <c r="X24" s="352"/>
      <c r="Y24" s="352"/>
      <c r="Z24" s="352"/>
      <c r="AA24" s="352"/>
      <c r="AB24" s="352"/>
      <c r="AC24" s="352"/>
      <c r="AD24" s="352"/>
      <c r="AE24" s="352"/>
      <c r="AF24" s="352"/>
      <c r="AG24" s="353"/>
      <c r="AH24" s="529"/>
      <c r="AI24" s="236"/>
      <c r="AJ24" s="236"/>
      <c r="AK24" s="236"/>
      <c r="AL24" s="236"/>
      <c r="AM24" s="236"/>
      <c r="AN24" s="236"/>
      <c r="AO24" s="236"/>
      <c r="AP24" s="236"/>
      <c r="AQ24" s="236"/>
      <c r="AR24" s="236"/>
      <c r="AS24" s="236"/>
      <c r="AT24" s="236"/>
      <c r="AU24" s="236"/>
      <c r="AV24" s="236"/>
      <c r="AW24" s="236"/>
    </row>
    <row r="25" s="36" customFormat="1" ht="20.1" customHeight="1">
      <c r="B25" s="964"/>
      <c r="C25" s="354">
        <v>1</v>
      </c>
      <c r="D25" s="355">
        <v>2</v>
      </c>
      <c r="E25" s="355">
        <v>3</v>
      </c>
      <c r="F25" s="355">
        <v>4</v>
      </c>
      <c r="G25" s="355">
        <v>5</v>
      </c>
      <c r="H25" s="355">
        <v>6</v>
      </c>
      <c r="I25" s="355">
        <v>7</v>
      </c>
      <c r="J25" s="355">
        <v>8</v>
      </c>
      <c r="K25" s="355">
        <v>9</v>
      </c>
      <c r="L25" s="355">
        <v>10</v>
      </c>
      <c r="M25" s="355">
        <v>11</v>
      </c>
      <c r="N25" s="355">
        <v>12</v>
      </c>
      <c r="O25" s="355">
        <v>13</v>
      </c>
      <c r="P25" s="355">
        <v>14</v>
      </c>
      <c r="Q25" s="355">
        <v>15</v>
      </c>
      <c r="R25" s="355">
        <v>16</v>
      </c>
      <c r="S25" s="355">
        <v>17</v>
      </c>
      <c r="T25" s="355">
        <v>18</v>
      </c>
      <c r="U25" s="355">
        <v>19</v>
      </c>
      <c r="V25" s="355">
        <v>20</v>
      </c>
      <c r="W25" s="355">
        <v>21</v>
      </c>
      <c r="X25" s="355">
        <v>22</v>
      </c>
      <c r="Y25" s="355">
        <v>23</v>
      </c>
      <c r="Z25" s="355">
        <v>24</v>
      </c>
      <c r="AA25" s="355">
        <v>25</v>
      </c>
      <c r="AB25" s="355">
        <v>26</v>
      </c>
      <c r="AC25" s="355">
        <v>27</v>
      </c>
      <c r="AD25" s="355">
        <v>28</v>
      </c>
      <c r="AE25" s="355">
        <v>29</v>
      </c>
      <c r="AF25" s="355">
        <v>30</v>
      </c>
      <c r="AG25" s="356"/>
      <c r="AH25" s="529"/>
      <c r="AI25" s="236"/>
      <c r="AJ25" s="236"/>
      <c r="AK25" s="236"/>
      <c r="AL25" s="236"/>
      <c r="AM25" s="236"/>
      <c r="AN25" s="236"/>
      <c r="AO25" s="236"/>
      <c r="AP25" s="236"/>
      <c r="AQ25" s="236"/>
      <c r="AR25" s="236"/>
      <c r="AS25" s="236"/>
      <c r="AT25" s="236"/>
      <c r="AU25" s="236"/>
      <c r="AV25" s="236"/>
      <c r="AW25" s="236"/>
    </row>
    <row r="26" ht="24.95" customHeight="1">
      <c r="B26" s="263" t="s">
        <v>19</v>
      </c>
      <c r="C26" s="573">
        <v>88.88888888888888888888888889</v>
      </c>
      <c r="D26" s="574">
        <v>88.63636363636363636363636364</v>
      </c>
      <c r="E26" s="574">
        <v>64.393939393939393939393939390</v>
      </c>
      <c r="F26" s="574">
        <v>57.828282828282828282828282830</v>
      </c>
      <c r="G26" s="574">
        <v>83.58585858585858585858585859</v>
      </c>
      <c r="H26" s="574">
        <v>81.06060606060606060606060606</v>
      </c>
      <c r="I26" s="574">
        <v>85.60606060606060606060606061</v>
      </c>
      <c r="J26" s="574">
        <v>86.61616161616161616161616162</v>
      </c>
      <c r="K26" s="574">
        <v>89.39393939393939393939393939</v>
      </c>
      <c r="L26" s="574">
        <v>89.39393939393939393939393939</v>
      </c>
      <c r="M26" s="574">
        <v>90.65656565656565656565656566</v>
      </c>
      <c r="N26" s="574">
        <v>95.45454545454545454545454545</v>
      </c>
      <c r="O26" s="574">
        <v>91.91919191919191919191919192</v>
      </c>
      <c r="P26" s="574">
        <v>81.06060606060606060606060606</v>
      </c>
      <c r="Q26" s="574">
        <v>87.62626262626262626262626263</v>
      </c>
      <c r="R26" s="574">
        <v>92.42424242424242424242424242</v>
      </c>
      <c r="S26" s="574">
        <v>69.444444444444444444444444440</v>
      </c>
      <c r="T26" s="574">
        <v>86.11111111111111111111111111</v>
      </c>
      <c r="U26" s="574">
        <v>88.63636363636363636363636364</v>
      </c>
      <c r="V26" s="574">
        <v>94.19191919191919191919191919</v>
      </c>
      <c r="W26" s="574">
        <v>88.38383838383838383838383838</v>
      </c>
      <c r="X26" s="574">
        <v>76.767676767676767676767676770</v>
      </c>
      <c r="Y26" s="574">
        <v>81.31313131313131313131313131</v>
      </c>
      <c r="Z26" s="574">
        <v>74.494949494949494949494949490</v>
      </c>
      <c r="AA26" s="574">
        <v>82.07070707070707070707070707</v>
      </c>
      <c r="AB26" s="574">
        <v>78.282828282828282828282828280</v>
      </c>
      <c r="AC26" s="574">
        <v>89.14141414141414141414141414</v>
      </c>
      <c r="AD26" s="574">
        <v>77.525252525252525252525252530</v>
      </c>
      <c r="AE26" s="574">
        <v>84.84848484848484848484848485</v>
      </c>
      <c r="AF26" s="574">
        <v>80.80808080808080808080808081</v>
      </c>
      <c r="AG26" s="575"/>
      <c r="AH26" s="342"/>
    </row>
    <row r="27" ht="24.95" customHeight="1">
      <c r="B27" s="38" t="s">
        <v>35</v>
      </c>
      <c r="C27" s="271">
        <v>82.24661071659134925758553906</v>
      </c>
      <c r="D27" s="92">
        <v>89.92898644286636539703034216</v>
      </c>
      <c r="E27" s="92">
        <v>66.300839251129761136216914140</v>
      </c>
      <c r="F27" s="92">
        <v>42.156229825693996126533247260</v>
      </c>
      <c r="G27" s="92">
        <v>50.871530019367333763718528080</v>
      </c>
      <c r="H27" s="92">
        <v>56.229825693996126533247256290</v>
      </c>
      <c r="I27" s="92">
        <v>89.28340865074241446094254358</v>
      </c>
      <c r="J27" s="92">
        <v>85.08715300193673337637185281</v>
      </c>
      <c r="K27" s="92">
        <v>87.73402194964493221433182699</v>
      </c>
      <c r="L27" s="92">
        <v>88.50871530019367333763718528</v>
      </c>
      <c r="M27" s="92">
        <v>88.89606197546804389928986443</v>
      </c>
      <c r="N27" s="92">
        <v>78.760490639122014202711426730</v>
      </c>
      <c r="O27" s="92">
        <v>75.338928340865074241446094250</v>
      </c>
      <c r="P27" s="92">
        <v>74.499677211103938024531956100</v>
      </c>
      <c r="Q27" s="92">
        <v>79.66429954809554551323434474</v>
      </c>
      <c r="R27" s="92">
        <v>87.21755971594577146546158812</v>
      </c>
      <c r="S27" s="92">
        <v>68.560361523563589412524209170</v>
      </c>
      <c r="T27" s="92">
        <v>80.82633957391865719819238218</v>
      </c>
      <c r="U27" s="92">
        <v>88.70238863783085861846352485</v>
      </c>
      <c r="V27" s="92">
        <v>87.21755971594577146546158812</v>
      </c>
      <c r="W27" s="92">
        <v>68.624919302775984506132989030</v>
      </c>
      <c r="X27" s="92">
        <v>71.271788250484183344092963200</v>
      </c>
      <c r="Y27" s="92">
        <v>81.08457069076823757262750161</v>
      </c>
      <c r="Z27" s="92">
        <v>65.848934796642995480955455130</v>
      </c>
      <c r="AA27" s="92">
        <v>49.709489993544222078760490640</v>
      </c>
      <c r="AB27" s="92">
        <v>54.938670109748224661071659130</v>
      </c>
      <c r="AC27" s="92">
        <v>67.785668173014848289218850870</v>
      </c>
      <c r="AD27" s="92">
        <v>57.391865719819238218205293740</v>
      </c>
      <c r="AE27" s="92">
        <v>78.631375080697224015493867010</v>
      </c>
      <c r="AF27" s="92">
        <v>80.95545513234344738540994190</v>
      </c>
      <c r="AG27" s="272"/>
      <c r="AH27" s="342"/>
    </row>
    <row r="28" ht="24.95" customHeight="1">
      <c r="A28" s="23"/>
      <c r="B28" s="40" t="s">
        <v>97</v>
      </c>
      <c r="C28" s="581">
        <v>108.07605093318242283992452311</v>
      </c>
      <c r="D28" s="582">
        <v>98.56261828619951299579728452</v>
      </c>
      <c r="E28" s="582">
        <v>97.12386769353154363693079859</v>
      </c>
      <c r="F28" s="582">
        <v>137.17612572893927049067108538</v>
      </c>
      <c r="G28" s="582">
        <v>164.30773470737539312333447082</v>
      </c>
      <c r="H28" s="582">
        <v>144.15944751764654226399175660</v>
      </c>
      <c r="I28" s="582">
        <v>95.88126383141784004209401982</v>
      </c>
      <c r="J28" s="582">
        <v>101.79699115591218962239085613</v>
      </c>
      <c r="K28" s="582">
        <v>101.89198831588155852537826761</v>
      </c>
      <c r="L28" s="582">
        <v>101.00015472005997315606028172</v>
      </c>
      <c r="M28" s="582">
        <v>101.98040682786472165491810252</v>
      </c>
      <c r="N28" s="582">
        <v>121.19597615502642370391635649</v>
      </c>
      <c r="O28" s="582">
        <v>122.00756493809963730561381009</v>
      </c>
      <c r="P28" s="582">
        <v>108.80665406229239608724928823</v>
      </c>
      <c r="Q28" s="582">
        <v>109.99439287526192744546165943</v>
      </c>
      <c r="R28" s="582">
        <v>105.96976425997531288998924797</v>
      </c>
      <c r="S28" s="582">
        <v>101.28949571034587304036140242</v>
      </c>
      <c r="T28" s="582">
        <v>106.53842740506541590785237621</v>
      </c>
      <c r="U28" s="582">
        <v>99.92556570070963402305507022</v>
      </c>
      <c r="V28" s="582">
        <v>107.99650838516609756274860517</v>
      </c>
      <c r="W28" s="582">
        <v>128.79262996850211261270769790</v>
      </c>
      <c r="X28" s="582">
        <v>107.71116966766750352784832679</v>
      </c>
      <c r="Y28" s="582">
        <v>100.28187930254065713040381401</v>
      </c>
      <c r="Z28" s="582">
        <v>113.13007526250207088911029720</v>
      </c>
      <c r="AA28" s="582">
        <v>165.10068214628356687340614220</v>
      </c>
      <c r="AB28" s="582">
        <v>142.49130553490887321532864622</v>
      </c>
      <c r="AC28" s="582">
        <v>131.50481000483881062552967946</v>
      </c>
      <c r="AD28" s="582">
        <v>135.08055811209945514339597504</v>
      </c>
      <c r="AE28" s="582">
        <v>107.90665273423513162312211077</v>
      </c>
      <c r="AF28" s="582">
        <v>99.81795627733999138895244576</v>
      </c>
      <c r="AG28" s="583"/>
      <c r="AH28" s="342"/>
    </row>
    <row r="29" ht="24.95" customHeight="1">
      <c r="B29" s="25" t="s">
        <v>68</v>
      </c>
      <c r="R29" s="4"/>
      <c r="S29" s="4"/>
      <c r="T29" s="4"/>
      <c r="U29" s="4"/>
      <c r="V29" s="4"/>
      <c r="W29" s="4"/>
      <c r="X29" s="4"/>
      <c r="Y29" s="4"/>
      <c r="Z29" s="4"/>
      <c r="AA29" s="4"/>
      <c r="AB29" s="4"/>
      <c r="AC29" s="4"/>
      <c r="AD29" s="4"/>
      <c r="AE29" s="4"/>
      <c r="AF29" s="4"/>
      <c r="AG29" s="4"/>
      <c r="AH29" s="4"/>
    </row>
    <row r="30" ht="24.95" customHeight="1">
      <c r="B30" s="37" t="s">
        <v>19</v>
      </c>
      <c r="C30" s="573">
        <v>5.7057057057171333495657832300</v>
      </c>
      <c r="D30" s="574">
        <v>-5.8981233243776092690955836400</v>
      </c>
      <c r="E30" s="574">
        <v>-19.047619047665306122448953160</v>
      </c>
      <c r="F30" s="574">
        <v>6.0185185184301697530864933800</v>
      </c>
      <c r="G30" s="574">
        <v>24.436090225595720504268197410</v>
      </c>
      <c r="H30" s="574">
        <v>3.8834951456351022716561411700</v>
      </c>
      <c r="I30" s="574">
        <v>8.306709265181255295042309590</v>
      </c>
      <c r="J30" s="574">
        <v>11.726384364752428142473702100</v>
      </c>
      <c r="K30" s="574">
        <v>12.025316455667841692036539780</v>
      </c>
      <c r="L30" s="574">
        <v>15.686274509844752018454455010</v>
      </c>
      <c r="M30" s="574">
        <v>8.459214501456835917890516860</v>
      </c>
      <c r="N30" s="574">
        <v>18.867924528346742613029564800</v>
      </c>
      <c r="O30" s="574">
        <v>7.6923076923522985889849979900</v>
      </c>
      <c r="P30" s="574">
        <v>18.888888888920592592592601050</v>
      </c>
      <c r="Q30" s="574">
        <v>33.976833976916742445700025790</v>
      </c>
      <c r="R30" s="574">
        <v>11.585365853635403033908392660</v>
      </c>
      <c r="S30" s="574">
        <v>-19.354838709667013527575440910</v>
      </c>
      <c r="T30" s="574">
        <v>-6.3186813186895544016423130100</v>
      </c>
      <c r="U30" s="574">
        <v>-4.0983606556936844934157282400</v>
      </c>
      <c r="V30" s="574">
        <v>1.3586956521662009688090743100</v>
      </c>
      <c r="W30" s="574">
        <v>-6.1662198391229722056508668800</v>
      </c>
      <c r="X30" s="574">
        <v>-2.564102564128796844181452500</v>
      </c>
      <c r="Y30" s="574">
        <v>-5.8479532163346260387811467500</v>
      </c>
      <c r="Z30" s="574">
        <v>15.234374999936981201171909460</v>
      </c>
      <c r="AA30" s="574">
        <v>-0.9146341463620055026769737300</v>
      </c>
      <c r="AB30" s="574">
        <v>-5.1987767584584911483320457900</v>
      </c>
      <c r="AC30" s="574">
        <v>11.708860759465390161833046730</v>
      </c>
      <c r="AD30" s="574">
        <v>-2.8481012658473802275276335700</v>
      </c>
      <c r="AE30" s="574">
        <v>5.3291536049575613447195218500</v>
      </c>
      <c r="AF30" s="574">
        <v>0.3134796237691060425900208100</v>
      </c>
      <c r="AG30" s="575"/>
      <c r="AH30" s="342"/>
    </row>
    <row r="31" ht="24.95" customHeight="1">
      <c r="B31" s="38" t="s">
        <v>35</v>
      </c>
      <c r="C31" s="271">
        <v>26.721915119902137090375406500</v>
      </c>
      <c r="D31" s="92">
        <v>11.156243210812997753579681500</v>
      </c>
      <c r="E31" s="92">
        <v>8.862606821154113141970711160</v>
      </c>
      <c r="F31" s="92">
        <v>-2.3286155010517300735772066200</v>
      </c>
      <c r="G31" s="92">
        <v>2.8042653586521383393048792900</v>
      </c>
      <c r="H31" s="92">
        <v>17.145470195825263610931783940</v>
      </c>
      <c r="I31" s="92">
        <v>78.797523783670986631226236510</v>
      </c>
      <c r="J31" s="92">
        <v>23.487909319203483896429746480</v>
      </c>
      <c r="K31" s="92">
        <v>12.386557042980031579120513930</v>
      </c>
      <c r="L31" s="92">
        <v>48.151737273470329796506021100</v>
      </c>
      <c r="M31" s="92">
        <v>29.989524586757046312679824680</v>
      </c>
      <c r="N31" s="92">
        <v>54.922284886656851141711558990</v>
      </c>
      <c r="O31" s="92">
        <v>16.542254419542569723840604780</v>
      </c>
      <c r="P31" s="92">
        <v>18.072085559611102251732352030</v>
      </c>
      <c r="Q31" s="92">
        <v>12.254240272290938168586510560</v>
      </c>
      <c r="R31" s="92">
        <v>8.496964333631698294568297280</v>
      </c>
      <c r="S31" s="92">
        <v>10.927516034999070944900077420</v>
      </c>
      <c r="T31" s="92">
        <v>9.895461701342070589927768030</v>
      </c>
      <c r="U31" s="92">
        <v>10.610380039124939935331059750</v>
      </c>
      <c r="V31" s="92">
        <v>17.248237259066973935593716300</v>
      </c>
      <c r="W31" s="92">
        <v>-3.8258364201906735739121159700</v>
      </c>
      <c r="X31" s="92">
        <v>-4.8481724477354691535918220800</v>
      </c>
      <c r="Y31" s="92">
        <v>5.7921587295688514251918994900</v>
      </c>
      <c r="Z31" s="92">
        <v>25.542249612357761248863343860</v>
      </c>
      <c r="AA31" s="92">
        <v>3.980714561401812763571971100</v>
      </c>
      <c r="AB31" s="92">
        <v>11.751888018472733147316968280</v>
      </c>
      <c r="AC31" s="92">
        <v>13.586795317017477757275058740</v>
      </c>
      <c r="AD31" s="92">
        <v>7.8271416554441026261203565100</v>
      </c>
      <c r="AE31" s="92">
        <v>15.197194116382359131727661560</v>
      </c>
      <c r="AF31" s="92">
        <v>7.5243834234855274342603683100</v>
      </c>
      <c r="AG31" s="272"/>
      <c r="AH31" s="342"/>
    </row>
    <row r="32" ht="24.95" customHeight="1">
      <c r="A32" s="23"/>
      <c r="B32" s="40" t="s">
        <v>97</v>
      </c>
      <c r="C32" s="581">
        <v>-16.584510575258414367428062560</v>
      </c>
      <c r="D32" s="582">
        <v>-15.342697848169365624954566190</v>
      </c>
      <c r="E32" s="582">
        <v>-25.638028230012367597388139710</v>
      </c>
      <c r="F32" s="582">
        <v>8.546140778484367991137887480</v>
      </c>
      <c r="G32" s="582">
        <v>21.041758132657015482661204360</v>
      </c>
      <c r="H32" s="582">
        <v>-11.320945682331608638017667580</v>
      </c>
      <c r="I32" s="582">
        <v>-39.424938906708078879184610450</v>
      </c>
      <c r="J32" s="582">
        <v>-9.524434431822871742041777260</v>
      </c>
      <c r="K32" s="582">
        <v>-0.3214268651975563612683486300</v>
      </c>
      <c r="L32" s="582">
        <v>-21.913656472150179641045796660</v>
      </c>
      <c r="M32" s="582">
        <v>-16.563111645895423015425213030</v>
      </c>
      <c r="N32" s="582">
        <v>-23.272546221925008383326473690</v>
      </c>
      <c r="O32" s="582">
        <v>-7.5937665453456747003229894900</v>
      </c>
      <c r="P32" s="582">
        <v>0.6917836044062004076346155100</v>
      </c>
      <c r="Q32" s="582">
        <v>19.351245576009386959325293820</v>
      </c>
      <c r="R32" s="582">
        <v>2.8465326556328817924408282800</v>
      </c>
      <c r="S32" s="582">
        <v>-27.299227303655541039827050120</v>
      </c>
      <c r="T32" s="582">
        <v>-14.754151599139473505612217920</v>
      </c>
      <c r="U32" s="582">
        <v>-13.297794194013396214374935560</v>
      </c>
      <c r="V32" s="582">
        <v>-13.552051594382817235540650290</v>
      </c>
      <c r="W32" s="582">
        <v>-2.4334845574760056438300955200</v>
      </c>
      <c r="X32" s="582">
        <v>2.4004477290023687991088469900</v>
      </c>
      <c r="Y32" s="582">
        <v>-11.002811631601693924721121130</v>
      </c>
      <c r="Z32" s="582">
        <v>-8.210681777722542117725815710</v>
      </c>
      <c r="AA32" s="582">
        <v>-4.7079390907252680314400796800</v>
      </c>
      <c r="AB32" s="582">
        <v>-15.168123847697687781728196870</v>
      </c>
      <c r="AC32" s="582">
        <v>-1.6533035836084570146149005300</v>
      </c>
      <c r="AD32" s="582">
        <v>-9.900330062833386176952740550</v>
      </c>
      <c r="AE32" s="582">
        <v>-8.566216032458616404393623130</v>
      </c>
      <c r="AF32" s="582">
        <v>-6.7062963487874817941033439100</v>
      </c>
      <c r="AG32" s="583"/>
      <c r="AH32" s="342"/>
    </row>
    <row r="33" ht="30" customHeight="1">
      <c r="A33" s="8"/>
      <c r="B33" s="25"/>
      <c r="X33" s="792"/>
      <c r="Y33" s="792"/>
      <c r="Z33" s="792"/>
      <c r="AA33" s="792"/>
      <c r="AB33" s="792"/>
      <c r="AC33" s="792"/>
      <c r="AD33" s="792"/>
      <c r="AE33"/>
      <c r="AF33"/>
      <c r="AG33" s="4"/>
      <c r="AH33" s="4"/>
    </row>
    <row r="34" s="35" customFormat="1" ht="20.1" customHeight="1">
      <c r="B34" s="784" t="s">
        <v>9</v>
      </c>
      <c r="C34" s="350" t="s">
        <v>289</v>
      </c>
      <c r="D34" s="351"/>
      <c r="E34" s="351"/>
      <c r="F34" s="351"/>
      <c r="G34" s="351"/>
      <c r="H34" s="351"/>
      <c r="I34" s="351"/>
      <c r="J34" s="351"/>
      <c r="K34" s="351"/>
      <c r="L34" s="351"/>
      <c r="M34" s="351"/>
      <c r="N34" s="351"/>
      <c r="O34" s="351"/>
      <c r="P34" s="351"/>
      <c r="Q34" s="351"/>
      <c r="R34" s="351"/>
      <c r="S34" s="352"/>
      <c r="T34" s="352"/>
      <c r="U34" s="352"/>
      <c r="V34" s="352"/>
      <c r="W34" s="352"/>
      <c r="X34" s="352"/>
      <c r="Y34" s="352"/>
      <c r="Z34" s="352"/>
      <c r="AA34" s="352"/>
      <c r="AB34" s="352"/>
      <c r="AC34" s="352"/>
      <c r="AD34" s="352"/>
      <c r="AE34" s="352"/>
      <c r="AF34" s="352"/>
      <c r="AG34" s="353"/>
      <c r="AH34" s="529"/>
      <c r="AI34" s="236"/>
      <c r="AJ34" s="236"/>
      <c r="AK34" s="236"/>
      <c r="AL34" s="236"/>
      <c r="AM34" s="236"/>
      <c r="AN34" s="236"/>
      <c r="AO34" s="236"/>
      <c r="AP34" s="236"/>
      <c r="AQ34" s="236"/>
      <c r="AR34" s="236"/>
      <c r="AS34" s="236"/>
      <c r="AT34" s="236"/>
      <c r="AU34" s="236"/>
      <c r="AV34" s="236"/>
      <c r="AW34" s="236"/>
    </row>
    <row r="35" s="36" customFormat="1" ht="20.1" customHeight="1">
      <c r="B35" s="964"/>
      <c r="C35" s="354">
        <v>1</v>
      </c>
      <c r="D35" s="355">
        <v>2</v>
      </c>
      <c r="E35" s="355">
        <v>3</v>
      </c>
      <c r="F35" s="355">
        <v>4</v>
      </c>
      <c r="G35" s="355">
        <v>5</v>
      </c>
      <c r="H35" s="355">
        <v>6</v>
      </c>
      <c r="I35" s="355">
        <v>7</v>
      </c>
      <c r="J35" s="355">
        <v>8</v>
      </c>
      <c r="K35" s="355">
        <v>9</v>
      </c>
      <c r="L35" s="355">
        <v>10</v>
      </c>
      <c r="M35" s="355">
        <v>11</v>
      </c>
      <c r="N35" s="355">
        <v>12</v>
      </c>
      <c r="O35" s="355">
        <v>13</v>
      </c>
      <c r="P35" s="355">
        <v>14</v>
      </c>
      <c r="Q35" s="355">
        <v>15</v>
      </c>
      <c r="R35" s="355">
        <v>16</v>
      </c>
      <c r="S35" s="355">
        <v>17</v>
      </c>
      <c r="T35" s="355">
        <v>18</v>
      </c>
      <c r="U35" s="355">
        <v>19</v>
      </c>
      <c r="V35" s="355">
        <v>20</v>
      </c>
      <c r="W35" s="355">
        <v>21</v>
      </c>
      <c r="X35" s="355">
        <v>22</v>
      </c>
      <c r="Y35" s="355">
        <v>23</v>
      </c>
      <c r="Z35" s="355">
        <v>24</v>
      </c>
      <c r="AA35" s="355">
        <v>25</v>
      </c>
      <c r="AB35" s="355">
        <v>26</v>
      </c>
      <c r="AC35" s="355">
        <v>27</v>
      </c>
      <c r="AD35" s="355">
        <v>28</v>
      </c>
      <c r="AE35" s="355">
        <v>29</v>
      </c>
      <c r="AF35" s="355">
        <v>30</v>
      </c>
      <c r="AG35" s="356"/>
      <c r="AH35" s="529"/>
      <c r="AI35" s="236"/>
      <c r="AJ35" s="236"/>
      <c r="AK35" s="236"/>
      <c r="AL35" s="236"/>
      <c r="AM35" s="236"/>
      <c r="AN35" s="236"/>
      <c r="AO35" s="236"/>
      <c r="AP35" s="236"/>
      <c r="AQ35" s="236"/>
      <c r="AR35" s="236"/>
      <c r="AS35" s="236"/>
      <c r="AT35" s="236"/>
      <c r="AU35" s="236"/>
      <c r="AV35" s="236"/>
      <c r="AW35" s="236"/>
    </row>
    <row r="36" ht="24.95" customHeight="1">
      <c r="B36" s="263" t="s">
        <v>19</v>
      </c>
      <c r="C36" s="578">
        <v>137.27556818181818181818181818</v>
      </c>
      <c r="D36" s="579">
        <v>134.68091168091168091168091168</v>
      </c>
      <c r="E36" s="579">
        <v>106.61960784313725490196078431</v>
      </c>
      <c r="F36" s="579">
        <v>118.51091703056768558951965066</v>
      </c>
      <c r="G36" s="579">
        <v>143.29003021148036253776435045</v>
      </c>
      <c r="H36" s="579">
        <v>140.82866043613707165109034268</v>
      </c>
      <c r="I36" s="579">
        <v>147.99410029498525073746312684</v>
      </c>
      <c r="J36" s="579">
        <v>146.39650145772594752186588921</v>
      </c>
      <c r="K36" s="579">
        <v>142.57344632768361581920903955</v>
      </c>
      <c r="L36" s="579">
        <v>148.90112994350282485875706215</v>
      </c>
      <c r="M36" s="579">
        <v>152.9275766016713091922005571</v>
      </c>
      <c r="N36" s="579">
        <v>167.45502645502645502645502646</v>
      </c>
      <c r="O36" s="579">
        <v>162.8489010989010989010989011</v>
      </c>
      <c r="P36" s="579">
        <v>148.28037383177570093457943925</v>
      </c>
      <c r="Q36" s="579">
        <v>139.37463976945244956772334294</v>
      </c>
      <c r="R36" s="579">
        <v>138.71038251366120218579234973</v>
      </c>
      <c r="S36" s="579">
        <v>136.53090909090909090909090909</v>
      </c>
      <c r="T36" s="579">
        <v>148.90615835777126099706744868</v>
      </c>
      <c r="U36" s="579">
        <v>166.57549857549857549857549858</v>
      </c>
      <c r="V36" s="579">
        <v>160.07506702412868632707774799</v>
      </c>
      <c r="W36" s="579">
        <v>143.76285714285714285714285714</v>
      </c>
      <c r="X36" s="579">
        <v>126.58223684210526315789473684</v>
      </c>
      <c r="Y36" s="579">
        <v>127.5993788819875776397515528</v>
      </c>
      <c r="Z36" s="579">
        <v>133.93220338983050847457627119</v>
      </c>
      <c r="AA36" s="579">
        <v>153.920000000</v>
      </c>
      <c r="AB36" s="579">
        <v>140.92903225806451612903225806</v>
      </c>
      <c r="AC36" s="579">
        <v>140.60339943342776203966005666</v>
      </c>
      <c r="AD36" s="579">
        <v>131.81107491856677524429967427</v>
      </c>
      <c r="AE36" s="579">
        <v>133.66369047619047619047619048</v>
      </c>
      <c r="AF36" s="579">
        <v>139.734375000</v>
      </c>
      <c r="AG36" s="580"/>
      <c r="AH36" s="342"/>
    </row>
    <row r="37" ht="24.95" customHeight="1">
      <c r="B37" s="38" t="s">
        <v>35</v>
      </c>
      <c r="C37" s="276">
        <v>135.21492935635792778649921506</v>
      </c>
      <c r="D37" s="94">
        <v>152.48083991385498923187365397</v>
      </c>
      <c r="E37" s="94">
        <v>126.58658227848101265822784809</v>
      </c>
      <c r="F37" s="94">
        <v>123.59096477794793261868300152</v>
      </c>
      <c r="G37" s="94">
        <v>134.74742385786802030456852793</v>
      </c>
      <c r="H37" s="94">
        <v>135.28819747416762342135476465</v>
      </c>
      <c r="I37" s="94">
        <v>151.80224150397686189443239333</v>
      </c>
      <c r="J37" s="94">
        <v>166.70540212443095599393019727</v>
      </c>
      <c r="K37" s="94">
        <v>168.77216335540838852097130242</v>
      </c>
      <c r="L37" s="94">
        <v>159.43029905178701677607585704</v>
      </c>
      <c r="M37" s="94">
        <v>174.54592592592592592592592593</v>
      </c>
      <c r="N37" s="94">
        <v>172.72736885245901639344262295</v>
      </c>
      <c r="O37" s="94">
        <v>168.49710368466152527849185948</v>
      </c>
      <c r="P37" s="94">
        <v>150.46403812824956672443674177</v>
      </c>
      <c r="Q37" s="94">
        <v>128.63042949756888168557536467</v>
      </c>
      <c r="R37" s="94">
        <v>149.30561065877128053293856403</v>
      </c>
      <c r="S37" s="94">
        <v>130.52941619585687382297551789</v>
      </c>
      <c r="T37" s="94">
        <v>152.35586261980830670926517573</v>
      </c>
      <c r="U37" s="94">
        <v>187.63913391557496360989810773</v>
      </c>
      <c r="V37" s="94">
        <v>188.80427091043671354552183568</v>
      </c>
      <c r="W37" s="94">
        <v>159.68365004703668861712135463</v>
      </c>
      <c r="X37" s="94">
        <v>146.53221920289855072463768117</v>
      </c>
      <c r="Y37" s="94">
        <v>148.54905254777070063694267517</v>
      </c>
      <c r="Z37" s="94">
        <v>120.29153921568627450980392157</v>
      </c>
      <c r="AA37" s="94">
        <v>129.77096103896103896103896104</v>
      </c>
      <c r="AB37" s="94">
        <v>132.76854289071680376028202117</v>
      </c>
      <c r="AC37" s="94">
        <v>145.23590476190476190476190476</v>
      </c>
      <c r="AD37" s="94">
        <v>132.65436445444319460067491564</v>
      </c>
      <c r="AE37" s="94">
        <v>142.58440065681444991789819375</v>
      </c>
      <c r="AF37" s="94">
        <v>150.63553429027113237639553429</v>
      </c>
      <c r="AG37" s="277"/>
      <c r="AH37" s="342"/>
    </row>
    <row r="38" ht="24.95" customHeight="1">
      <c r="A38" s="23"/>
      <c r="B38" s="40" t="s">
        <v>98</v>
      </c>
      <c r="C38" s="581">
        <v>101.52397285952555027916537011</v>
      </c>
      <c r="D38" s="582">
        <v>88.32644924894219740330663423</v>
      </c>
      <c r="E38" s="582">
        <v>84.22662649076511136478900201</v>
      </c>
      <c r="F38" s="582">
        <v>95.88962853679356785484939362</v>
      </c>
      <c r="G38" s="582">
        <v>106.33971775415098211184571219</v>
      </c>
      <c r="H38" s="582">
        <v>104.09530399944434183399256456</v>
      </c>
      <c r="I38" s="582">
        <v>97.49138011976298487837059207</v>
      </c>
      <c r="J38" s="582">
        <v>87.81749097037718595028892338</v>
      </c>
      <c r="K38" s="582">
        <v>84.47687313662787428495158549</v>
      </c>
      <c r="L38" s="582">
        <v>93.39575402485058644585773396</v>
      </c>
      <c r="M38" s="582">
        <v>87.61452081476463055112563804</v>
      </c>
      <c r="N38" s="582">
        <v>96.94759294227665484577206312</v>
      </c>
      <c r="O38" s="582">
        <v>96.64789336891624362475204158</v>
      </c>
      <c r="P38" s="582">
        <v>98.54871348423883868368948603</v>
      </c>
      <c r="Q38" s="582">
        <v>108.35277493344054811394835317</v>
      </c>
      <c r="R38" s="582">
        <v>92.90366376830171704882397775</v>
      </c>
      <c r="S38" s="582">
        <v>104.59780873148316514655622804</v>
      </c>
      <c r="T38" s="582">
        <v>97.73575876719796193859247804</v>
      </c>
      <c r="U38" s="582">
        <v>88.77439108753516288156348880</v>
      </c>
      <c r="V38" s="582">
        <v>84.78360486881930562340925319</v>
      </c>
      <c r="W38" s="582">
        <v>90.02979146615394930417140450</v>
      </c>
      <c r="X38" s="582">
        <v>86.38525883978428864983776378</v>
      </c>
      <c r="Y38" s="582">
        <v>85.89713410721939645929460324</v>
      </c>
      <c r="Z38" s="582">
        <v>111.33967048976806193172618866</v>
      </c>
      <c r="AA38" s="582">
        <v>118.60896980931080704131395409</v>
      </c>
      <c r="AB38" s="582">
        <v>106.14640274698392550070063557</v>
      </c>
      <c r="AC38" s="582">
        <v>96.81035806120616288609344259</v>
      </c>
      <c r="AD38" s="582">
        <v>99.36429567221430853926362820</v>
      </c>
      <c r="AE38" s="582">
        <v>93.74355810346909379068901118</v>
      </c>
      <c r="AF38" s="582">
        <v>92.76322194383986894953541336</v>
      </c>
      <c r="AG38" s="583"/>
      <c r="AH38" s="342"/>
    </row>
    <row r="39" ht="24.95" customHeight="1">
      <c r="B39" s="25" t="s">
        <v>68</v>
      </c>
      <c r="S39" s="4"/>
      <c r="T39" s="4"/>
      <c r="U39" s="4"/>
      <c r="V39" s="4"/>
      <c r="W39" s="4"/>
      <c r="X39" s="4"/>
      <c r="Y39" s="4"/>
      <c r="Z39" s="4"/>
      <c r="AA39" s="4"/>
      <c r="AB39" s="4"/>
      <c r="AC39" s="4"/>
      <c r="AD39" s="4"/>
      <c r="AE39" s="4"/>
      <c r="AF39" s="4"/>
      <c r="AG39" s="4"/>
      <c r="AH39" s="4"/>
    </row>
    <row r="40" ht="24.95" customHeight="1">
      <c r="B40" s="37" t="s">
        <v>19</v>
      </c>
      <c r="C40" s="573">
        <v>14.617165721067959682620551080</v>
      </c>
      <c r="D40" s="574">
        <v>7.12438438423069560025302200</v>
      </c>
      <c r="E40" s="574">
        <v>-6.2965892790686901288183521600</v>
      </c>
      <c r="F40" s="574">
        <v>5.6168588464340656895374336600</v>
      </c>
      <c r="G40" s="574">
        <v>15.395543555138010639362056180</v>
      </c>
      <c r="H40" s="574">
        <v>7.6117910746136257865278735400</v>
      </c>
      <c r="I40" s="574">
        <v>18.425548746860309215092296950</v>
      </c>
      <c r="J40" s="574">
        <v>18.064796142394745667105629100</v>
      </c>
      <c r="K40" s="574">
        <v>13.133638951259927760030114680</v>
      </c>
      <c r="L40" s="574">
        <v>25.381799016861342184528761210</v>
      </c>
      <c r="M40" s="574">
        <v>18.161086521962772927963083670</v>
      </c>
      <c r="N40" s="574">
        <v>27.123346016172336985869168820</v>
      </c>
      <c r="O40" s="574">
        <v>24.587887214639146051321211990</v>
      </c>
      <c r="P40" s="574">
        <v>24.834588676914338570367630820</v>
      </c>
      <c r="Q40" s="574">
        <v>20.826187241508101280117538490</v>
      </c>
      <c r="R40" s="574">
        <v>13.538145000217689291924293530</v>
      </c>
      <c r="S40" s="574">
        <v>-1.844661831640673741782384700</v>
      </c>
      <c r="T40" s="574">
        <v>1.2815637234110106843461365500</v>
      </c>
      <c r="U40" s="574">
        <v>3.778290769998384884735717900</v>
      </c>
      <c r="V40" s="574">
        <v>0.0894140937493054236914642500</v>
      </c>
      <c r="W40" s="574">
        <v>-8.022940062309830842930530520</v>
      </c>
      <c r="X40" s="574">
        <v>-2.2990428846546260851341188700</v>
      </c>
      <c r="Y40" s="574">
        <v>-6.350084600967718246253878900</v>
      </c>
      <c r="Z40" s="574">
        <v>17.476338202551258032931972260</v>
      </c>
      <c r="AA40" s="574">
        <v>21.884454745144610079593790120</v>
      </c>
      <c r="AB40" s="574">
        <v>3.9656038180244821067596673100</v>
      </c>
      <c r="AC40" s="574">
        <v>4.2875650665945285888606042700</v>
      </c>
      <c r="AD40" s="574">
        <v>0.3669871668709487402425667500</v>
      </c>
      <c r="AE40" s="574">
        <v>5.7271870413158920297826117400</v>
      </c>
      <c r="AF40" s="574">
        <v>6.5348954972303834606297643600</v>
      </c>
      <c r="AG40" s="575"/>
      <c r="AH40" s="342"/>
    </row>
    <row r="41" ht="24.95" customHeight="1">
      <c r="B41" s="38" t="s">
        <v>35</v>
      </c>
      <c r="C41" s="271">
        <v>8.973415878016340668025499800</v>
      </c>
      <c r="D41" s="92">
        <v>8.392021950173753623617394670</v>
      </c>
      <c r="E41" s="92">
        <v>5.6641325989888914326285654700</v>
      </c>
      <c r="F41" s="92">
        <v>11.248545604512255690640328640</v>
      </c>
      <c r="G41" s="92">
        <v>2.7890079466516656610449603200</v>
      </c>
      <c r="H41" s="92">
        <v>-0.9071847546501452302573960300</v>
      </c>
      <c r="I41" s="92">
        <v>23.022444055675884438016154030</v>
      </c>
      <c r="J41" s="92">
        <v>25.48491254911718961727822700</v>
      </c>
      <c r="K41" s="92">
        <v>20.160321971822429723913697320</v>
      </c>
      <c r="L41" s="92">
        <v>25.849162466069477147232281610</v>
      </c>
      <c r="M41" s="92">
        <v>31.921992406670622150740724960</v>
      </c>
      <c r="N41" s="92">
        <v>29.448719367340333550103212540</v>
      </c>
      <c r="O41" s="92">
        <v>22.029455988637442456307044960</v>
      </c>
      <c r="P41" s="92">
        <v>14.165758851568346264059862440</v>
      </c>
      <c r="Q41" s="92">
        <v>-5.3430573038777401546892473500</v>
      </c>
      <c r="R41" s="92">
        <v>0.1529258489450521893917880700</v>
      </c>
      <c r="S41" s="92">
        <v>1.4218691045734712483051059400</v>
      </c>
      <c r="T41" s="92">
        <v>2.2041692067010574368536149900</v>
      </c>
      <c r="U41" s="92">
        <v>13.878644249827534277639842510</v>
      </c>
      <c r="V41" s="92">
        <v>20.879037384534606409895643840</v>
      </c>
      <c r="W41" s="92">
        <v>2.2669518041266737733570637800</v>
      </c>
      <c r="X41" s="92">
        <v>-0.2907183852362507014071626100</v>
      </c>
      <c r="Y41" s="92">
        <v>-3.3943869318789485704031522800</v>
      </c>
      <c r="Z41" s="92">
        <v>-0.7462612704523773811786984500</v>
      </c>
      <c r="AA41" s="92">
        <v>0.6981959827695851313267372300</v>
      </c>
      <c r="AB41" s="92">
        <v>1.8259590846277411755453212400</v>
      </c>
      <c r="AC41" s="92">
        <v>7.2251466766012694799755454300</v>
      </c>
      <c r="AD41" s="92">
        <v>3.443147945381672826242599300</v>
      </c>
      <c r="AE41" s="92">
        <v>7.18665592547788375607084300</v>
      </c>
      <c r="AF41" s="92">
        <v>11.110016718306248191808722390</v>
      </c>
      <c r="AG41" s="272"/>
      <c r="AH41" s="342"/>
    </row>
    <row r="42" ht="24.95" customHeight="1">
      <c r="A42" s="23"/>
      <c r="B42" s="40" t="s">
        <v>98</v>
      </c>
      <c r="C42" s="581">
        <v>5.1790152648915248694751279500</v>
      </c>
      <c r="D42" s="582">
        <v>-1.1694934213465926160516171200</v>
      </c>
      <c r="E42" s="582">
        <v>-11.31956661534932976693596400</v>
      </c>
      <c r="F42" s="582">
        <v>-5.0622565242786613066739965800</v>
      </c>
      <c r="G42" s="582">
        <v>12.264478333052800320245961400</v>
      </c>
      <c r="H42" s="582">
        <v>8.596966195967075440914712570</v>
      </c>
      <c r="I42" s="582">
        <v>-3.7366314286268220867749847600</v>
      </c>
      <c r="J42" s="582">
        <v>-5.9131542238797720674840653500</v>
      </c>
      <c r="K42" s="582">
        <v>-5.8477564850512550036582770600</v>
      </c>
      <c r="L42" s="582">
        <v>-0.3713679456704419953873299800</v>
      </c>
      <c r="M42" s="582">
        <v>-10.431093128300851332639147810</v>
      </c>
      <c r="N42" s="582">
        <v>-1.7963664396122208642095110400</v>
      </c>
      <c r="O42" s="582">
        <v>2.0965685745394644362913208100</v>
      </c>
      <c r="P42" s="582">
        <v>9.345034739609165342339382610</v>
      </c>
      <c r="Q42" s="582">
        <v>27.646407965392202005063575840</v>
      </c>
      <c r="R42" s="582">
        <v>13.364780946488344486703336650</v>
      </c>
      <c r="S42" s="582">
        <v>-3.2207362821294304237794632600</v>
      </c>
      <c r="T42" s="582">
        <v>-0.9027082656038413781639471800</v>
      </c>
      <c r="U42" s="582">
        <v>-8.869400884091078966960557480</v>
      </c>
      <c r="V42" s="582">
        <v>-17.198700238332558461899172940</v>
      </c>
      <c r="W42" s="582">
        <v>-10.061795804840893169001485560</v>
      </c>
      <c r="X42" s="582">
        <v>-2.0141800912515899727876645100</v>
      </c>
      <c r="Y42" s="582">
        <v>-3.0595506567699639877576910800</v>
      </c>
      <c r="Z42" s="582">
        <v>18.359610132844532504810250170</v>
      </c>
      <c r="AA42" s="582">
        <v>21.039362776633523958344522800</v>
      </c>
      <c r="AB42" s="582">
        <v>2.1012762881828934286649917800</v>
      </c>
      <c r="AC42" s="582">
        <v>-2.739638695835913362927711200</v>
      </c>
      <c r="AD42" s="582">
        <v>-2.9737694951938558462414421400</v>
      </c>
      <c r="AE42" s="582">
        <v>-1.3616143460759566618100479500</v>
      </c>
      <c r="AF42" s="582">
        <v>-4.1176496558711966458404473200</v>
      </c>
      <c r="AG42" s="583"/>
      <c r="AH42" s="342"/>
    </row>
    <row r="43" ht="30" customHeight="1">
      <c r="A43" s="8"/>
      <c r="B43" s="25"/>
      <c r="X43" s="792"/>
      <c r="Y43" s="792"/>
      <c r="Z43" s="792"/>
      <c r="AA43" s="792"/>
      <c r="AB43" s="792"/>
      <c r="AC43" s="792"/>
      <c r="AD43" s="792"/>
      <c r="AE43"/>
      <c r="AF43"/>
      <c r="AG43" s="4"/>
      <c r="AH43" s="4"/>
    </row>
    <row r="44" s="35" customFormat="1" ht="20.1" customHeight="1">
      <c r="B44" s="784" t="s">
        <v>10</v>
      </c>
      <c r="C44" s="350" t="s">
        <v>289</v>
      </c>
      <c r="D44" s="351"/>
      <c r="E44" s="351"/>
      <c r="F44" s="351"/>
      <c r="G44" s="351"/>
      <c r="H44" s="351"/>
      <c r="I44" s="351"/>
      <c r="J44" s="351"/>
      <c r="K44" s="351"/>
      <c r="L44" s="351"/>
      <c r="M44" s="351"/>
      <c r="N44" s="351"/>
      <c r="O44" s="351"/>
      <c r="P44" s="351"/>
      <c r="Q44" s="351"/>
      <c r="R44" s="351"/>
      <c r="S44" s="352"/>
      <c r="T44" s="352"/>
      <c r="U44" s="352"/>
      <c r="V44" s="352"/>
      <c r="W44" s="352"/>
      <c r="X44" s="352"/>
      <c r="Y44" s="352"/>
      <c r="Z44" s="352"/>
      <c r="AA44" s="352"/>
      <c r="AB44" s="352"/>
      <c r="AC44" s="352"/>
      <c r="AD44" s="352"/>
      <c r="AE44" s="352"/>
      <c r="AF44" s="352"/>
      <c r="AG44" s="353"/>
      <c r="AH44" s="529"/>
      <c r="AI44" s="236"/>
      <c r="AJ44" s="236"/>
      <c r="AK44" s="236"/>
      <c r="AL44" s="236"/>
      <c r="AM44" s="236"/>
      <c r="AN44" s="236"/>
      <c r="AO44" s="236"/>
      <c r="AP44" s="236"/>
      <c r="AQ44" s="236"/>
      <c r="AR44" s="236"/>
      <c r="AS44" s="236"/>
      <c r="AT44" s="236"/>
      <c r="AU44" s="236"/>
      <c r="AV44" s="236"/>
      <c r="AW44" s="236"/>
    </row>
    <row r="45" s="36" customFormat="1" ht="20.1" customHeight="1">
      <c r="B45" s="964"/>
      <c r="C45" s="354">
        <v>1</v>
      </c>
      <c r="D45" s="355">
        <v>2</v>
      </c>
      <c r="E45" s="355">
        <v>3</v>
      </c>
      <c r="F45" s="355">
        <v>4</v>
      </c>
      <c r="G45" s="355">
        <v>5</v>
      </c>
      <c r="H45" s="355">
        <v>6</v>
      </c>
      <c r="I45" s="355">
        <v>7</v>
      </c>
      <c r="J45" s="355">
        <v>8</v>
      </c>
      <c r="K45" s="355">
        <v>9</v>
      </c>
      <c r="L45" s="355">
        <v>10</v>
      </c>
      <c r="M45" s="355">
        <v>11</v>
      </c>
      <c r="N45" s="355">
        <v>12</v>
      </c>
      <c r="O45" s="355">
        <v>13</v>
      </c>
      <c r="P45" s="355">
        <v>14</v>
      </c>
      <c r="Q45" s="355">
        <v>15</v>
      </c>
      <c r="R45" s="355">
        <v>16</v>
      </c>
      <c r="S45" s="355">
        <v>17</v>
      </c>
      <c r="T45" s="355">
        <v>18</v>
      </c>
      <c r="U45" s="355">
        <v>19</v>
      </c>
      <c r="V45" s="355">
        <v>20</v>
      </c>
      <c r="W45" s="355">
        <v>21</v>
      </c>
      <c r="X45" s="355">
        <v>22</v>
      </c>
      <c r="Y45" s="355">
        <v>23</v>
      </c>
      <c r="Z45" s="355">
        <v>24</v>
      </c>
      <c r="AA45" s="355">
        <v>25</v>
      </c>
      <c r="AB45" s="355">
        <v>26</v>
      </c>
      <c r="AC45" s="355">
        <v>27</v>
      </c>
      <c r="AD45" s="355">
        <v>28</v>
      </c>
      <c r="AE45" s="355">
        <v>29</v>
      </c>
      <c r="AF45" s="355">
        <v>30</v>
      </c>
      <c r="AG45" s="356"/>
      <c r="AH45" s="529"/>
      <c r="AI45" s="236"/>
      <c r="AJ45" s="236"/>
      <c r="AK45" s="236"/>
      <c r="AL45" s="236"/>
      <c r="AM45" s="236"/>
      <c r="AN45" s="236"/>
      <c r="AO45" s="236"/>
      <c r="AP45" s="236"/>
      <c r="AQ45" s="236"/>
      <c r="AR45" s="236"/>
      <c r="AS45" s="236"/>
      <c r="AT45" s="236"/>
      <c r="AU45" s="236"/>
      <c r="AV45" s="236"/>
      <c r="AW45" s="236"/>
    </row>
    <row r="46" ht="24.95" customHeight="1">
      <c r="B46" s="263" t="s">
        <v>19</v>
      </c>
      <c r="C46" s="578">
        <v>122.02272727272727272727272727</v>
      </c>
      <c r="D46" s="579">
        <v>119.37626262626262626262626263</v>
      </c>
      <c r="E46" s="579">
        <v>68.656565656565656565656565657</v>
      </c>
      <c r="F46" s="579">
        <v>68.532828282828282828282828283</v>
      </c>
      <c r="G46" s="579">
        <v>119.77020202020202020202020202</v>
      </c>
      <c r="H46" s="579">
        <v>114.15656565656565656565656566</v>
      </c>
      <c r="I46" s="579">
        <v>126.69191919191919191919191919</v>
      </c>
      <c r="J46" s="579">
        <v>126.8030303030303030303030303</v>
      </c>
      <c r="K46" s="579">
        <v>127.4520202020202020202020202</v>
      </c>
      <c r="L46" s="579">
        <v>133.10858585858585858585858586</v>
      </c>
      <c r="M46" s="579">
        <v>138.63888888888888888888888889</v>
      </c>
      <c r="N46" s="579">
        <v>159.84343434343434343434343434</v>
      </c>
      <c r="O46" s="579">
        <v>149.68939393939393939393939394</v>
      </c>
      <c r="P46" s="579">
        <v>120.1969696969696969696969697</v>
      </c>
      <c r="Q46" s="579">
        <v>122.12878787878787878787878788</v>
      </c>
      <c r="R46" s="579">
        <v>128.2020202020202020202020202</v>
      </c>
      <c r="S46" s="579">
        <v>94.81313131313131313131313131</v>
      </c>
      <c r="T46" s="579">
        <v>128.22474747474747474747474747</v>
      </c>
      <c r="U46" s="579">
        <v>147.64646464646464646464646465</v>
      </c>
      <c r="V46" s="579">
        <v>150.77777777777777777777777778</v>
      </c>
      <c r="W46" s="579">
        <v>127.06313131313131313131313131</v>
      </c>
      <c r="X46" s="579">
        <v>97.17424242424242424242424242</v>
      </c>
      <c r="Y46" s="579">
        <v>103.75505050505050505050505051</v>
      </c>
      <c r="Z46" s="579">
        <v>99.77272727272727272727272727</v>
      </c>
      <c r="AA46" s="579">
        <v>126.32323232323232323232323232</v>
      </c>
      <c r="AB46" s="579">
        <v>110.32323232323232323232323232</v>
      </c>
      <c r="AC46" s="579">
        <v>125.33585858585858585858585859</v>
      </c>
      <c r="AD46" s="579">
        <v>102.18686868686868686868686869</v>
      </c>
      <c r="AE46" s="579">
        <v>113.41161616161616161616161616</v>
      </c>
      <c r="AF46" s="579">
        <v>112.91666666666666666666666667</v>
      </c>
      <c r="AG46" s="580"/>
      <c r="AH46" s="342"/>
    </row>
    <row r="47" ht="24.95" customHeight="1">
      <c r="B47" s="38" t="s">
        <v>35</v>
      </c>
      <c r="C47" s="276">
        <v>111.20969657843770174306003873</v>
      </c>
      <c r="D47" s="94">
        <v>137.12447385409941897998708844</v>
      </c>
      <c r="E47" s="94">
        <v>83.92796642995480955455132343</v>
      </c>
      <c r="F47" s="94">
        <v>52.101291155584247901872175597</v>
      </c>
      <c r="G47" s="94">
        <v>68.54807617817947062621045836</v>
      </c>
      <c r="H47" s="94">
        <v>76.072317624273724983860555197</v>
      </c>
      <c r="I47" s="94">
        <v>135.53421562298256939961265332</v>
      </c>
      <c r="J47" s="94">
        <v>141.84488056810845706907682376</v>
      </c>
      <c r="K47" s="94">
        <v>148.07060684312459651387992253</v>
      </c>
      <c r="L47" s="94">
        <v>141.10970948999354422207876049</v>
      </c>
      <c r="M47" s="94">
        <v>155.16445448676565526145900581</v>
      </c>
      <c r="N47" s="94">
        <v>136.04092317624273724983860555</v>
      </c>
      <c r="O47" s="94">
        <v>126.94391220142027114267269206</v>
      </c>
      <c r="P47" s="94">
        <v>112.09522272433828276307295029</v>
      </c>
      <c r="Q47" s="94">
        <v>102.47253066494512588766946417</v>
      </c>
      <c r="R47" s="94">
        <v>130.22071013557133634602969658</v>
      </c>
      <c r="S47" s="94">
        <v>89.49143963847643641058747579</v>
      </c>
      <c r="T47" s="94">
        <v>123.1436668818592640413169787</v>
      </c>
      <c r="U47" s="94">
        <v>166.44039380245319561007101356</v>
      </c>
      <c r="V47" s="94">
        <v>164.67047772756617172369270497</v>
      </c>
      <c r="W47" s="94">
        <v>109.58277598450613298902517753</v>
      </c>
      <c r="X47" s="94">
        <v>104.43613298902517753389283409</v>
      </c>
      <c r="Y47" s="94">
        <v>120.45036152356358941252420917</v>
      </c>
      <c r="Z47" s="94">
        <v>79.210697224015493867010974822</v>
      </c>
      <c r="AA47" s="94">
        <v>64.508482892188508715300193673</v>
      </c>
      <c r="AB47" s="94">
        <v>72.941271788250484183344092963</v>
      </c>
      <c r="AC47" s="94">
        <v>98.44912846998063266623628147</v>
      </c>
      <c r="AD47" s="94">
        <v>76.132814719173660426081342802</v>
      </c>
      <c r="AE47" s="94">
        <v>112.11607488702388637830858618</v>
      </c>
      <c r="AF47" s="94">
        <v>121.9476823757262750161394448</v>
      </c>
      <c r="AG47" s="277"/>
      <c r="AH47" s="342"/>
    </row>
    <row r="48" ht="24.95" customHeight="1">
      <c r="A48" s="23"/>
      <c r="B48" s="40" t="s">
        <v>99</v>
      </c>
      <c r="C48" s="581">
        <v>109.72310061713401208988971730</v>
      </c>
      <c r="D48" s="582">
        <v>87.05686101904652446609577647</v>
      </c>
      <c r="E48" s="582">
        <v>81.80415727554719994143978886</v>
      </c>
      <c r="F48" s="582">
        <v>131.53767740257272471401844654</v>
      </c>
      <c r="G48" s="582">
        <v>174.72438133616350174580661011</v>
      </c>
      <c r="H48" s="582">
        <v>150.06321513740800672972584711</v>
      </c>
      <c r="I48" s="582">
        <v>93.47596738547820940097131534</v>
      </c>
      <c r="J48" s="582">
        <v>89.39556351640898613582921009</v>
      </c>
      <c r="K48" s="582">
        <v>86.07516570596089810913969532</v>
      </c>
      <c r="L48" s="582">
        <v>94.32985606707584086732612113</v>
      </c>
      <c r="M48" s="582">
        <v>89.34964476718025776848052717</v>
      </c>
      <c r="N48" s="582">
        <v>117.49658162522564376507196296</v>
      </c>
      <c r="O48" s="582">
        <v>117.91774126348619892010117769</v>
      </c>
      <c r="P48" s="582">
        <v>107.22755776363108151720957943</v>
      </c>
      <c r="Q48" s="582">
        <v>119.18197695162490282666467685</v>
      </c>
      <c r="R48" s="582">
        <v>98.44979348409502763098831417</v>
      </c>
      <c r="S48" s="582">
        <v>105.94659298825479485395945658</v>
      </c>
      <c r="T48" s="582">
        <v>104.12614040291690076382052783</v>
      </c>
      <c r="U48" s="582">
        <v>88.70831249153589701033143508</v>
      </c>
      <c r="V48" s="582">
        <v>91.56333294131586641166013855</v>
      </c>
      <c r="W48" s="582">
        <v>115.95173618443817506493999426</v>
      </c>
      <c r="X48" s="582">
        <v>93.04657271681779642422627811</v>
      </c>
      <c r="Y48" s="582">
        <v>86.13926034976793291563497578</v>
      </c>
      <c r="Z48" s="582">
        <v>125.95865302205318299102152500</v>
      </c>
      <c r="AA48" s="582">
        <v>195.82421824170137514608321316</v>
      </c>
      <c r="AB48" s="582">
        <v>151.24939505226518747571146580</v>
      </c>
      <c r="AC48" s="582">
        <v>127.31027743333621189809386902</v>
      </c>
      <c r="AD48" s="582">
        <v>134.22184515804863917416878319</v>
      </c>
      <c r="AE48" s="582">
        <v>101.15553570344120320038868269</v>
      </c>
      <c r="AF48" s="582">
        <v>92.59435232134193825462381864</v>
      </c>
      <c r="AG48" s="583"/>
      <c r="AH48" s="342"/>
    </row>
    <row r="49" ht="24.95" customHeight="1">
      <c r="B49" s="25" t="s">
        <v>68</v>
      </c>
      <c r="S49" s="4"/>
      <c r="T49" s="4"/>
      <c r="U49" s="4"/>
      <c r="V49" s="4"/>
      <c r="W49" s="4"/>
      <c r="X49" s="4"/>
      <c r="Y49" s="4"/>
      <c r="Z49" s="4"/>
      <c r="AA49" s="4"/>
      <c r="AB49" s="4"/>
      <c r="AC49" s="4"/>
      <c r="AD49" s="4"/>
      <c r="AE49" s="4"/>
      <c r="AF49" s="4"/>
      <c r="AG49" s="4"/>
      <c r="AH49" s="4"/>
    </row>
    <row r="50" ht="24.95" customHeight="1">
      <c r="B50" s="37" t="s">
        <v>19</v>
      </c>
      <c r="C50" s="573">
        <v>21.156883885420587384687504420</v>
      </c>
      <c r="D50" s="574">
        <v>0.8060560827526491349048452500</v>
      </c>
      <c r="E50" s="574">
        <v>-24.144857987834653700775490590</v>
      </c>
      <c r="F50" s="574">
        <v>11.973429054834159414242151040</v>
      </c>
      <c r="G50" s="574">
        <v>43.593702694504482672428089130</v>
      </c>
      <c r="H50" s="574">
        <v>11.790889757117087355351199870</v>
      </c>
      <c r="I50" s="574">
        <v>28.262814776878145445026069050</v>
      </c>
      <c r="J50" s="574">
        <v>31.909527937567101013105831240</v>
      </c>
      <c r="K50" s="574">
        <v>26.738317052998808606369615180</v>
      </c>
      <c r="L50" s="574">
        <v>45.049532195890631378750627580</v>
      </c>
      <c r="M50" s="574">
        <v>28.156586288186959582585799770</v>
      </c>
      <c r="N50" s="574">
        <v>51.108883000314672841547909410</v>
      </c>
      <c r="O50" s="574">
        <v>34.171570846484659325066556450</v>
      </c>
      <c r="P50" s="574">
        <v>48.414455426973168584190062020</v>
      </c>
      <c r="Q50" s="574">
        <v>61.879100281257500072464524440</v>
      </c>
      <c r="R50" s="574">
        <v>26.691954481956549681924108350</v>
      </c>
      <c r="S50" s="574">
        <v>-20.842469219107281714261929840</v>
      </c>
      <c r="T50" s="574">
        <v>-5.1180955228243639534891960700</v>
      </c>
      <c r="U50" s="574">
        <v>-0.4749178681396820207239954100</v>
      </c>
      <c r="V50" s="574">
        <v>1.4493246113584478804561737300</v>
      </c>
      <c r="W50" s="574">
        <v>-13.694447779598591029626532200</v>
      </c>
      <c r="X50" s="574">
        <v>-4.8041956312160733114738572300</v>
      </c>
      <c r="Y50" s="574">
        <v>-11.826687840666990460477199350</v>
      </c>
      <c r="Z50" s="574">
        <v>35.373124100633282566737650450</v>
      </c>
      <c r="AA50" s="574">
        <v>20.769657902978570822833396790</v>
      </c>
      <c r="AB50" s="574">
        <v>-1.439335829948670229126813100</v>
      </c>
      <c r="AC50" s="574">
        <v>16.498450849640630584125103130</v>
      </c>
      <c r="AD50" s="574">
        <v>-2.4915662650790377703585389800</v>
      </c>
      <c r="AE50" s="574">
        <v>11.361551241052366822496659690</v>
      </c>
      <c r="AF50" s="574">
        <v>6.8688606868768736909138702100</v>
      </c>
      <c r="AG50" s="575"/>
      <c r="AH50" s="342"/>
    </row>
    <row r="51" ht="24.95" customHeight="1">
      <c r="B51" s="38" t="s">
        <v>35</v>
      </c>
      <c r="C51" s="271">
        <v>38.093199572274890331999184050</v>
      </c>
      <c r="D51" s="92">
        <v>20.484499540065450494762451350</v>
      </c>
      <c r="E51" s="92">
        <v>15.028729222324616364495542490</v>
      </c>
      <c r="F51" s="92">
        <v>8.657994726952454237290198490</v>
      </c>
      <c r="G51" s="92">
        <v>5.6714844888387973456944337600</v>
      </c>
      <c r="H51" s="92">
        <v>16.082744349381737956012771680</v>
      </c>
      <c r="I51" s="92">
        <v>119.96108366996688401779944619</v>
      </c>
      <c r="J51" s="92">
        <v>54.958695018159779515090933710</v>
      </c>
      <c r="K51" s="92">
        <v>35.044048795829317700700596370</v>
      </c>
      <c r="L51" s="92">
        <v>86.44772053779022630765190436</v>
      </c>
      <c r="M51" s="92">
        <v>71.484770754784700097378408470</v>
      </c>
      <c r="N51" s="92">
        <v>100.54491380028810816107294801</v>
      </c>
      <c r="O51" s="92">
        <v>42.215879065106876936018116280</v>
      </c>
      <c r="P51" s="92">
        <v>34.797892470909730171823639400</v>
      </c>
      <c r="Q51" s="92">
        <v>6.2564318885481955398258958700</v>
      </c>
      <c r="R51" s="92">
        <v>8.662884237424194029172092720</v>
      </c>
      <c r="S51" s="92">
        <v>12.504760113882962429136720810</v>
      </c>
      <c r="T51" s="92">
        <v>12.317743627812663851994440240</v>
      </c>
      <c r="U51" s="92">
        <v>25.961601188199722434337352810</v>
      </c>
      <c r="V51" s="92">
        <v>41.728540549108086592670887330</v>
      </c>
      <c r="W51" s="92">
        <v>-1.6456144837788805193380705100</v>
      </c>
      <c r="X51" s="92">
        <v>-5.1247963042417251136454507100</v>
      </c>
      <c r="Y51" s="92">
        <v>2.2011635187097917526692630200</v>
      </c>
      <c r="Z51" s="92">
        <v>24.605376425387814017392263840</v>
      </c>
      <c r="AA51" s="92">
        <v>4.7067037332532006955254955900</v>
      </c>
      <c r="AB51" s="92">
        <v>13.792431769947729352613576300</v>
      </c>
      <c r="AC51" s="92">
        <v>21.793607883875444036179853950</v>
      </c>
      <c r="AD51" s="92">
        <v>11.539789667861279470318665720</v>
      </c>
      <c r="AE51" s="92">
        <v>23.476020093249088990750402620</v>
      </c>
      <c r="AF51" s="92">
        <v>19.470360398012628037518874360</v>
      </c>
      <c r="AG51" s="272"/>
      <c r="AH51" s="342"/>
    </row>
    <row r="52" ht="24.95" customHeight="1">
      <c r="A52" s="23"/>
      <c r="B52" s="40" t="s">
        <v>99</v>
      </c>
      <c r="C52" s="581">
        <v>-12.264409644625694611283889450</v>
      </c>
      <c r="D52" s="582">
        <v>-16.332759427545682306313075620</v>
      </c>
      <c r="E52" s="582">
        <v>-34.055481161146486561324436800</v>
      </c>
      <c r="F52" s="582">
        <v>3.0512566848828142821585743900</v>
      </c>
      <c r="G52" s="582">
        <v>35.886898333188808453083088610</v>
      </c>
      <c r="H52" s="582">
        <v>-3.6972373596955451130845027300</v>
      </c>
      <c r="I52" s="582">
        <v>-41.688405677545192774918409570</v>
      </c>
      <c r="J52" s="582">
        <v>-14.874394158960632158477651640</v>
      </c>
      <c r="K52" s="582">
        <v>-6.1503870899072861229527336800</v>
      </c>
      <c r="L52" s="582">
        <v>-22.203644122050904109027134980</v>
      </c>
      <c r="M52" s="582">
        <v>-25.266491173494735909963445490</v>
      </c>
      <c r="N52" s="582">
        <v>-24.650852451539887474499192700</v>
      </c>
      <c r="O52" s="582">
        <v>-5.6564064937008138459436090400</v>
      </c>
      <c r="P52" s="582">
        <v>10.101465762265824208310902830</v>
      </c>
      <c r="Q52" s="582">
        <v>52.347577839925068901266370730</v>
      </c>
      <c r="R52" s="582">
        <v>16.591746455990707241123484700</v>
      </c>
      <c r="S52" s="582">
        <v>-29.640727467205227671066324470</v>
      </c>
      <c r="T52" s="582">
        <v>-15.523672918880621118238767380</v>
      </c>
      <c r="U52" s="582">
        <v>-20.987760402356318869164102890</v>
      </c>
      <c r="V52" s="582">
        <v>-28.419975102900885522310933300</v>
      </c>
      <c r="W52" s="582">
        <v>-12.250428115230574814475979820</v>
      </c>
      <c r="X52" s="582">
        <v>0.3379182974849869289017908300</v>
      </c>
      <c r="Y52" s="582">
        <v>-13.725725692824959780291492740</v>
      </c>
      <c r="Z52" s="582">
        <v>8.641479191428258194196621390</v>
      </c>
      <c r="AA52" s="582">
        <v>15.340903301353540459200110890</v>
      </c>
      <c r="AB52" s="582">
        <v>-13.385571749463536023716833020</v>
      </c>
      <c r="AC52" s="582">
        <v>-4.3476477347356805310622542800</v>
      </c>
      <c r="AD52" s="582">
        <v>-12.579686562756589123554196710</v>
      </c>
      <c r="AE52" s="582">
        <v>-9.811191552034365989063187680</v>
      </c>
      <c r="AF52" s="582">
        <v>-10.547804216132796060828149110</v>
      </c>
      <c r="AG52" s="583"/>
      <c r="AH52" s="342"/>
    </row>
    <row r="53" ht="16.5" customHeight="1">
      <c r="B53" s="99"/>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4"/>
    </row>
    <row r="54" ht="0" hidden="1" customHeight="1">
      <c r="B54" s="223" t="s">
        <v>89</v>
      </c>
      <c r="C54" s="357"/>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9"/>
      <c r="AH54" s="532"/>
    </row>
    <row r="55" ht="0" hidden="1" customHeight="1">
      <c r="B55" s="99"/>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4"/>
    </row>
    <row r="56" ht="24" customHeight="1">
      <c r="B56" s="816" t="s">
        <v>126</v>
      </c>
      <c r="C56" s="816"/>
      <c r="D56" s="816"/>
      <c r="E56" s="816"/>
      <c r="F56" s="816"/>
      <c r="G56" s="816"/>
      <c r="H56" s="816"/>
      <c r="I56" s="816"/>
      <c r="J56" s="816"/>
      <c r="K56" s="816"/>
      <c r="L56" s="816"/>
      <c r="M56" s="816"/>
      <c r="N56" s="816"/>
      <c r="O56" s="816"/>
      <c r="P56" s="816"/>
      <c r="Q56" s="816"/>
      <c r="R56" s="816"/>
      <c r="S56" s="816"/>
      <c r="T56" s="816"/>
      <c r="U56" s="816"/>
      <c r="V56" s="816"/>
      <c r="W56" s="816"/>
      <c r="X56" s="816"/>
      <c r="Y56" s="816"/>
      <c r="Z56" s="816"/>
      <c r="AA56" s="816"/>
      <c r="AB56" s="816"/>
      <c r="AC56" s="816"/>
      <c r="AD56" s="816"/>
      <c r="AE56" s="816"/>
      <c r="AF56" s="816"/>
      <c r="AG56" s="816"/>
    </row>
    <row r="57" ht="15" customHeight="1">
      <c r="A57"/>
      <c r="AE57"/>
      <c r="AF57"/>
      <c r="AG57"/>
    </row>
    <row r="58" s="282" customFormat="1"/>
    <row r="59" s="282" customFormat="1"/>
    <row r="60" s="282" customFormat="1">
      <c r="C60" s="282">
        <v>100</v>
      </c>
      <c r="D60" s="282">
        <v>100</v>
      </c>
      <c r="E60" s="282">
        <v>100</v>
      </c>
      <c r="F60" s="282">
        <v>100</v>
      </c>
      <c r="G60" s="282">
        <v>100</v>
      </c>
      <c r="H60" s="282">
        <v>100</v>
      </c>
      <c r="I60" s="282">
        <v>100</v>
      </c>
      <c r="J60" s="282">
        <v>100</v>
      </c>
      <c r="K60" s="282">
        <v>100</v>
      </c>
      <c r="L60" s="282">
        <v>100</v>
      </c>
      <c r="M60" s="282">
        <v>100</v>
      </c>
      <c r="N60" s="282">
        <v>100</v>
      </c>
      <c r="O60" s="282">
        <v>100</v>
      </c>
      <c r="P60" s="282">
        <v>100</v>
      </c>
      <c r="Q60" s="282">
        <v>100</v>
      </c>
      <c r="R60" s="282">
        <v>100</v>
      </c>
      <c r="S60" s="282">
        <v>100</v>
      </c>
      <c r="T60" s="282">
        <v>100</v>
      </c>
      <c r="U60" s="282">
        <v>100</v>
      </c>
      <c r="V60" s="282">
        <v>100</v>
      </c>
      <c r="W60" s="282">
        <v>100</v>
      </c>
      <c r="X60" s="282">
        <v>100</v>
      </c>
      <c r="Y60" s="282">
        <v>100</v>
      </c>
      <c r="Z60" s="282">
        <v>100</v>
      </c>
      <c r="AA60" s="282">
        <v>100</v>
      </c>
      <c r="AB60" s="282">
        <v>100</v>
      </c>
      <c r="AC60" s="282">
        <v>100</v>
      </c>
      <c r="AD60" s="282">
        <v>100</v>
      </c>
      <c r="AE60" s="282">
        <v>100</v>
      </c>
      <c r="AF60" s="282">
        <v>100</v>
      </c>
      <c r="AG60" s="282">
        <v>100</v>
      </c>
    </row>
    <row r="61" s="282" customFormat="1"/>
    <row r="62" s="282" customFormat="1"/>
    <row r="63" s="282" customFormat="1"/>
    <row r="64" s="282" customFormat="1"/>
    <row r="65" s="282" customFormat="1" ht="10.5" customHeight="1">
      <c r="B65" s="1014"/>
      <c r="C65" s="1014"/>
      <c r="D65" s="1014"/>
      <c r="E65" s="1014"/>
      <c r="F65" s="1014"/>
      <c r="G65" s="1014"/>
      <c r="H65" s="1014"/>
      <c r="I65" s="1014"/>
      <c r="J65" s="1014"/>
      <c r="K65" s="1014"/>
      <c r="L65" s="1014"/>
      <c r="M65" s="1014"/>
      <c r="N65" s="1014"/>
      <c r="O65" s="1014"/>
      <c r="P65" s="1014"/>
      <c r="Q65" s="1014"/>
      <c r="R65" s="1014"/>
      <c r="S65" s="1014"/>
      <c r="T65" s="1014"/>
      <c r="U65" s="1014"/>
      <c r="V65" s="1014"/>
      <c r="W65" s="1014"/>
      <c r="X65" s="1014"/>
      <c r="Y65" s="1014"/>
      <c r="Z65" s="1014"/>
      <c r="AA65" s="1014"/>
      <c r="AB65" s="1014"/>
      <c r="AC65" s="1014"/>
      <c r="AD65" s="1014"/>
      <c r="AE65" s="1014"/>
      <c r="AF65" s="1014"/>
      <c r="AG65" s="1014"/>
      <c r="AH65" s="1014"/>
      <c r="AI65" s="1014"/>
    </row>
    <row r="66" s="282" customFormat="1">
      <c r="B66" s="1014"/>
      <c r="C66" s="1014"/>
      <c r="D66" s="1014"/>
      <c r="E66" s="1014"/>
      <c r="F66" s="1014"/>
      <c r="G66" s="1014"/>
      <c r="H66" s="1014"/>
      <c r="I66" s="1014"/>
      <c r="J66" s="1014"/>
      <c r="K66" s="1014"/>
      <c r="L66" s="1014"/>
      <c r="M66" s="1014"/>
      <c r="N66" s="1014"/>
      <c r="O66" s="1014"/>
      <c r="P66" s="1014"/>
      <c r="Q66" s="1014"/>
      <c r="R66" s="1014"/>
      <c r="S66" s="1014"/>
      <c r="T66" s="1014"/>
      <c r="U66" s="1014"/>
      <c r="V66" s="1014"/>
      <c r="W66" s="1014"/>
      <c r="X66" s="1014"/>
      <c r="Y66" s="1014"/>
      <c r="Z66" s="1014"/>
      <c r="AA66" s="1014"/>
      <c r="AB66" s="1014"/>
      <c r="AC66" s="1014"/>
      <c r="AD66" s="1014"/>
      <c r="AE66" s="1014"/>
      <c r="AF66" s="1014"/>
      <c r="AG66" s="1014"/>
      <c r="AH66" s="1014"/>
      <c r="AI66" s="1014"/>
    </row>
    <row r="67" s="282" customFormat="1">
      <c r="B67" s="1014"/>
      <c r="C67" s="1014"/>
      <c r="D67" s="1014"/>
      <c r="E67" s="1014"/>
      <c r="F67" s="1014"/>
      <c r="G67" s="1014"/>
      <c r="H67" s="1014"/>
      <c r="I67" s="1014"/>
      <c r="J67" s="1014"/>
      <c r="K67" s="1014"/>
      <c r="L67" s="1014"/>
      <c r="M67" s="1014"/>
      <c r="N67" s="1014"/>
      <c r="O67" s="1014"/>
      <c r="P67" s="1014"/>
      <c r="Q67" s="1014"/>
      <c r="R67" s="1014"/>
      <c r="S67" s="1014"/>
      <c r="T67" s="1014"/>
      <c r="U67" s="1014"/>
      <c r="V67" s="1014"/>
      <c r="W67" s="1014"/>
      <c r="X67" s="1014"/>
      <c r="Y67" s="1014"/>
      <c r="Z67" s="1014"/>
      <c r="AA67" s="1014"/>
      <c r="AB67" s="1014"/>
      <c r="AC67" s="1014"/>
      <c r="AD67" s="1014"/>
      <c r="AE67" s="1014"/>
      <c r="AF67" s="1014"/>
      <c r="AG67" s="1014"/>
      <c r="AH67" s="1014"/>
      <c r="AI67" s="1014"/>
    </row>
    <row r="68" s="282" customFormat="1">
      <c r="B68" s="1014"/>
      <c r="C68" s="1014"/>
      <c r="D68" s="1014"/>
      <c r="E68" s="1014"/>
      <c r="F68" s="1014"/>
      <c r="G68" s="1014"/>
      <c r="H68" s="1014"/>
      <c r="I68" s="1014"/>
      <c r="J68" s="1014"/>
      <c r="K68" s="1014"/>
      <c r="L68" s="1014"/>
      <c r="M68" s="1014"/>
      <c r="N68" s="1014"/>
      <c r="O68" s="1014"/>
      <c r="P68" s="1014"/>
      <c r="Q68" s="1014"/>
      <c r="R68" s="1014"/>
      <c r="S68" s="1014"/>
      <c r="T68" s="1014"/>
      <c r="U68" s="1014"/>
      <c r="V68" s="1014"/>
      <c r="W68" s="1014"/>
      <c r="X68" s="1014"/>
      <c r="Y68" s="1014"/>
      <c r="Z68" s="1014"/>
      <c r="AA68" s="1014"/>
      <c r="AB68" s="1014"/>
      <c r="AC68" s="1014"/>
      <c r="AD68" s="1014"/>
      <c r="AE68" s="1014"/>
      <c r="AF68" s="1014"/>
      <c r="AG68" s="1014"/>
      <c r="AH68" s="1014"/>
      <c r="AI68" s="1014"/>
    </row>
    <row r="69" s="282" customFormat="1">
      <c r="B69" s="1014"/>
      <c r="C69" s="1014"/>
      <c r="D69" s="1014"/>
      <c r="E69" s="1014"/>
      <c r="F69" s="1014"/>
      <c r="G69" s="1014"/>
      <c r="H69" s="1014"/>
      <c r="I69" s="1014"/>
      <c r="J69" s="1014"/>
      <c r="K69" s="1014"/>
      <c r="L69" s="1014"/>
      <c r="M69" s="1014"/>
      <c r="N69" s="1014"/>
      <c r="O69" s="1014"/>
      <c r="P69" s="1014"/>
      <c r="Q69" s="1014"/>
      <c r="R69" s="1014"/>
      <c r="S69" s="1014"/>
      <c r="T69" s="1014"/>
      <c r="U69" s="1014"/>
      <c r="V69" s="1014"/>
      <c r="W69" s="1014"/>
      <c r="X69" s="1014"/>
      <c r="Y69" s="1014"/>
      <c r="Z69" s="1014"/>
      <c r="AA69" s="1014"/>
      <c r="AB69" s="1014"/>
      <c r="AC69" s="1014"/>
      <c r="AD69" s="1014"/>
      <c r="AE69" s="1014"/>
      <c r="AF69" s="1014"/>
      <c r="AG69" s="1014"/>
      <c r="AH69" s="1014"/>
      <c r="AI69" s="1014"/>
    </row>
    <row r="70" s="282" customFormat="1">
      <c r="B70" s="1014"/>
      <c r="C70" s="1014"/>
      <c r="D70" s="1014"/>
      <c r="E70" s="1014"/>
      <c r="F70" s="1014"/>
      <c r="G70" s="1014"/>
      <c r="H70" s="1014"/>
      <c r="I70" s="1014"/>
      <c r="J70" s="1014"/>
      <c r="K70" s="1014"/>
      <c r="L70" s="1014"/>
      <c r="M70" s="1014"/>
      <c r="N70" s="1014"/>
      <c r="O70" s="1014"/>
      <c r="P70" s="1014"/>
      <c r="Q70" s="1014"/>
      <c r="R70" s="1014"/>
      <c r="S70" s="1014"/>
      <c r="T70" s="1014"/>
      <c r="U70" s="1014"/>
      <c r="V70" s="1014"/>
      <c r="W70" s="1014"/>
      <c r="X70" s="1014"/>
      <c r="Y70" s="1014"/>
      <c r="Z70" s="1014"/>
      <c r="AA70" s="1014"/>
      <c r="AB70" s="1014"/>
      <c r="AC70" s="1014"/>
      <c r="AD70" s="1014"/>
      <c r="AE70" s="1014"/>
      <c r="AF70" s="1014"/>
      <c r="AG70" s="1014"/>
      <c r="AH70" s="1014"/>
      <c r="AI70" s="1014"/>
    </row>
    <row r="71" s="282" customFormat="1"/>
    <row r="72" s="282" customFormat="1"/>
    <row r="73" s="282" customFormat="1"/>
    <row r="74" s="282" customFormat="1"/>
    <row r="75" s="282" customFormat="1"/>
    <row r="76" s="282" customFormat="1"/>
    <row r="77" s="282" customFormat="1"/>
    <row r="78" s="282" customFormat="1"/>
    <row r="79" s="282" customFormat="1"/>
    <row r="80" s="282" customFormat="1"/>
    <row r="81" s="282" customFormat="1"/>
    <row r="82" s="282" customFormat="1"/>
    <row r="83" s="282" customFormat="1"/>
    <row r="84" s="282" customFormat="1"/>
    <row r="85" s="282" customFormat="1"/>
    <row r="86" s="282" customFormat="1"/>
    <row r="87" s="282" customFormat="1"/>
    <row r="88" s="282" customFormat="1"/>
    <row r="89" s="282" customFormat="1"/>
    <row r="90" s="282" customFormat="1"/>
    <row r="91" s="282" customFormat="1"/>
    <row r="92" s="282" customFormat="1"/>
    <row r="93" s="282" customFormat="1"/>
    <row r="94" s="282" customFormat="1"/>
  </sheetData>
  <mergeCells count="12">
    <mergeCell ref="B56:AG56"/>
    <mergeCell ref="B34:B35"/>
    <mergeCell ref="B3:T3"/>
    <mergeCell ref="AA1:AG1"/>
    <mergeCell ref="U3:AG3"/>
    <mergeCell ref="B44:B45"/>
    <mergeCell ref="B4:AG4"/>
    <mergeCell ref="B2:AG2"/>
    <mergeCell ref="X22:AD22"/>
    <mergeCell ref="X33:AD33"/>
    <mergeCell ref="X43:AD43"/>
    <mergeCell ref="B24:B25"/>
  </mergeCells>
  <phoneticPr fontId="0" type="noConversion"/>
  <printOptions horizontalCentered="1" verticalCentered="1"/>
  <pageMargins left="0.25" right="0.25" top="0.25" bottom="0.25" header="0" footer="0"/>
  <pageSetup scale="41" fitToWidth="1" fitToHeight="1" orientation="landscape" r:id="rId1"/>
  <headerFooter alignWithMargins="0">
    <oddHeader/>
    <oddFooter/>
  </headerFooter>
  <rowBreaks count="1" manualBreakCount="1">
    <brk id="57" max="16383" man="1"/>
  </rowBreaks>
  <colBreaks count="1" manualBreakCount="1">
    <brk id="34" max="1048575" man="1"/>
  </colBreaks>
  <drawing r:id="rId95"/>
</worksheet>
</file>

<file path=xl/worksheets/sheet20.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4">
    <pageSetUpPr fitToPage="1"/>
  </sheetPr>
  <dimension ref="A1:AI86"/>
  <sheetViews>
    <sheetView showGridLines="0" zoomScale="75" workbookViewId="0"/>
  </sheetViews>
  <sheetFormatPr defaultRowHeight="12.75"/>
  <cols>
    <col min="1" max="1" width="1.7109375" customWidth="1"/>
    <col min="2" max="2" width="6.7109375" customWidth="1"/>
    <col min="3" max="3" width="6.7109375" style="26" customWidth="1"/>
    <col min="4" max="15" width="8.7109375" customWidth="1"/>
    <col min="16" max="16" width="1.42578125" customWidth="1"/>
    <col min="17" max="28" width="7.7109375" customWidth="1"/>
    <col min="29" max="29" width="1.42578125" customWidth="1"/>
    <col min="30" max="33" width="7.7109375" customWidth="1"/>
    <col min="34" max="34" width="1.7109375" customWidth="1"/>
    <col min="35" max="49" width="9.140625" style="236" customWidth="1"/>
  </cols>
  <sheetData>
    <row r="1" ht="39.95" customHeight="1">
      <c r="B1" s="656" t="s">
        <v>159</v>
      </c>
      <c r="AD1" s="5"/>
      <c r="AG1" s="685"/>
      <c r="AI1" s="236"/>
    </row>
    <row r="2" ht="21" customHeight="1">
      <c r="B2" s="11" t="s">
        <v>208</v>
      </c>
    </row>
    <row r="3" ht="21" customHeight="1">
      <c r="B3" s="11" t="s">
        <v>209</v>
      </c>
      <c r="U3" s="99" t="s">
        <v>296</v>
      </c>
      <c r="V3" s="99"/>
      <c r="W3" s="99"/>
      <c r="X3" s="99"/>
      <c r="Y3" s="99"/>
      <c r="Z3" s="99"/>
      <c r="AA3" s="99"/>
      <c r="AB3" s="99"/>
      <c r="AC3" s="99"/>
      <c r="AD3" s="99"/>
      <c r="AE3" s="99"/>
      <c r="AF3" s="99"/>
      <c r="AG3" s="99"/>
    </row>
    <row r="4" ht="21" customHeight="1">
      <c r="A4" s="4"/>
      <c r="B4" s="211" t="s">
        <v>210</v>
      </c>
      <c r="C4" s="5"/>
      <c r="D4" s="5"/>
      <c r="E4" s="5"/>
      <c r="F4" s="5"/>
      <c r="G4" s="5"/>
      <c r="H4" s="212"/>
      <c r="I4" s="212"/>
      <c r="J4" s="212"/>
      <c r="K4" s="212"/>
      <c r="L4" s="212"/>
      <c r="M4" s="212"/>
      <c r="N4" s="212"/>
      <c r="O4" s="212"/>
      <c r="P4" s="212"/>
      <c r="Q4" s="212"/>
      <c r="R4" s="212"/>
      <c r="S4" s="212"/>
      <c r="T4" s="212"/>
      <c r="U4" s="212"/>
      <c r="V4" s="212"/>
      <c r="W4" s="212"/>
      <c r="X4" s="4"/>
      <c r="Y4" s="4"/>
      <c r="AC4" s="212"/>
    </row>
    <row r="5" ht="24.95" customHeight="1"/>
    <row r="6" ht="24.95" customHeight="1">
      <c r="D6" s="802" t="s">
        <v>91</v>
      </c>
      <c r="E6" s="802"/>
      <c r="F6" s="802"/>
      <c r="G6" s="802"/>
      <c r="H6" s="802"/>
      <c r="I6" s="802"/>
      <c r="J6" s="802"/>
      <c r="K6" s="802"/>
      <c r="L6" s="802"/>
      <c r="M6" s="802"/>
      <c r="N6" s="802"/>
      <c r="O6" s="960"/>
      <c r="Q6" s="802" t="s">
        <v>70</v>
      </c>
      <c r="R6" s="802"/>
      <c r="S6" s="802"/>
      <c r="T6" s="802"/>
      <c r="U6" s="802"/>
      <c r="V6" s="802"/>
      <c r="W6" s="802"/>
      <c r="X6" s="802"/>
      <c r="Y6" s="802"/>
      <c r="Z6" s="802"/>
      <c r="AA6" s="802"/>
      <c r="AB6" s="960"/>
      <c r="AD6" s="802" t="s">
        <v>77</v>
      </c>
      <c r="AE6" s="802"/>
      <c r="AF6" s="802"/>
      <c r="AG6" s="960"/>
    </row>
    <row r="7" ht="24.95" customHeight="1">
      <c r="D7" s="839" t="s">
        <v>20</v>
      </c>
      <c r="E7" s="839"/>
      <c r="F7" s="283"/>
      <c r="G7" s="839" t="s">
        <v>18</v>
      </c>
      <c r="H7" s="839"/>
      <c r="I7" s="283"/>
      <c r="J7" s="839" t="s">
        <v>17</v>
      </c>
      <c r="K7" s="839"/>
      <c r="L7" s="283"/>
      <c r="M7" s="839" t="s">
        <v>101</v>
      </c>
      <c r="N7" s="839"/>
      <c r="O7" s="283"/>
      <c r="Q7" s="839" t="s">
        <v>20</v>
      </c>
      <c r="R7" s="839"/>
      <c r="S7" s="283"/>
      <c r="T7" s="839" t="s">
        <v>18</v>
      </c>
      <c r="U7" s="839"/>
      <c r="V7" s="283"/>
      <c r="W7" s="839" t="s">
        <v>17</v>
      </c>
      <c r="X7" s="839"/>
      <c r="Y7" s="283"/>
      <c r="Z7" s="839" t="s">
        <v>101</v>
      </c>
      <c r="AA7" s="839"/>
      <c r="AB7" s="283"/>
      <c r="AD7" s="839" t="s">
        <v>78</v>
      </c>
      <c r="AE7" s="839"/>
      <c r="AF7" s="839"/>
      <c r="AG7" s="283"/>
    </row>
    <row r="8" ht="30" customHeight="1">
      <c r="A8" s="57"/>
      <c r="B8" s="845" t="s">
        <v>42</v>
      </c>
      <c r="C8" s="944"/>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c r="AC8" s="63"/>
      <c r="AD8" s="412" t="s">
        <v>20</v>
      </c>
      <c r="AE8" s="413" t="s">
        <v>18</v>
      </c>
      <c r="AF8" s="413" t="s">
        <v>17</v>
      </c>
      <c r="AG8" s="414" t="s">
        <v>12</v>
      </c>
    </row>
    <row r="9" ht="20.1" customHeight="1">
      <c r="A9" s="57"/>
      <c r="B9" s="284">
        <v>2022</v>
      </c>
      <c r="C9" s="285" t="s">
        <v>218</v>
      </c>
      <c r="D9" s="434">
        <v>113.73781078463028737487891508</v>
      </c>
      <c r="E9" s="435">
        <v>119.50849531804972554084597998</v>
      </c>
      <c r="F9" s="436">
        <v>157.04711359853327865293223651</v>
      </c>
      <c r="G9" s="434">
        <v>0</v>
      </c>
      <c r="H9" s="435"/>
      <c r="I9" s="436">
        <v>35.449006564673050002391424752</v>
      </c>
      <c r="J9" s="434">
        <v>0</v>
      </c>
      <c r="K9" s="435"/>
      <c r="L9" s="436">
        <v>5.7756723193668318537095764836</v>
      </c>
      <c r="M9" s="434">
        <v>113.73781078463028737487891508</v>
      </c>
      <c r="N9" s="435"/>
      <c r="O9" s="436">
        <v>198.27179248257316050903323774</v>
      </c>
      <c r="P9" s="5"/>
      <c r="Q9" s="415">
        <v>26.945206601637145621631202320</v>
      </c>
      <c r="R9" s="416">
        <v>36.926712855056918576475645750</v>
      </c>
      <c r="S9" s="417">
        <v>45.070771492819672192906138480</v>
      </c>
      <c r="T9" s="415">
        <v>0</v>
      </c>
      <c r="U9" s="416"/>
      <c r="V9" s="417">
        <v>309.75772641474115276720672017</v>
      </c>
      <c r="W9" s="415">
        <v>0</v>
      </c>
      <c r="X9" s="416"/>
      <c r="Y9" s="417">
        <v>13.008873283378444204279042810</v>
      </c>
      <c r="Z9" s="415">
        <v>26.945206601637145621631202320</v>
      </c>
      <c r="AA9" s="416"/>
      <c r="AB9" s="417">
        <v>62.494499031774631084011012300</v>
      </c>
      <c r="AC9" s="5"/>
      <c r="AD9" s="427" t="s">
        <v>220</v>
      </c>
      <c r="AE9" s="428"/>
      <c r="AF9" s="428"/>
      <c r="AG9" s="429"/>
    </row>
    <row r="10" ht="20.1" customHeight="1">
      <c r="A10" s="58"/>
      <c r="B10" s="286"/>
      <c r="C10" s="287" t="s">
        <v>221</v>
      </c>
      <c r="D10" s="276">
        <v>121.97128313484441029581252401</v>
      </c>
      <c r="E10" s="94">
        <v>125.66053003902982994145525508</v>
      </c>
      <c r="F10" s="277">
        <v>168.27462810660195047413599389</v>
      </c>
      <c r="G10" s="276">
        <v>0</v>
      </c>
      <c r="H10" s="94"/>
      <c r="I10" s="277">
        <v>52.9679291409431605368924095</v>
      </c>
      <c r="J10" s="276">
        <v>0</v>
      </c>
      <c r="K10" s="94"/>
      <c r="L10" s="277">
        <v>6.3611469446106180319614289702</v>
      </c>
      <c r="M10" s="276">
        <v>121.97128313484441029581252401</v>
      </c>
      <c r="N10" s="94"/>
      <c r="O10" s="277">
        <v>227.60370419215572904298983236</v>
      </c>
      <c r="P10" s="5"/>
      <c r="Q10" s="271">
        <v>35.197417375769131658355039780</v>
      </c>
      <c r="R10" s="92">
        <v>37.109630765217911497238467270</v>
      </c>
      <c r="S10" s="272">
        <v>46.192322111400434125900200260</v>
      </c>
      <c r="T10" s="271">
        <v>0</v>
      </c>
      <c r="U10" s="92"/>
      <c r="V10" s="272">
        <v>329.32916889736957754661851542</v>
      </c>
      <c r="W10" s="271">
        <v>0</v>
      </c>
      <c r="X10" s="92"/>
      <c r="Y10" s="272">
        <v>32.143783252043102745868491260</v>
      </c>
      <c r="Z10" s="271">
        <v>35.197417375769131658355039780</v>
      </c>
      <c r="AA10" s="92"/>
      <c r="AB10" s="272">
        <v>72.093100450145514446485223500</v>
      </c>
      <c r="AC10" s="5"/>
      <c r="AD10" s="271" t="s">
        <v>222</v>
      </c>
      <c r="AE10" s="92"/>
      <c r="AF10" s="92"/>
      <c r="AG10" s="272"/>
    </row>
    <row r="11" ht="20.1" customHeight="1">
      <c r="A11" s="58"/>
      <c r="B11" s="288"/>
      <c r="C11" s="289" t="s">
        <v>223</v>
      </c>
      <c r="D11" s="439">
        <v>134.31548451548451548451548452</v>
      </c>
      <c r="E11" s="95">
        <v>137.96438593004769475357710652</v>
      </c>
      <c r="F11" s="442">
        <v>181.17361719845722300140252454</v>
      </c>
      <c r="G11" s="439"/>
      <c r="H11" s="95"/>
      <c r="I11" s="442">
        <v>73.068739010240422344539390754</v>
      </c>
      <c r="J11" s="439"/>
      <c r="K11" s="95"/>
      <c r="L11" s="442">
        <v>6.7782486429865595731578205195</v>
      </c>
      <c r="M11" s="439"/>
      <c r="N11" s="95"/>
      <c r="O11" s="442">
        <v>261.02060485168420491909973582</v>
      </c>
      <c r="P11" s="5"/>
      <c r="Q11" s="497">
        <v>32.875598270786850810256355400</v>
      </c>
      <c r="R11" s="216">
        <v>38.340631210225817201042123990</v>
      </c>
      <c r="S11" s="498">
        <v>39.416461068605921969914929550</v>
      </c>
      <c r="T11" s="497"/>
      <c r="U11" s="216"/>
      <c r="V11" s="498">
        <v>298.38878300585079533255557317</v>
      </c>
      <c r="W11" s="497"/>
      <c r="X11" s="216"/>
      <c r="Y11" s="498">
        <v>-4.0247672850801386632499971900</v>
      </c>
      <c r="Z11" s="497"/>
      <c r="AA11" s="216"/>
      <c r="AB11" s="498">
        <v>68.015642451568670022574650450</v>
      </c>
      <c r="AC11" s="5"/>
      <c r="AD11" s="420" t="s">
        <v>222</v>
      </c>
      <c r="AE11" s="91"/>
      <c r="AF11" s="91"/>
      <c r="AG11" s="421"/>
    </row>
    <row r="12" ht="20.1" customHeight="1">
      <c r="A12" s="58"/>
      <c r="B12" s="286"/>
      <c r="C12" s="287" t="s">
        <v>224</v>
      </c>
      <c r="D12" s="276">
        <v>128.36749327756199581714968629</v>
      </c>
      <c r="E12" s="94">
        <v>129.83875237358464027006118574</v>
      </c>
      <c r="F12" s="277">
        <v>171.6377630161154725113376671</v>
      </c>
      <c r="G12" s="276"/>
      <c r="H12" s="94"/>
      <c r="I12" s="277">
        <v>41.266890958176625207187716082</v>
      </c>
      <c r="J12" s="276"/>
      <c r="K12" s="94"/>
      <c r="L12" s="277">
        <v>2.4536434467119412416777441914</v>
      </c>
      <c r="M12" s="276"/>
      <c r="N12" s="94"/>
      <c r="O12" s="277">
        <v>215.35829742100403896020312737</v>
      </c>
      <c r="P12" s="5"/>
      <c r="Q12" s="271">
        <v>13.073991002785697971829959320</v>
      </c>
      <c r="R12" s="92">
        <v>21.082487017491699266878033630</v>
      </c>
      <c r="S12" s="272">
        <v>22.736764396056594446659358260</v>
      </c>
      <c r="T12" s="271"/>
      <c r="U12" s="92"/>
      <c r="V12" s="272">
        <v>68.187713892848630703888750450</v>
      </c>
      <c r="W12" s="271"/>
      <c r="X12" s="92"/>
      <c r="Y12" s="272">
        <v>-68.380334760422856542507606900</v>
      </c>
      <c r="Z12" s="271"/>
      <c r="AA12" s="92"/>
      <c r="AB12" s="272">
        <v>25.107751804610095285374364260</v>
      </c>
      <c r="AC12" s="5"/>
      <c r="AD12" s="271" t="s">
        <v>222</v>
      </c>
      <c r="AE12" s="92"/>
      <c r="AF12" s="92"/>
      <c r="AG12" s="272"/>
    </row>
    <row r="13" ht="20.1" customHeight="1">
      <c r="A13" s="58"/>
      <c r="B13" s="288"/>
      <c r="C13" s="289" t="s">
        <v>226</v>
      </c>
      <c r="D13" s="439">
        <v>125.71823024241765409283617785</v>
      </c>
      <c r="E13" s="95">
        <v>129.29888117683621672019061432</v>
      </c>
      <c r="F13" s="442">
        <v>171.48381460810482892501819947</v>
      </c>
      <c r="G13" s="439"/>
      <c r="H13" s="95"/>
      <c r="I13" s="442">
        <v>47.153823447954633130097177578</v>
      </c>
      <c r="J13" s="439"/>
      <c r="K13" s="95"/>
      <c r="L13" s="442">
        <v>8.415191169966995913580259995</v>
      </c>
      <c r="M13" s="439"/>
      <c r="N13" s="95"/>
      <c r="O13" s="442">
        <v>227.05282922602645796869563704</v>
      </c>
      <c r="P13" s="5"/>
      <c r="Q13" s="420">
        <v>16.964026967091583665511668020</v>
      </c>
      <c r="R13" s="91">
        <v>20.004415167991140628354869670</v>
      </c>
      <c r="S13" s="498">
        <v>22.592478505323261924574688250</v>
      </c>
      <c r="T13" s="420"/>
      <c r="U13" s="91"/>
      <c r="V13" s="498">
        <v>89.60808538405017009858458003</v>
      </c>
      <c r="W13" s="420"/>
      <c r="X13" s="91"/>
      <c r="Y13" s="498">
        <v>62.186293863896424189775992710</v>
      </c>
      <c r="Z13" s="420"/>
      <c r="AA13" s="91"/>
      <c r="AB13" s="498">
        <v>33.608521859599681412883152530</v>
      </c>
      <c r="AC13" s="5"/>
      <c r="AD13" s="420" t="s">
        <v>227</v>
      </c>
      <c r="AE13" s="91"/>
      <c r="AF13" s="91"/>
      <c r="AG13" s="421"/>
    </row>
    <row r="14" ht="20.1" customHeight="1">
      <c r="A14" s="58"/>
      <c r="B14" s="286"/>
      <c r="C14" s="287" t="s">
        <v>228</v>
      </c>
      <c r="D14" s="276">
        <v>131.93467283820744792762465811</v>
      </c>
      <c r="E14" s="94">
        <v>136.92776845181459834171537311</v>
      </c>
      <c r="F14" s="277">
        <v>181.78238801442189888335297481</v>
      </c>
      <c r="G14" s="276"/>
      <c r="H14" s="94"/>
      <c r="I14" s="277">
        <v>52.291871713464422897513463357</v>
      </c>
      <c r="J14" s="276"/>
      <c r="K14" s="94"/>
      <c r="L14" s="277">
        <v>7.0214571395172772615291037408</v>
      </c>
      <c r="M14" s="276"/>
      <c r="N14" s="94"/>
      <c r="O14" s="277">
        <v>241.09571686740359904239554191</v>
      </c>
      <c r="P14" s="5"/>
      <c r="Q14" s="271">
        <v>19.404987012254416308946520280</v>
      </c>
      <c r="R14" s="92">
        <v>22.336406405015242049202303790</v>
      </c>
      <c r="S14" s="272">
        <v>24.983230335679494351761999490</v>
      </c>
      <c r="T14" s="271"/>
      <c r="U14" s="92"/>
      <c r="V14" s="272">
        <v>128.12427720394887550118601577</v>
      </c>
      <c r="W14" s="271"/>
      <c r="X14" s="92"/>
      <c r="Y14" s="272">
        <v>38.840311039832084818462431320</v>
      </c>
      <c r="Z14" s="271"/>
      <c r="AA14" s="92"/>
      <c r="AB14" s="272">
        <v>39.020019942170394572381821490</v>
      </c>
      <c r="AC14" s="5"/>
      <c r="AD14" s="271" t="s">
        <v>222</v>
      </c>
      <c r="AE14" s="92"/>
      <c r="AF14" s="92"/>
      <c r="AG14" s="272"/>
    </row>
    <row r="15" ht="20.1" customHeight="1">
      <c r="A15" s="58"/>
      <c r="B15" s="288"/>
      <c r="C15" s="289" t="s">
        <v>229</v>
      </c>
      <c r="D15" s="439">
        <v>128.70624273793176296609274321</v>
      </c>
      <c r="E15" s="95">
        <v>134.37305590656056828660223353</v>
      </c>
      <c r="F15" s="442">
        <v>184.99104147170931002213954762</v>
      </c>
      <c r="G15" s="439"/>
      <c r="H15" s="95"/>
      <c r="I15" s="442">
        <v>83.00940924467639748094702643</v>
      </c>
      <c r="J15" s="439"/>
      <c r="K15" s="95"/>
      <c r="L15" s="442">
        <v>7.4448386937752633614344320742</v>
      </c>
      <c r="M15" s="439"/>
      <c r="N15" s="95"/>
      <c r="O15" s="442">
        <v>275.44528941016097086452100613</v>
      </c>
      <c r="P15" s="5"/>
      <c r="Q15" s="420">
        <v>2.4868508910512228813933978200</v>
      </c>
      <c r="R15" s="91">
        <v>18.099876318214907506699956480</v>
      </c>
      <c r="S15" s="498">
        <v>23.030668526639108927392216960</v>
      </c>
      <c r="T15" s="420"/>
      <c r="U15" s="91"/>
      <c r="V15" s="498">
        <v>124.87562302494072643768604359</v>
      </c>
      <c r="W15" s="420"/>
      <c r="X15" s="91"/>
      <c r="Y15" s="498">
        <v>7.5767569167514520928876450600</v>
      </c>
      <c r="Z15" s="420"/>
      <c r="AA15" s="91"/>
      <c r="AB15" s="498">
        <v>41.839028983854244298662976990</v>
      </c>
      <c r="AC15" s="5"/>
      <c r="AD15" s="420" t="s">
        <v>222</v>
      </c>
      <c r="AE15" s="91"/>
      <c r="AF15" s="91"/>
      <c r="AG15" s="421"/>
    </row>
    <row r="16" ht="20.1" customHeight="1">
      <c r="A16" s="58"/>
      <c r="B16" s="286"/>
      <c r="C16" s="287" t="s">
        <v>230</v>
      </c>
      <c r="D16" s="276">
        <v>129.13263089289593743210949381</v>
      </c>
      <c r="E16" s="94">
        <v>130.66387380691597559067438586</v>
      </c>
      <c r="F16" s="277">
        <v>176.48354275893846747780171609</v>
      </c>
      <c r="G16" s="276"/>
      <c r="H16" s="94"/>
      <c r="I16" s="277">
        <v>68.993699057629736644463840551</v>
      </c>
      <c r="J16" s="276"/>
      <c r="K16" s="94"/>
      <c r="L16" s="277">
        <v>17.088031271120540235987083131</v>
      </c>
      <c r="M16" s="276"/>
      <c r="N16" s="94"/>
      <c r="O16" s="277">
        <v>262.56527308768874435825263976</v>
      </c>
      <c r="P16" s="5"/>
      <c r="Q16" s="271">
        <v>17.758946681228300086118313360</v>
      </c>
      <c r="R16" s="92">
        <v>19.432012514196495419248877500</v>
      </c>
      <c r="S16" s="272">
        <v>20.384589493073665885277493310</v>
      </c>
      <c r="T16" s="271"/>
      <c r="U16" s="92"/>
      <c r="V16" s="272">
        <v>91.56432662983693990461123207</v>
      </c>
      <c r="W16" s="271"/>
      <c r="X16" s="92"/>
      <c r="Y16" s="272">
        <v>173.27532547582578869460434952</v>
      </c>
      <c r="Z16" s="271"/>
      <c r="AA16" s="92"/>
      <c r="AB16" s="272">
        <v>39.019952936653868588876803280</v>
      </c>
      <c r="AC16" s="5"/>
      <c r="AD16" s="271" t="s">
        <v>219</v>
      </c>
      <c r="AE16" s="92"/>
      <c r="AF16" s="92"/>
      <c r="AG16" s="272"/>
    </row>
    <row r="17" ht="20.1" customHeight="1">
      <c r="A17" s="58"/>
      <c r="B17" s="288"/>
      <c r="C17" s="289" t="s">
        <v>231</v>
      </c>
      <c r="D17" s="439">
        <v>122.59582188015393073117097306</v>
      </c>
      <c r="E17" s="95">
        <v>130.46428377720603574160350462</v>
      </c>
      <c r="F17" s="442">
        <v>171.52533107992130662687986057</v>
      </c>
      <c r="G17" s="439"/>
      <c r="H17" s="95"/>
      <c r="I17" s="442">
        <v>78.665735747501961372155287138</v>
      </c>
      <c r="J17" s="439"/>
      <c r="K17" s="95"/>
      <c r="L17" s="442">
        <v>4.5131249801229859827221563587</v>
      </c>
      <c r="M17" s="439"/>
      <c r="N17" s="95"/>
      <c r="O17" s="442">
        <v>254.70419180754625398175730407</v>
      </c>
      <c r="P17" s="5"/>
      <c r="Q17" s="420">
        <v>12.071317385726602290063912840</v>
      </c>
      <c r="R17" s="91">
        <v>13.578006799387849237535672680</v>
      </c>
      <c r="S17" s="498">
        <v>17.400191975109764877719793720</v>
      </c>
      <c r="T17" s="420"/>
      <c r="U17" s="91"/>
      <c r="V17" s="498">
        <v>196.81990946590059076985210079</v>
      </c>
      <c r="W17" s="420"/>
      <c r="X17" s="91"/>
      <c r="Y17" s="498">
        <v>-32.931424013766664247783430110</v>
      </c>
      <c r="Z17" s="420"/>
      <c r="AA17" s="91"/>
      <c r="AB17" s="498">
        <v>42.026976675887962591246271110</v>
      </c>
      <c r="AC17" s="5"/>
      <c r="AD17" s="420" t="s">
        <v>222</v>
      </c>
      <c r="AE17" s="91"/>
      <c r="AF17" s="91"/>
      <c r="AG17" s="421"/>
    </row>
    <row r="18" ht="20.1" customHeight="1">
      <c r="A18" s="58"/>
      <c r="B18" s="286">
        <v>2023</v>
      </c>
      <c r="C18" s="287" t="s">
        <v>232</v>
      </c>
      <c r="D18" s="276">
        <v>123.25614779677942828610660342</v>
      </c>
      <c r="E18" s="94">
        <v>118.96454133014258649915245786</v>
      </c>
      <c r="F18" s="277">
        <v>170.60741619057885092163414897</v>
      </c>
      <c r="G18" s="276"/>
      <c r="H18" s="94"/>
      <c r="I18" s="277">
        <v>61.473595008900913081354847421</v>
      </c>
      <c r="J18" s="276"/>
      <c r="K18" s="94"/>
      <c r="L18" s="277">
        <v>8.009269054478931235204358496</v>
      </c>
      <c r="M18" s="276"/>
      <c r="N18" s="94"/>
      <c r="O18" s="277">
        <v>240.09028025395869523819335489</v>
      </c>
      <c r="P18" s="5"/>
      <c r="Q18" s="271">
        <v>13.770219356566372716911505060</v>
      </c>
      <c r="R18" s="92">
        <v>9.367773597654658997423779130</v>
      </c>
      <c r="S18" s="272">
        <v>24.847556651158068361844478100</v>
      </c>
      <c r="T18" s="271"/>
      <c r="U18" s="92"/>
      <c r="V18" s="272">
        <v>188.84341179654316406875948896</v>
      </c>
      <c r="W18" s="271"/>
      <c r="X18" s="92"/>
      <c r="Y18" s="272">
        <v>7.1310431330634349994051574600</v>
      </c>
      <c r="Z18" s="271"/>
      <c r="AA18" s="92"/>
      <c r="AB18" s="272">
        <v>45.147359137493016977434874660</v>
      </c>
      <c r="AC18" s="5"/>
      <c r="AD18" s="271" t="s">
        <v>219</v>
      </c>
      <c r="AE18" s="92"/>
      <c r="AF18" s="92"/>
      <c r="AG18" s="272"/>
    </row>
    <row r="19" ht="20.1" customHeight="1">
      <c r="A19" s="58"/>
      <c r="B19" s="288"/>
      <c r="C19" s="289" t="s">
        <v>233</v>
      </c>
      <c r="D19" s="439">
        <v>124.06687228375157717650357493</v>
      </c>
      <c r="E19" s="95">
        <v>123.35607873777598548240750077</v>
      </c>
      <c r="F19" s="442">
        <v>173.89423030575684056620446987</v>
      </c>
      <c r="G19" s="439"/>
      <c r="H19" s="95"/>
      <c r="I19" s="442">
        <v>63.066995754814297579020062064</v>
      </c>
      <c r="J19" s="439"/>
      <c r="K19" s="95"/>
      <c r="L19" s="442">
        <v>8.185681228975889608334080019</v>
      </c>
      <c r="M19" s="439"/>
      <c r="N19" s="95"/>
      <c r="O19" s="442">
        <v>245.14690728954702775355861195</v>
      </c>
      <c r="P19" s="5"/>
      <c r="Q19" s="420">
        <v>16.151804423560922278707600230</v>
      </c>
      <c r="R19" s="91">
        <v>12.922406682736075216743171530</v>
      </c>
      <c r="S19" s="498">
        <v>23.376538809141318594758949370</v>
      </c>
      <c r="T19" s="420"/>
      <c r="U19" s="91"/>
      <c r="V19" s="498">
        <v>95.78951141664011175459772620</v>
      </c>
      <c r="W19" s="420"/>
      <c r="X19" s="91"/>
      <c r="Y19" s="498">
        <v>-19.044023114318481352595979680</v>
      </c>
      <c r="Z19" s="420"/>
      <c r="AA19" s="91"/>
      <c r="AB19" s="498">
        <v>33.763541295218164580986061310</v>
      </c>
      <c r="AC19" s="5"/>
      <c r="AD19" s="420" t="s">
        <v>219</v>
      </c>
      <c r="AE19" s="91"/>
      <c r="AF19" s="91"/>
      <c r="AG19" s="421"/>
    </row>
    <row r="20" ht="20.1" customHeight="1">
      <c r="A20" s="58"/>
      <c r="B20" s="286"/>
      <c r="C20" s="287" t="s">
        <v>234</v>
      </c>
      <c r="D20" s="276">
        <v>128.49005511622334052240594297</v>
      </c>
      <c r="E20" s="94">
        <v>125.99977226135897722613589772</v>
      </c>
      <c r="F20" s="277">
        <v>178.63566642135027307588023395</v>
      </c>
      <c r="G20" s="276"/>
      <c r="H20" s="94"/>
      <c r="I20" s="277">
        <v>82.49428096157268083793398697</v>
      </c>
      <c r="J20" s="276"/>
      <c r="K20" s="94"/>
      <c r="L20" s="277">
        <v>17.866756811062416796436074672</v>
      </c>
      <c r="M20" s="276"/>
      <c r="N20" s="94"/>
      <c r="O20" s="277">
        <v>278.99670419398537071025029559</v>
      </c>
      <c r="P20" s="5"/>
      <c r="Q20" s="271">
        <v>15.817291684626321669676947900</v>
      </c>
      <c r="R20" s="92">
        <v>11.531235975209607925322004370</v>
      </c>
      <c r="S20" s="272">
        <v>17.154110669842362401889586840</v>
      </c>
      <c r="T20" s="271"/>
      <c r="U20" s="92"/>
      <c r="V20" s="272">
        <v>138.95187405617877962138035025</v>
      </c>
      <c r="W20" s="271"/>
      <c r="X20" s="92"/>
      <c r="Y20" s="272">
        <v>203.39936289694618080708627979</v>
      </c>
      <c r="Z20" s="271"/>
      <c r="AA20" s="92"/>
      <c r="AB20" s="272">
        <v>44.639221692861964321758234200</v>
      </c>
      <c r="AC20" s="5"/>
      <c r="AD20" s="271" t="s">
        <v>219</v>
      </c>
      <c r="AE20" s="92"/>
      <c r="AF20" s="92"/>
      <c r="AG20" s="272"/>
    </row>
    <row r="21" ht="20.1" customHeight="1">
      <c r="A21" s="58"/>
      <c r="B21" s="288"/>
      <c r="C21" s="289" t="s">
        <v>218</v>
      </c>
      <c r="D21" s="439">
        <v>139.40148609779482262703739214</v>
      </c>
      <c r="E21" s="95">
        <v>132.96133435739887352790578597</v>
      </c>
      <c r="F21" s="442">
        <v>181.67328639495766792141365381</v>
      </c>
      <c r="G21" s="439"/>
      <c r="H21" s="95"/>
      <c r="I21" s="442">
        <v>58.431276756388507481371184689</v>
      </c>
      <c r="J21" s="439"/>
      <c r="K21" s="95"/>
      <c r="L21" s="442">
        <v>8.627555917968866923398963274</v>
      </c>
      <c r="M21" s="439"/>
      <c r="N21" s="95"/>
      <c r="O21" s="442">
        <v>248.73211906931504232618380177</v>
      </c>
      <c r="P21" s="5"/>
      <c r="Q21" s="420">
        <v>22.563890702800182430861962950</v>
      </c>
      <c r="R21" s="91">
        <v>11.256805638462965831503069820</v>
      </c>
      <c r="S21" s="498">
        <v>15.680754795287672987415522230</v>
      </c>
      <c r="T21" s="420"/>
      <c r="U21" s="91"/>
      <c r="V21" s="498">
        <v>64.831916092605466303986398010</v>
      </c>
      <c r="W21" s="420"/>
      <c r="X21" s="91"/>
      <c r="Y21" s="498">
        <v>49.377517297676818812065574160</v>
      </c>
      <c r="Z21" s="420"/>
      <c r="AA21" s="91"/>
      <c r="AB21" s="498">
        <v>25.450078377207063361682086370</v>
      </c>
      <c r="AC21" s="5"/>
      <c r="AD21" s="420" t="s">
        <v>219</v>
      </c>
      <c r="AE21" s="91"/>
      <c r="AF21" s="91"/>
      <c r="AG21" s="421"/>
    </row>
    <row r="22" ht="20.1" customHeight="1">
      <c r="A22" s="58"/>
      <c r="B22" s="286"/>
      <c r="C22" s="287" t="s">
        <v>221</v>
      </c>
      <c r="D22" s="276">
        <v>140.67186635689788693439539772</v>
      </c>
      <c r="E22" s="94">
        <v>133.38528266218568084978695313</v>
      </c>
      <c r="F22" s="277">
        <v>191.65749975474968117458552696</v>
      </c>
      <c r="G22" s="276"/>
      <c r="H22" s="94"/>
      <c r="I22" s="277">
        <v>72.613978229488742435484355639</v>
      </c>
      <c r="J22" s="276"/>
      <c r="K22" s="94"/>
      <c r="L22" s="277">
        <v>8.998216225855505258634712504</v>
      </c>
      <c r="M22" s="276"/>
      <c r="N22" s="94"/>
      <c r="O22" s="277">
        <v>273.2696942100939288687045951</v>
      </c>
      <c r="P22" s="5"/>
      <c r="Q22" s="271">
        <v>15.331955802605118544570608410</v>
      </c>
      <c r="R22" s="92">
        <v>6.1473181919479623036185251100</v>
      </c>
      <c r="S22" s="272">
        <v>13.895660867743476271164884850</v>
      </c>
      <c r="T22" s="271"/>
      <c r="U22" s="92"/>
      <c r="V22" s="272">
        <v>37.090460977487496100148589220</v>
      </c>
      <c r="W22" s="271"/>
      <c r="X22" s="92"/>
      <c r="Y22" s="272">
        <v>41.455877441946576010161620440</v>
      </c>
      <c r="Z22" s="271"/>
      <c r="AA22" s="92"/>
      <c r="AB22" s="272">
        <v>20.063816702794640444837969840</v>
      </c>
      <c r="AC22" s="5"/>
      <c r="AD22" s="271" t="s">
        <v>219</v>
      </c>
      <c r="AE22" s="92"/>
      <c r="AF22" s="92"/>
      <c r="AG22" s="272"/>
    </row>
    <row r="23" ht="20.1" customHeight="1">
      <c r="A23" s="58"/>
      <c r="B23" s="288"/>
      <c r="C23" s="289" t="s">
        <v>223</v>
      </c>
      <c r="D23" s="439">
        <v>143.75724385143881310365428657</v>
      </c>
      <c r="E23" s="95">
        <v>143.47024613100336931071897663</v>
      </c>
      <c r="F23" s="442">
        <v>196.97307887671431681300341049</v>
      </c>
      <c r="G23" s="439"/>
      <c r="H23" s="95"/>
      <c r="I23" s="442">
        <v>85.99023073286204107381781121</v>
      </c>
      <c r="J23" s="439"/>
      <c r="K23" s="95"/>
      <c r="L23" s="442">
        <v>8.273002073341366488861223048</v>
      </c>
      <c r="M23" s="439"/>
      <c r="N23" s="95"/>
      <c r="O23" s="442">
        <v>291.23631168291772437568244475</v>
      </c>
      <c r="P23" s="5"/>
      <c r="Q23" s="420">
        <v>7.0295389768327378234973438300</v>
      </c>
      <c r="R23" s="91">
        <v>3.9907836822445742543225456800</v>
      </c>
      <c r="S23" s="498">
        <v>8.720619438151354691049178220</v>
      </c>
      <c r="T23" s="420"/>
      <c r="U23" s="91"/>
      <c r="V23" s="498">
        <v>17.684021782363413787689346880</v>
      </c>
      <c r="W23" s="420"/>
      <c r="X23" s="91"/>
      <c r="Y23" s="498">
        <v>22.052207127058122716629636150</v>
      </c>
      <c r="Z23" s="420"/>
      <c r="AA23" s="91"/>
      <c r="AB23" s="498">
        <v>11.575985293722275513947482930</v>
      </c>
      <c r="AC23" s="5"/>
      <c r="AD23" s="420" t="s">
        <v>219</v>
      </c>
      <c r="AE23" s="91"/>
      <c r="AF23" s="91"/>
      <c r="AG23" s="421"/>
    </row>
    <row r="24" ht="20.1" customHeight="1">
      <c r="A24" s="59"/>
      <c r="B24" s="286"/>
      <c r="C24" s="287" t="s">
        <v>224</v>
      </c>
      <c r="D24" s="276">
        <v>151.26735978634109118657001145</v>
      </c>
      <c r="E24" s="94">
        <v>142.85493818718888463431978558</v>
      </c>
      <c r="F24" s="277">
        <v>191.31978846550619509387657592</v>
      </c>
      <c r="G24" s="276"/>
      <c r="H24" s="94"/>
      <c r="I24" s="277">
        <v>61.877617389483864865542939018</v>
      </c>
      <c r="J24" s="276"/>
      <c r="K24" s="94"/>
      <c r="L24" s="277">
        <v>9.633500348783460669631811122</v>
      </c>
      <c r="M24" s="276"/>
      <c r="N24" s="94"/>
      <c r="O24" s="277">
        <v>262.83090620377352062905132605</v>
      </c>
      <c r="P24" s="93"/>
      <c r="Q24" s="271">
        <v>17.839303334543726837351747420</v>
      </c>
      <c r="R24" s="92">
        <v>10.024885156117268973030231140</v>
      </c>
      <c r="S24" s="272">
        <v>11.467188282778992977407400750</v>
      </c>
      <c r="T24" s="271"/>
      <c r="U24" s="92"/>
      <c r="V24" s="272">
        <v>49.944946063809004463687615540</v>
      </c>
      <c r="W24" s="271"/>
      <c r="X24" s="92"/>
      <c r="Y24" s="272">
        <v>292.62022205141207445313252742</v>
      </c>
      <c r="Z24" s="271"/>
      <c r="AA24" s="92"/>
      <c r="AB24" s="272">
        <v>22.043547590818005619587306820</v>
      </c>
      <c r="AC24" s="93"/>
      <c r="AD24" s="271" t="s">
        <v>219</v>
      </c>
      <c r="AE24" s="92"/>
      <c r="AF24" s="92"/>
      <c r="AG24" s="272"/>
    </row>
    <row r="25" ht="20.1" customHeight="1">
      <c r="A25" s="60"/>
      <c r="B25" s="288"/>
      <c r="C25" s="289" t="s">
        <v>226</v>
      </c>
      <c r="D25" s="439">
        <v>145.80430750206100577081615829</v>
      </c>
      <c r="E25" s="95">
        <v>133.94790230486383067770769186</v>
      </c>
      <c r="F25" s="442">
        <v>183.89567994620944696587661792</v>
      </c>
      <c r="G25" s="439"/>
      <c r="H25" s="95"/>
      <c r="I25" s="442">
        <v>60.196654601535935977633107624</v>
      </c>
      <c r="J25" s="439"/>
      <c r="K25" s="95"/>
      <c r="L25" s="442">
        <v>7.0627277505893532338761032001</v>
      </c>
      <c r="M25" s="439"/>
      <c r="N25" s="95"/>
      <c r="O25" s="442">
        <v>251.15506229833473617738582874</v>
      </c>
      <c r="P25" s="93"/>
      <c r="Q25" s="420">
        <v>15.977060145479786008897163920</v>
      </c>
      <c r="R25" s="91">
        <v>3.5955617602807231452616928200</v>
      </c>
      <c r="S25" s="498">
        <v>7.2379223464761759829735252800</v>
      </c>
      <c r="T25" s="420"/>
      <c r="U25" s="91"/>
      <c r="V25" s="498">
        <v>27.660177266259708835887202700</v>
      </c>
      <c r="W25" s="420"/>
      <c r="X25" s="91"/>
      <c r="Y25" s="498">
        <v>-16.071689782071186935660509780</v>
      </c>
      <c r="Z25" s="420"/>
      <c r="AA25" s="91"/>
      <c r="AB25" s="498">
        <v>10.615253355131841847602729570</v>
      </c>
      <c r="AC25" s="93"/>
      <c r="AD25" s="420" t="s">
        <v>219</v>
      </c>
      <c r="AE25" s="91"/>
      <c r="AF25" s="91"/>
      <c r="AG25" s="421"/>
    </row>
    <row r="26" ht="20.1" customHeight="1">
      <c r="A26" s="60"/>
      <c r="B26" s="290"/>
      <c r="C26" s="291" t="s">
        <v>228</v>
      </c>
      <c r="D26" s="443">
        <v>146.80735516372795969773299748</v>
      </c>
      <c r="E26" s="444">
        <v>151.11483029933513340882036988</v>
      </c>
      <c r="F26" s="445">
        <v>194.34009861378430397266495102</v>
      </c>
      <c r="G26" s="443"/>
      <c r="H26" s="444"/>
      <c r="I26" s="445">
        <v>93.33459811944141270408040529</v>
      </c>
      <c r="J26" s="443"/>
      <c r="K26" s="444"/>
      <c r="L26" s="445">
        <v>9.265901695305399989826960836</v>
      </c>
      <c r="M26" s="443"/>
      <c r="N26" s="444"/>
      <c r="O26" s="445">
        <v>296.94059842853111666657231714</v>
      </c>
      <c r="P26" s="184"/>
      <c r="Q26" s="273">
        <v>11.272762501004788501926817430</v>
      </c>
      <c r="R26" s="274">
        <v>10.360982295953451454567400970</v>
      </c>
      <c r="S26" s="275">
        <v>6.9081007992861978782937643700</v>
      </c>
      <c r="T26" s="273"/>
      <c r="U26" s="274"/>
      <c r="V26" s="275">
        <v>78.487774602540308636031216350</v>
      </c>
      <c r="W26" s="273"/>
      <c r="X26" s="274"/>
      <c r="Y26" s="275">
        <v>31.965509597417090233980211790</v>
      </c>
      <c r="Z26" s="273"/>
      <c r="AA26" s="274"/>
      <c r="AB26" s="275">
        <v>23.162950502287516386118781140</v>
      </c>
      <c r="AC26" s="184"/>
      <c r="AD26" s="273" t="s">
        <v>227</v>
      </c>
      <c r="AE26" s="274"/>
      <c r="AF26" s="274"/>
      <c r="AG26" s="275"/>
    </row>
    <row r="27" ht="21"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115"/>
      <c r="AD27" s="113"/>
      <c r="AE27" s="113"/>
      <c r="AF27" s="113"/>
      <c r="AG27" s="113"/>
      <c r="AH27" s="9"/>
    </row>
    <row r="28" ht="24.95" customHeight="1">
      <c r="A28" s="112"/>
      <c r="B28" s="847" t="s">
        <v>58</v>
      </c>
      <c r="C28" s="847"/>
      <c r="D28" s="847"/>
      <c r="E28" s="847"/>
      <c r="F28" s="847"/>
      <c r="G28" s="847"/>
      <c r="H28" s="847"/>
      <c r="I28" s="847"/>
      <c r="J28" s="847"/>
      <c r="K28" s="847"/>
      <c r="L28" s="847"/>
      <c r="M28" s="847"/>
      <c r="N28" s="847"/>
      <c r="O28" s="973"/>
      <c r="P28" s="411"/>
      <c r="Q28" s="836"/>
      <c r="R28" s="836"/>
      <c r="S28" s="836"/>
      <c r="T28" s="836"/>
      <c r="U28" s="836"/>
      <c r="V28" s="836"/>
      <c r="W28" s="836"/>
      <c r="X28" s="836"/>
      <c r="Y28" s="836"/>
      <c r="Z28" s="836"/>
      <c r="AA28" s="836"/>
      <c r="AB28" s="971"/>
      <c r="AC28" s="411"/>
      <c r="AD28" s="836"/>
      <c r="AE28" s="836"/>
      <c r="AF28" s="836"/>
      <c r="AG28" s="971"/>
      <c r="AH28" s="9"/>
    </row>
    <row r="29" ht="20.1" customHeight="1">
      <c r="A29" s="58"/>
      <c r="B29" s="284">
        <v>2021</v>
      </c>
      <c r="C29" s="285"/>
      <c r="D29" s="454">
        <v>99.06445645229982964224872232</v>
      </c>
      <c r="E29" s="455">
        <v>97.93208692241228511908232662</v>
      </c>
      <c r="F29" s="436">
        <v>125.51718737717903291148425171</v>
      </c>
      <c r="G29" s="454">
        <v>0</v>
      </c>
      <c r="H29" s="455"/>
      <c r="I29" s="436">
        <v>16.918005446991843585651667648</v>
      </c>
      <c r="J29" s="454">
        <v>0</v>
      </c>
      <c r="K29" s="455"/>
      <c r="L29" s="436">
        <v>6.7432378039098349844721212206</v>
      </c>
      <c r="M29" s="454">
        <v>99.06445645229982964224872232</v>
      </c>
      <c r="N29" s="455"/>
      <c r="O29" s="436">
        <v>149.17843062808071148160804058</v>
      </c>
      <c r="P29" s="217"/>
      <c r="Q29" s="427">
        <v>-8.945578356422265425094715350</v>
      </c>
      <c r="R29" s="428">
        <v>6.9814146443745033812513499200</v>
      </c>
      <c r="S29" s="417">
        <v>-10.788836391987950764264853550</v>
      </c>
      <c r="T29" s="427"/>
      <c r="U29" s="428"/>
      <c r="V29" s="417">
        <v>-41.285910318393256153869818180</v>
      </c>
      <c r="W29" s="427"/>
      <c r="X29" s="428"/>
      <c r="Y29" s="417">
        <v>-26.061110376848653212651562220</v>
      </c>
      <c r="Z29" s="427"/>
      <c r="AA29" s="428"/>
      <c r="AB29" s="417">
        <v>-16.487919511923748026716383440</v>
      </c>
      <c r="AC29" s="5"/>
      <c r="AD29" s="427" t="s">
        <v>236</v>
      </c>
      <c r="AE29" s="428"/>
      <c r="AF29" s="428"/>
      <c r="AG29" s="429"/>
    </row>
    <row r="30" ht="20.1" customHeight="1">
      <c r="A30" s="58"/>
      <c r="B30" s="286">
        <v>2022</v>
      </c>
      <c r="C30" s="287"/>
      <c r="D30" s="276">
        <v>120.88284949064995934764933761</v>
      </c>
      <c r="E30" s="94">
        <v>125.05266899534553145016598338</v>
      </c>
      <c r="F30" s="277">
        <v>164.85839348132659714104357367</v>
      </c>
      <c r="G30" s="276"/>
      <c r="H30" s="94"/>
      <c r="I30" s="277">
        <v>45.345729699147777032414487296</v>
      </c>
      <c r="J30" s="276"/>
      <c r="K30" s="94"/>
      <c r="L30" s="277">
        <v>6.529428552569294372741801853</v>
      </c>
      <c r="M30" s="276"/>
      <c r="N30" s="94"/>
      <c r="O30" s="277">
        <v>216.73355173304366854619986283</v>
      </c>
      <c r="P30" s="217"/>
      <c r="Q30" s="271">
        <v>22.024441277639894826540099620</v>
      </c>
      <c r="R30" s="92">
        <v>27.693254504456232966447473100</v>
      </c>
      <c r="S30" s="272">
        <v>31.343282084468429903889302480</v>
      </c>
      <c r="T30" s="271"/>
      <c r="U30" s="92"/>
      <c r="V30" s="272">
        <v>168.03236256900926763494313288</v>
      </c>
      <c r="W30" s="271"/>
      <c r="X30" s="92"/>
      <c r="Y30" s="272">
        <v>-3.1707209140251217539921015200</v>
      </c>
      <c r="Z30" s="271"/>
      <c r="AA30" s="92"/>
      <c r="AB30" s="272">
        <v>45.284777980643701673074835700</v>
      </c>
      <c r="AC30" s="5"/>
      <c r="AD30" s="271" t="s">
        <v>222</v>
      </c>
      <c r="AE30" s="92"/>
      <c r="AF30" s="92"/>
      <c r="AG30" s="272"/>
    </row>
    <row r="31" ht="20.1" customHeight="1">
      <c r="A31" s="58"/>
      <c r="B31" s="425">
        <v>2023</v>
      </c>
      <c r="C31" s="426"/>
      <c r="D31" s="457">
        <v>139.22225376099914845302299177</v>
      </c>
      <c r="E31" s="458">
        <v>135.72930006249442014105883403</v>
      </c>
      <c r="F31" s="499">
        <v>185.97537931551764781518547886</v>
      </c>
      <c r="G31" s="457"/>
      <c r="H31" s="458"/>
      <c r="I31" s="499">
        <v>71.841683655061519848052664169</v>
      </c>
      <c r="J31" s="457"/>
      <c r="K31" s="458"/>
      <c r="L31" s="499">
        <v>9.511245606833915153904454963</v>
      </c>
      <c r="M31" s="457"/>
      <c r="N31" s="458"/>
      <c r="O31" s="499">
        <v>267.32830857741308281714259799</v>
      </c>
      <c r="P31" s="496"/>
      <c r="Q31" s="430">
        <v>15.171221019095221798868947590</v>
      </c>
      <c r="R31" s="431">
        <v>8.537707473956987189401621190</v>
      </c>
      <c r="S31" s="500">
        <v>12.80916633256708395582874800</v>
      </c>
      <c r="T31" s="430"/>
      <c r="U31" s="431"/>
      <c r="V31" s="500">
        <v>58.430979348618572703639238870</v>
      </c>
      <c r="W31" s="430"/>
      <c r="X31" s="431"/>
      <c r="Y31" s="500">
        <v>45.667350981986992236446069460</v>
      </c>
      <c r="Z31" s="430"/>
      <c r="AA31" s="431"/>
      <c r="AB31" s="500">
        <v>23.344219868062767625785133420</v>
      </c>
      <c r="AC31" s="184"/>
      <c r="AD31" s="430" t="s">
        <v>219</v>
      </c>
      <c r="AE31" s="431"/>
      <c r="AF31" s="431"/>
      <c r="AG31" s="432"/>
    </row>
    <row r="32" ht="21" customHeight="1"/>
    <row r="33" ht="24.95" customHeight="1">
      <c r="A33" s="112"/>
      <c r="B33" s="842" t="s">
        <v>44</v>
      </c>
      <c r="C33" s="842"/>
      <c r="D33" s="842"/>
      <c r="E33" s="842"/>
      <c r="F33" s="842"/>
      <c r="G33" s="842"/>
      <c r="H33" s="842"/>
      <c r="I33" s="842"/>
      <c r="J33" s="842"/>
      <c r="K33" s="842"/>
      <c r="L33" s="842"/>
      <c r="M33" s="842"/>
      <c r="N33" s="842"/>
      <c r="O33" s="972"/>
      <c r="P33" s="411"/>
      <c r="Q33" s="836"/>
      <c r="R33" s="836"/>
      <c r="S33" s="836"/>
      <c r="T33" s="836"/>
      <c r="U33" s="836"/>
      <c r="V33" s="836"/>
      <c r="W33" s="836"/>
      <c r="X33" s="836"/>
      <c r="Y33" s="836"/>
      <c r="Z33" s="836"/>
      <c r="AA33" s="836"/>
      <c r="AB33" s="971"/>
      <c r="AC33" s="411"/>
      <c r="AD33" s="836"/>
      <c r="AE33" s="836"/>
      <c r="AF33" s="836"/>
      <c r="AG33" s="971"/>
      <c r="AH33" s="9"/>
    </row>
    <row r="34" ht="20.1" customHeight="1">
      <c r="A34" s="58"/>
      <c r="B34" s="284">
        <v>2021</v>
      </c>
      <c r="C34" s="285"/>
      <c r="D34" s="454">
        <v>110.63733104323799566873273094</v>
      </c>
      <c r="E34" s="455">
        <v>109.021483152202173573917113</v>
      </c>
      <c r="F34" s="436">
        <v>141.71765308259827309330416366</v>
      </c>
      <c r="G34" s="454">
        <v>0</v>
      </c>
      <c r="H34" s="455"/>
      <c r="I34" s="436">
        <v>24.107898089137944021176352611</v>
      </c>
      <c r="J34" s="454">
        <v>0</v>
      </c>
      <c r="K34" s="455"/>
      <c r="L34" s="436">
        <v>6.0259740930928613148898744334</v>
      </c>
      <c r="M34" s="454">
        <v>110.63733104323799566873273094</v>
      </c>
      <c r="N34" s="455"/>
      <c r="O34" s="436">
        <v>171.8515252648290784293703907</v>
      </c>
      <c r="P34" s="5"/>
      <c r="Q34" s="427">
        <v>17.102848621006219635951099400</v>
      </c>
      <c r="R34" s="428">
        <v>28.928656336669035220720383510</v>
      </c>
      <c r="S34" s="417">
        <v>18.808203519983559483953595460</v>
      </c>
      <c r="T34" s="427"/>
      <c r="U34" s="428"/>
      <c r="V34" s="417">
        <v>395.81598752453141403631992652</v>
      </c>
      <c r="W34" s="427"/>
      <c r="X34" s="428"/>
      <c r="Y34" s="417">
        <v>-26.162605745283489471806379690</v>
      </c>
      <c r="Z34" s="427"/>
      <c r="AA34" s="428"/>
      <c r="AB34" s="417">
        <v>29.889318958731247893335606960</v>
      </c>
      <c r="AC34" s="5"/>
      <c r="AD34" s="427" t="s">
        <v>238</v>
      </c>
      <c r="AE34" s="428"/>
      <c r="AF34" s="428"/>
      <c r="AG34" s="429"/>
    </row>
    <row r="35" ht="20.1" customHeight="1">
      <c r="A35" s="58"/>
      <c r="B35" s="286">
        <v>2022</v>
      </c>
      <c r="C35" s="287"/>
      <c r="D35" s="276">
        <v>128.69933208098518054685869338</v>
      </c>
      <c r="E35" s="94">
        <v>132.06140063345810538439389577</v>
      </c>
      <c r="F35" s="277">
        <v>175.02975737995692385658178133</v>
      </c>
      <c r="G35" s="276"/>
      <c r="H35" s="94"/>
      <c r="I35" s="277">
        <v>46.928849740792287575980417427</v>
      </c>
      <c r="J35" s="276"/>
      <c r="K35" s="94"/>
      <c r="L35" s="277">
        <v>5.948932390495900600316436783</v>
      </c>
      <c r="M35" s="276"/>
      <c r="N35" s="94"/>
      <c r="O35" s="277">
        <v>227.90753951124511203287863554</v>
      </c>
      <c r="P35" s="5"/>
      <c r="Q35" s="271">
        <v>16.325412830803557800894127150</v>
      </c>
      <c r="R35" s="92">
        <v>21.133373730655553975849092620</v>
      </c>
      <c r="S35" s="272">
        <v>23.505966668768495191053583350</v>
      </c>
      <c r="T35" s="271"/>
      <c r="U35" s="92"/>
      <c r="V35" s="272">
        <v>94.66172275720053485921809055</v>
      </c>
      <c r="W35" s="271"/>
      <c r="X35" s="92"/>
      <c r="Y35" s="272">
        <v>-1.2784937574211523568550141900</v>
      </c>
      <c r="Z35" s="271"/>
      <c r="AA35" s="92"/>
      <c r="AB35" s="272">
        <v>32.618863382254164923278747060</v>
      </c>
      <c r="AC35" s="5"/>
      <c r="AD35" s="271" t="s">
        <v>222</v>
      </c>
      <c r="AE35" s="92"/>
      <c r="AF35" s="92"/>
      <c r="AG35" s="272"/>
    </row>
    <row r="36" ht="20.1" customHeight="1">
      <c r="A36" s="58"/>
      <c r="B36" s="425">
        <v>2023</v>
      </c>
      <c r="C36" s="426"/>
      <c r="D36" s="457">
        <v>148.03689436456015674293494504</v>
      </c>
      <c r="E36" s="458">
        <v>142.72613952286130045186490005</v>
      </c>
      <c r="F36" s="499">
        <v>189.9203815840412554874619256</v>
      </c>
      <c r="G36" s="457"/>
      <c r="H36" s="458"/>
      <c r="I36" s="499">
        <v>71.954839135849541676463766725</v>
      </c>
      <c r="J36" s="457"/>
      <c r="K36" s="458"/>
      <c r="L36" s="499">
        <v>8.671508458646614929146311313</v>
      </c>
      <c r="M36" s="457"/>
      <c r="N36" s="458"/>
      <c r="O36" s="499">
        <v>270.54672917853741209307200364</v>
      </c>
      <c r="P36" s="184"/>
      <c r="Q36" s="430">
        <v>15.025378897374230222159831070</v>
      </c>
      <c r="R36" s="431">
        <v>8.075591231201872766910721890</v>
      </c>
      <c r="S36" s="500">
        <v>8.507481485969740471488463420</v>
      </c>
      <c r="T36" s="430"/>
      <c r="U36" s="431"/>
      <c r="V36" s="500">
        <v>53.327515021728554210862143950</v>
      </c>
      <c r="W36" s="430"/>
      <c r="X36" s="431"/>
      <c r="Y36" s="500">
        <v>45.765792741137304561644627970</v>
      </c>
      <c r="Z36" s="430"/>
      <c r="AA36" s="431"/>
      <c r="AB36" s="500">
        <v>18.708986003177839432870576720</v>
      </c>
      <c r="AC36" s="184"/>
      <c r="AD36" s="430" t="s">
        <v>219</v>
      </c>
      <c r="AE36" s="431"/>
      <c r="AF36" s="431"/>
      <c r="AG36" s="432"/>
    </row>
    <row r="37" ht="21" customHeight="1"/>
    <row r="38" ht="24.95" customHeight="1">
      <c r="A38" s="112"/>
      <c r="B38" s="842" t="s">
        <v>45</v>
      </c>
      <c r="C38" s="842"/>
      <c r="D38" s="842"/>
      <c r="E38" s="842"/>
      <c r="F38" s="842"/>
      <c r="G38" s="842"/>
      <c r="H38" s="842"/>
      <c r="I38" s="842"/>
      <c r="J38" s="842"/>
      <c r="K38" s="842"/>
      <c r="L38" s="842"/>
      <c r="M38" s="842"/>
      <c r="N38" s="842"/>
      <c r="O38" s="972"/>
      <c r="P38" s="411"/>
      <c r="Q38" s="836"/>
      <c r="R38" s="836"/>
      <c r="S38" s="836"/>
      <c r="T38" s="836"/>
      <c r="U38" s="836"/>
      <c r="V38" s="836"/>
      <c r="W38" s="836"/>
      <c r="X38" s="836"/>
      <c r="Y38" s="836"/>
      <c r="Z38" s="836"/>
      <c r="AA38" s="836"/>
      <c r="AB38" s="971"/>
      <c r="AC38" s="411"/>
      <c r="AD38" s="836"/>
      <c r="AE38" s="836"/>
      <c r="AF38" s="836"/>
      <c r="AG38" s="971"/>
      <c r="AH38" s="9"/>
    </row>
    <row r="39" ht="20.1" customHeight="1">
      <c r="A39" s="58"/>
      <c r="B39" s="284">
        <v>2021</v>
      </c>
      <c r="C39" s="285"/>
      <c r="D39" s="454">
        <v>97.43322219391428603077195742</v>
      </c>
      <c r="E39" s="455">
        <v>95.18821854597860814001944715</v>
      </c>
      <c r="F39" s="436">
        <v>122.53482193655007992197447915</v>
      </c>
      <c r="G39" s="454">
        <v>0</v>
      </c>
      <c r="H39" s="455"/>
      <c r="I39" s="436">
        <v>15.588883432759348548012187764</v>
      </c>
      <c r="J39" s="454">
        <v>0</v>
      </c>
      <c r="K39" s="455"/>
      <c r="L39" s="436">
        <v>6.8304973539839346605594535618</v>
      </c>
      <c r="M39" s="454">
        <v>97.43322219391428603077195742</v>
      </c>
      <c r="N39" s="455"/>
      <c r="O39" s="436">
        <v>144.95420272329336313054612048</v>
      </c>
      <c r="P39" s="5"/>
      <c r="Q39" s="427">
        <v>-17.086476610248456586069040740</v>
      </c>
      <c r="R39" s="428">
        <v>-5.8272010172133953543209988800</v>
      </c>
      <c r="S39" s="417">
        <v>-20.065549507729266846692840300</v>
      </c>
      <c r="T39" s="427"/>
      <c r="U39" s="428"/>
      <c r="V39" s="417">
        <v>-63.250474977762284410414241950</v>
      </c>
      <c r="W39" s="427"/>
      <c r="X39" s="428"/>
      <c r="Y39" s="417">
        <v>-15.130783420610255114100594550</v>
      </c>
      <c r="Z39" s="427"/>
      <c r="AA39" s="428"/>
      <c r="AB39" s="417">
        <v>-28.860908656413930769935494650</v>
      </c>
      <c r="AC39" s="5"/>
      <c r="AD39" s="427" t="s">
        <v>219</v>
      </c>
      <c r="AE39" s="428"/>
      <c r="AF39" s="428"/>
      <c r="AG39" s="429"/>
    </row>
    <row r="40" ht="20.1" customHeight="1">
      <c r="A40" s="58"/>
      <c r="B40" s="286">
        <v>2022</v>
      </c>
      <c r="C40" s="287"/>
      <c r="D40" s="276">
        <v>119.43799863437073240853877668</v>
      </c>
      <c r="E40" s="94">
        <v>121.92275318112200386452200774</v>
      </c>
      <c r="F40" s="277">
        <v>160.81650904233208703539391094</v>
      </c>
      <c r="G40" s="276"/>
      <c r="H40" s="94"/>
      <c r="I40" s="277">
        <v>42.48986485876107383937295775</v>
      </c>
      <c r="J40" s="276"/>
      <c r="K40" s="94"/>
      <c r="L40" s="277">
        <v>6.5554418433730265603965469381</v>
      </c>
      <c r="M40" s="276"/>
      <c r="N40" s="94"/>
      <c r="O40" s="277">
        <v>209.86181574446618743516341563</v>
      </c>
      <c r="P40" s="5"/>
      <c r="Q40" s="271">
        <v>22.584469593625309718793145460</v>
      </c>
      <c r="R40" s="92">
        <v>28.085970137367848313426306550</v>
      </c>
      <c r="S40" s="272">
        <v>31.241476096924662673312690720</v>
      </c>
      <c r="T40" s="271"/>
      <c r="U40" s="92"/>
      <c r="V40" s="272">
        <v>172.56515863964767229940613473</v>
      </c>
      <c r="W40" s="271"/>
      <c r="X40" s="92"/>
      <c r="Y40" s="272">
        <v>-4.0268738332194578228578735800</v>
      </c>
      <c r="Z40" s="271"/>
      <c r="AA40" s="92"/>
      <c r="AB40" s="272">
        <v>44.778013884196894830801300480</v>
      </c>
      <c r="AC40" s="5"/>
      <c r="AD40" s="271" t="s">
        <v>222</v>
      </c>
      <c r="AE40" s="92"/>
      <c r="AF40" s="92"/>
      <c r="AG40" s="272"/>
    </row>
    <row r="41" ht="20.1" customHeight="1">
      <c r="A41" s="58"/>
      <c r="B41" s="425">
        <v>2023</v>
      </c>
      <c r="C41" s="426"/>
      <c r="D41" s="457">
        <v>136.06354954640293390442751179</v>
      </c>
      <c r="E41" s="458">
        <v>134.81951306780618050058025543</v>
      </c>
      <c r="F41" s="499">
        <v>184.01344784755672695325517283</v>
      </c>
      <c r="G41" s="457"/>
      <c r="H41" s="458"/>
      <c r="I41" s="499">
        <v>73.12085604304821057654689584</v>
      </c>
      <c r="J41" s="457"/>
      <c r="K41" s="458"/>
      <c r="L41" s="499">
        <v>9.560519721961777901297934503</v>
      </c>
      <c r="M41" s="457"/>
      <c r="N41" s="458"/>
      <c r="O41" s="499">
        <v>266.69482361256671543110000317</v>
      </c>
      <c r="P41" s="184"/>
      <c r="Q41" s="430">
        <v>13.919817061648684420621532710</v>
      </c>
      <c r="R41" s="431">
        <v>10.577812221439719760554392130</v>
      </c>
      <c r="S41" s="500">
        <v>14.424476033835042141688917030</v>
      </c>
      <c r="T41" s="430"/>
      <c r="U41" s="431"/>
      <c r="V41" s="500">
        <v>72.090112044459187581140275930</v>
      </c>
      <c r="W41" s="430"/>
      <c r="X41" s="431"/>
      <c r="Y41" s="500">
        <v>45.840966182733840730482080190</v>
      </c>
      <c r="Z41" s="430"/>
      <c r="AA41" s="431"/>
      <c r="AB41" s="500">
        <v>27.081157030137903525576251890</v>
      </c>
      <c r="AC41" s="184"/>
      <c r="AD41" s="430" t="s">
        <v>219</v>
      </c>
      <c r="AE41" s="431"/>
      <c r="AF41" s="431"/>
      <c r="AG41" s="432"/>
    </row>
    <row r="42" ht="14.1" customHeight="1"/>
    <row r="43" ht="20.1" customHeight="1">
      <c r="B43" s="7" t="s">
        <v>102</v>
      </c>
    </row>
    <row r="44" ht="14.1" customHeight="1">
      <c r="B44" s="7"/>
    </row>
    <row r="45" ht="24" customHeight="1">
      <c r="B45" s="816" t="s">
        <v>126</v>
      </c>
      <c r="C45" s="816"/>
      <c r="D45" s="816"/>
      <c r="E45" s="816"/>
      <c r="F45" s="816"/>
      <c r="G45" s="816"/>
      <c r="H45" s="816"/>
      <c r="I45" s="816"/>
      <c r="J45" s="816"/>
      <c r="K45" s="816"/>
      <c r="L45" s="816"/>
      <c r="M45" s="816"/>
      <c r="N45" s="816"/>
      <c r="O45" s="816"/>
      <c r="P45" s="816"/>
      <c r="Q45" s="816"/>
      <c r="R45" s="816"/>
      <c r="S45" s="816"/>
      <c r="T45" s="816"/>
      <c r="U45" s="816"/>
      <c r="V45" s="816"/>
      <c r="W45" s="816"/>
      <c r="X45" s="816"/>
      <c r="Y45" s="816"/>
      <c r="Z45" s="816"/>
      <c r="AA45" s="816"/>
      <c r="AB45" s="816"/>
      <c r="AC45" s="816"/>
      <c r="AD45" s="816"/>
      <c r="AE45" s="816"/>
      <c r="AF45" s="816"/>
      <c r="AG45" s="816"/>
    </row>
    <row r="46" ht="14.1" customHeight="1"/>
    <row r="47">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row>
    <row r="48">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row>
    <row r="49">
      <c r="A49" s="236"/>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row>
    <row r="50">
      <c r="A50" s="236"/>
      <c r="B50" s="236"/>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row>
    <row r="51">
      <c r="A51" s="236"/>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row>
    <row r="52">
      <c r="A52" s="236"/>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row>
    <row r="53">
      <c r="A53" s="236"/>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row>
    <row r="54">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row>
    <row r="55">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row>
    <row r="56">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row>
    <row r="57">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row>
    <row r="58">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row>
    <row r="59">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row>
    <row r="60">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row>
    <row r="6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row>
    <row r="62">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row>
    <row r="63">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row>
    <row r="64">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row>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sheetData>
  <mergeCells count="24">
    <mergeCell ref="U3:AG3"/>
    <mergeCell ref="AD6:AG6"/>
    <mergeCell ref="Q6:AB6"/>
    <mergeCell ref="Q7:S7"/>
    <mergeCell ref="AD7:AG7"/>
    <mergeCell ref="M7:O7"/>
    <mergeCell ref="T7:V7"/>
    <mergeCell ref="W7:Y7"/>
    <mergeCell ref="D6:O6"/>
    <mergeCell ref="Z7:AB7"/>
    <mergeCell ref="D7:F7"/>
    <mergeCell ref="G7:I7"/>
    <mergeCell ref="J7:L7"/>
    <mergeCell ref="B45:AG45"/>
    <mergeCell ref="B33:O33"/>
    <mergeCell ref="Q28:AB28"/>
    <mergeCell ref="B38:O38"/>
    <mergeCell ref="B28:O28"/>
    <mergeCell ref="Q33:AB33"/>
    <mergeCell ref="B8:C8"/>
    <mergeCell ref="AD38:AG38"/>
    <mergeCell ref="AD33:AG33"/>
    <mergeCell ref="AD28:AG28"/>
    <mergeCell ref="Q38:AB38"/>
  </mergeCells>
  <phoneticPr fontId="0" type="noConversion"/>
  <printOptions horizontalCentered="1" verticalCentered="1"/>
  <pageMargins left="0.25" right="0.25" top="0.25" bottom="0.25" header="0" footer="0"/>
  <pageSetup scale="59" fitToWidth="1" fitToHeight="1" orientation="landscape" r:id="rId1"/>
  <headerFooter alignWithMargins="0">
    <oddHeader/>
    <oddFooter/>
  </headerFooter>
  <rowBreaks count="1" manualBreakCount="1">
    <brk id="47" max="16383" man="1"/>
  </rowBreaks>
  <colBreaks count="1" manualBreakCount="1">
    <brk id="35" max="1048575" man="1"/>
  </colBreaks>
  <drawing r:id="rId129"/>
</worksheet>
</file>

<file path=xl/worksheets/sheet21.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5">
    <pageSetUpPr fitToPage="1"/>
  </sheetPr>
  <dimension ref="A1:AW78"/>
  <sheetViews>
    <sheetView showGridLines="0" zoomScale="75" workbookViewId="0"/>
  </sheetViews>
  <sheetFormatPr defaultRowHeight="12.75"/>
  <cols>
    <col min="1" max="1" width="1.7109375" customWidth="1"/>
    <col min="2" max="2" width="6.7109375" customWidth="1"/>
    <col min="3" max="3" width="6.7109375" style="26" customWidth="1"/>
    <col min="4" max="15" width="8.7109375" customWidth="1"/>
    <col min="16" max="16" width="1.42578125" customWidth="1"/>
    <col min="17" max="28" width="7.7109375" customWidth="1"/>
    <col min="29" max="29" width="1.42578125" customWidth="1"/>
    <col min="30" max="33" width="7.7109375" customWidth="1"/>
    <col min="34" max="34" width="1.7109375" customWidth="1"/>
    <col min="35" max="48" width="9.140625" style="236" customWidth="1"/>
  </cols>
  <sheetData>
    <row r="1" ht="39.95" customHeight="1">
      <c r="B1" s="656" t="s">
        <v>161</v>
      </c>
      <c r="AD1" s="5"/>
      <c r="AG1" s="685"/>
      <c r="AI1" s="236"/>
    </row>
    <row r="2" ht="21" customHeight="1">
      <c r="B2" s="11" t="s">
        <v>208</v>
      </c>
    </row>
    <row r="3" ht="21" customHeight="1">
      <c r="B3" s="11" t="s">
        <v>209</v>
      </c>
      <c r="U3" s="99" t="s">
        <v>296</v>
      </c>
      <c r="V3" s="99"/>
      <c r="W3" s="99"/>
      <c r="X3" s="99"/>
      <c r="Y3" s="99"/>
      <c r="Z3" s="99"/>
      <c r="AA3" s="99"/>
      <c r="AB3" s="99"/>
      <c r="AC3" s="99"/>
      <c r="AD3" s="99"/>
      <c r="AE3" s="99"/>
      <c r="AF3" s="99"/>
      <c r="AG3" s="99"/>
    </row>
    <row r="4" ht="21" customHeight="1">
      <c r="A4" s="4"/>
      <c r="B4" s="211" t="s">
        <v>210</v>
      </c>
      <c r="C4" s="5"/>
      <c r="D4" s="5"/>
      <c r="E4" s="5"/>
      <c r="F4" s="5"/>
      <c r="G4" s="5"/>
      <c r="H4" s="212"/>
      <c r="I4" s="212"/>
      <c r="J4" s="212"/>
      <c r="K4" s="212"/>
      <c r="L4" s="212"/>
      <c r="M4" s="212"/>
      <c r="N4" s="212"/>
      <c r="O4" s="212"/>
      <c r="P4" s="212"/>
      <c r="Q4" s="212"/>
      <c r="R4" s="212"/>
      <c r="S4" s="212"/>
      <c r="T4" s="212"/>
      <c r="U4" s="212"/>
      <c r="V4" s="212"/>
      <c r="W4" s="212"/>
      <c r="X4" s="4"/>
      <c r="Y4" s="4"/>
      <c r="AC4" s="212"/>
    </row>
    <row r="5" ht="24.95" customHeight="1"/>
    <row r="6" ht="24.95" customHeight="1">
      <c r="D6" s="802" t="s">
        <v>92</v>
      </c>
      <c r="E6" s="802"/>
      <c r="F6" s="802"/>
      <c r="G6" s="802"/>
      <c r="H6" s="802"/>
      <c r="I6" s="802"/>
      <c r="J6" s="802"/>
      <c r="K6" s="802"/>
      <c r="L6" s="802"/>
      <c r="M6" s="802"/>
      <c r="N6" s="802"/>
      <c r="O6" s="960"/>
      <c r="Q6" s="802" t="s">
        <v>70</v>
      </c>
      <c r="R6" s="802"/>
      <c r="S6" s="802"/>
      <c r="T6" s="802"/>
      <c r="U6" s="802"/>
      <c r="V6" s="802"/>
      <c r="W6" s="802"/>
      <c r="X6" s="802"/>
      <c r="Y6" s="802"/>
      <c r="Z6" s="802"/>
      <c r="AA6" s="802"/>
      <c r="AB6" s="960"/>
      <c r="AD6" s="802" t="s">
        <v>77</v>
      </c>
      <c r="AE6" s="802"/>
      <c r="AF6" s="802"/>
      <c r="AG6" s="960"/>
    </row>
    <row r="7" ht="24.95" customHeight="1">
      <c r="D7" s="839" t="s">
        <v>20</v>
      </c>
      <c r="E7" s="839"/>
      <c r="F7" s="283"/>
      <c r="G7" s="839" t="s">
        <v>18</v>
      </c>
      <c r="H7" s="839"/>
      <c r="I7" s="283"/>
      <c r="J7" s="839" t="s">
        <v>17</v>
      </c>
      <c r="K7" s="839"/>
      <c r="L7" s="283"/>
      <c r="M7" s="839" t="s">
        <v>103</v>
      </c>
      <c r="N7" s="839"/>
      <c r="O7" s="283"/>
      <c r="Q7" s="839" t="s">
        <v>20</v>
      </c>
      <c r="R7" s="839"/>
      <c r="S7" s="283"/>
      <c r="T7" s="839" t="s">
        <v>18</v>
      </c>
      <c r="U7" s="839"/>
      <c r="V7" s="283"/>
      <c r="W7" s="839" t="s">
        <v>17</v>
      </c>
      <c r="X7" s="839"/>
      <c r="Y7" s="283"/>
      <c r="Z7" s="839" t="s">
        <v>103</v>
      </c>
      <c r="AA7" s="839"/>
      <c r="AB7" s="283"/>
      <c r="AD7" s="839" t="s">
        <v>78</v>
      </c>
      <c r="AE7" s="839"/>
      <c r="AF7" s="839"/>
      <c r="AG7" s="283"/>
    </row>
    <row r="8" ht="30" customHeight="1">
      <c r="A8" s="57"/>
      <c r="B8" s="845" t="s">
        <v>42</v>
      </c>
      <c r="C8" s="944"/>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c r="AC8" s="63"/>
      <c r="AD8" s="412" t="s">
        <v>20</v>
      </c>
      <c r="AE8" s="413" t="s">
        <v>18</v>
      </c>
      <c r="AF8" s="413" t="s">
        <v>17</v>
      </c>
      <c r="AG8" s="414" t="s">
        <v>12</v>
      </c>
    </row>
    <row r="9" ht="20.1" customHeight="1">
      <c r="A9" s="57"/>
      <c r="B9" s="284">
        <v>2022</v>
      </c>
      <c r="C9" s="285" t="s">
        <v>218</v>
      </c>
      <c r="D9" s="434">
        <v>88.9510101010101010101010101</v>
      </c>
      <c r="E9" s="435">
        <v>63.676182365591397849462365591</v>
      </c>
      <c r="F9" s="436">
        <v>105.00966206952173562384063231</v>
      </c>
      <c r="G9" s="434">
        <v>0</v>
      </c>
      <c r="H9" s="435"/>
      <c r="I9" s="436">
        <v>23.703002970003902601002205504</v>
      </c>
      <c r="J9" s="434">
        <v>0</v>
      </c>
      <c r="K9" s="435"/>
      <c r="L9" s="436">
        <v>3.8619073256668002392422465356</v>
      </c>
      <c r="M9" s="434">
        <v>88.9510101010101010101010101</v>
      </c>
      <c r="N9" s="435"/>
      <c r="O9" s="436">
        <v>132.57457236519243846408508435</v>
      </c>
      <c r="P9" s="5"/>
      <c r="Q9" s="415">
        <v>6.6023060860336584912463715700</v>
      </c>
      <c r="R9" s="416">
        <v>27.017219769066647022482262600</v>
      </c>
      <c r="S9" s="417">
        <v>105.94912663648457390461146136</v>
      </c>
      <c r="T9" s="415">
        <v>0</v>
      </c>
      <c r="U9" s="416"/>
      <c r="V9" s="417">
        <v>481.71087820975384592899679518</v>
      </c>
      <c r="W9" s="415">
        <v>0</v>
      </c>
      <c r="X9" s="416"/>
      <c r="Y9" s="417">
        <v>60.432584146748639546573881060</v>
      </c>
      <c r="Z9" s="415">
        <v>6.6023060860336584912463715700</v>
      </c>
      <c r="AA9" s="416"/>
      <c r="AB9" s="417">
        <v>130.68465008111788377651632374</v>
      </c>
      <c r="AC9" s="5"/>
      <c r="AD9" s="427" t="s">
        <v>219</v>
      </c>
      <c r="AE9" s="428"/>
      <c r="AF9" s="428"/>
      <c r="AG9" s="429"/>
    </row>
    <row r="10" ht="20.1" customHeight="1">
      <c r="A10" s="58"/>
      <c r="B10" s="286"/>
      <c r="C10" s="287" t="s">
        <v>221</v>
      </c>
      <c r="D10" s="276">
        <v>103.45104268491365265558813946</v>
      </c>
      <c r="E10" s="94">
        <v>75.045880749219562955254942768</v>
      </c>
      <c r="F10" s="277">
        <v>116.89638082155428767668568485</v>
      </c>
      <c r="G10" s="276">
        <v>0</v>
      </c>
      <c r="H10" s="94"/>
      <c r="I10" s="277">
        <v>36.795560244924838322749014737</v>
      </c>
      <c r="J10" s="276">
        <v>0</v>
      </c>
      <c r="K10" s="94"/>
      <c r="L10" s="277">
        <v>4.4189374480625917853679278823</v>
      </c>
      <c r="M10" s="276">
        <v>103.45104268491365265558813946</v>
      </c>
      <c r="N10" s="94"/>
      <c r="O10" s="277">
        <v>158.11087851454171778480262747</v>
      </c>
      <c r="P10" s="5"/>
      <c r="Q10" s="271">
        <v>26.011593386114042475764431230</v>
      </c>
      <c r="R10" s="92">
        <v>24.666542874347492457899570060</v>
      </c>
      <c r="S10" s="272">
        <v>85.57391916782516692280828286</v>
      </c>
      <c r="T10" s="271">
        <v>0</v>
      </c>
      <c r="U10" s="92"/>
      <c r="V10" s="272">
        <v>444.98276883040096706085880620</v>
      </c>
      <c r="W10" s="271">
        <v>0</v>
      </c>
      <c r="X10" s="92"/>
      <c r="Y10" s="272">
        <v>67.740955187513385380782792070</v>
      </c>
      <c r="Z10" s="271">
        <v>26.011593386114042475764431230</v>
      </c>
      <c r="AA10" s="92"/>
      <c r="AB10" s="272">
        <v>118.45190397848112999174891694</v>
      </c>
      <c r="AC10" s="5"/>
      <c r="AD10" s="271" t="s">
        <v>219</v>
      </c>
      <c r="AE10" s="92"/>
      <c r="AF10" s="92"/>
      <c r="AG10" s="272"/>
    </row>
    <row r="11" ht="20.1" customHeight="1">
      <c r="A11" s="58"/>
      <c r="B11" s="288"/>
      <c r="C11" s="289" t="s">
        <v>223</v>
      </c>
      <c r="D11" s="439">
        <v>113.17323232323232323232323232</v>
      </c>
      <c r="E11" s="95">
        <v>89.57894064516129032258064516</v>
      </c>
      <c r="F11" s="442">
        <v>133.35453665618195015727074764</v>
      </c>
      <c r="G11" s="439"/>
      <c r="H11" s="95"/>
      <c r="I11" s="442">
        <v>53.782929244540542824841059423</v>
      </c>
      <c r="J11" s="439"/>
      <c r="K11" s="95"/>
      <c r="L11" s="442">
        <v>4.9891933555409740534291098628</v>
      </c>
      <c r="M11" s="439"/>
      <c r="N11" s="95"/>
      <c r="O11" s="442">
        <v>192.12665925626346703554091693</v>
      </c>
      <c r="P11" s="5"/>
      <c r="Q11" s="497">
        <v>41.528488900835902817542014200</v>
      </c>
      <c r="R11" s="216">
        <v>25.437099665472179263584646850</v>
      </c>
      <c r="S11" s="498">
        <v>66.706018054100275680559564080</v>
      </c>
      <c r="T11" s="497"/>
      <c r="U11" s="216"/>
      <c r="V11" s="498">
        <v>376.36991459656448813734162695</v>
      </c>
      <c r="W11" s="497"/>
      <c r="X11" s="216"/>
      <c r="Y11" s="498">
        <v>14.761547918869613619234921060</v>
      </c>
      <c r="Z11" s="497"/>
      <c r="AA11" s="216"/>
      <c r="AB11" s="498">
        <v>100.90323989866687820839578677</v>
      </c>
      <c r="AC11" s="5"/>
      <c r="AD11" s="420" t="s">
        <v>219</v>
      </c>
      <c r="AE11" s="91"/>
      <c r="AF11" s="91"/>
      <c r="AG11" s="421"/>
    </row>
    <row r="12" ht="20.1" customHeight="1">
      <c r="A12" s="58"/>
      <c r="B12" s="286"/>
      <c r="C12" s="287" t="s">
        <v>224</v>
      </c>
      <c r="D12" s="276">
        <v>104.9965786901270772238514174</v>
      </c>
      <c r="E12" s="94">
        <v>76.84400499479708636836628512</v>
      </c>
      <c r="F12" s="277">
        <v>113.13600212295996815560047767</v>
      </c>
      <c r="G12" s="276"/>
      <c r="H12" s="94"/>
      <c r="I12" s="277">
        <v>27.201304543999832415902095536</v>
      </c>
      <c r="J12" s="276"/>
      <c r="K12" s="94"/>
      <c r="L12" s="277">
        <v>1.6173329535303073896444083435</v>
      </c>
      <c r="M12" s="276"/>
      <c r="N12" s="94"/>
      <c r="O12" s="277">
        <v>141.95463962049010796114698154</v>
      </c>
      <c r="P12" s="5"/>
      <c r="Q12" s="271">
        <v>18.552359158262258078549917500</v>
      </c>
      <c r="R12" s="92">
        <v>-2.3473508927873532819226724500</v>
      </c>
      <c r="S12" s="272">
        <v>30.110872121100169049276449310</v>
      </c>
      <c r="T12" s="271"/>
      <c r="U12" s="92"/>
      <c r="V12" s="272">
        <v>78.292545370606690242815588330</v>
      </c>
      <c r="W12" s="271"/>
      <c r="X12" s="92"/>
      <c r="Y12" s="272">
        <v>-66.480603910910304172125087230</v>
      </c>
      <c r="Z12" s="271"/>
      <c r="AA12" s="92"/>
      <c r="AB12" s="272">
        <v>32.624310054948232721071478790</v>
      </c>
      <c r="AC12" s="5"/>
      <c r="AD12" s="271" t="s">
        <v>219</v>
      </c>
      <c r="AE12" s="92"/>
      <c r="AF12" s="92"/>
      <c r="AG12" s="272"/>
    </row>
    <row r="13" ht="20.1" customHeight="1">
      <c r="A13" s="58"/>
      <c r="B13" s="288"/>
      <c r="C13" s="289" t="s">
        <v>226</v>
      </c>
      <c r="D13" s="439">
        <v>94.20674486803519061583577713</v>
      </c>
      <c r="E13" s="95">
        <v>77.926457856399583766909469303</v>
      </c>
      <c r="F13" s="442">
        <v>110.31349562529756562053651569</v>
      </c>
      <c r="G13" s="439"/>
      <c r="H13" s="95"/>
      <c r="I13" s="442">
        <v>30.333493038567789253940427371</v>
      </c>
      <c r="J13" s="439"/>
      <c r="K13" s="95"/>
      <c r="L13" s="442">
        <v>5.4133922576639619989953796645</v>
      </c>
      <c r="M13" s="439"/>
      <c r="N13" s="95"/>
      <c r="O13" s="442">
        <v>146.06038092152931687347232273</v>
      </c>
      <c r="P13" s="5"/>
      <c r="Q13" s="420">
        <v>28.563996184708493197164370270</v>
      </c>
      <c r="R13" s="91">
        <v>5.0581334393356425985106156400</v>
      </c>
      <c r="S13" s="498">
        <v>33.761610214689379844464853990</v>
      </c>
      <c r="T13" s="420"/>
      <c r="U13" s="91"/>
      <c r="V13" s="498">
        <v>106.88286198183751171179993876</v>
      </c>
      <c r="W13" s="420"/>
      <c r="X13" s="91"/>
      <c r="Y13" s="498">
        <v>76.96273121028732130246134600</v>
      </c>
      <c r="Z13" s="420"/>
      <c r="AA13" s="91"/>
      <c r="AB13" s="498">
        <v>45.781301106213576453658142850</v>
      </c>
      <c r="AC13" s="5"/>
      <c r="AD13" s="420" t="s">
        <v>219</v>
      </c>
      <c r="AE13" s="91"/>
      <c r="AF13" s="91"/>
      <c r="AG13" s="421"/>
    </row>
    <row r="14" ht="20.1" customHeight="1">
      <c r="A14" s="58"/>
      <c r="B14" s="286"/>
      <c r="C14" s="287" t="s">
        <v>228</v>
      </c>
      <c r="D14" s="276">
        <v>105.56994949494949494949494949</v>
      </c>
      <c r="E14" s="94">
        <v>86.65613698924731182795698925</v>
      </c>
      <c r="F14" s="277">
        <v>125.64961690458907976449713687</v>
      </c>
      <c r="G14" s="276"/>
      <c r="H14" s="94"/>
      <c r="I14" s="277">
        <v>36.144610706178251758896655779</v>
      </c>
      <c r="J14" s="276"/>
      <c r="K14" s="94"/>
      <c r="L14" s="277">
        <v>4.8532941465283427142900941842</v>
      </c>
      <c r="M14" s="276"/>
      <c r="N14" s="94"/>
      <c r="O14" s="277">
        <v>166.64752175729567423768388683</v>
      </c>
      <c r="P14" s="5"/>
      <c r="Q14" s="271">
        <v>28.459009341228026821142356240</v>
      </c>
      <c r="R14" s="92">
        <v>-0.6853801151230921207767526500</v>
      </c>
      <c r="S14" s="272">
        <v>38.579827217618586199822746090</v>
      </c>
      <c r="T14" s="271"/>
      <c r="U14" s="92"/>
      <c r="V14" s="272">
        <v>152.94131727908791009266963479</v>
      </c>
      <c r="W14" s="271"/>
      <c r="X14" s="92"/>
      <c r="Y14" s="272">
        <v>53.944383282841304153728914230</v>
      </c>
      <c r="Z14" s="271"/>
      <c r="AA14" s="92"/>
      <c r="AB14" s="272">
        <v>54.143642244086146266723261860</v>
      </c>
      <c r="AC14" s="5"/>
      <c r="AD14" s="271" t="s">
        <v>219</v>
      </c>
      <c r="AE14" s="92"/>
      <c r="AF14" s="92"/>
      <c r="AG14" s="272"/>
    </row>
    <row r="15" ht="20.1" customHeight="1">
      <c r="A15" s="58"/>
      <c r="B15" s="288"/>
      <c r="C15" s="289" t="s">
        <v>229</v>
      </c>
      <c r="D15" s="439">
        <v>99.25562072336265884652981427</v>
      </c>
      <c r="E15" s="95">
        <v>81.88506659729448491155046826</v>
      </c>
      <c r="F15" s="442">
        <v>126.51924322721135159182972612</v>
      </c>
      <c r="G15" s="439"/>
      <c r="H15" s="95"/>
      <c r="I15" s="442">
        <v>56.771871517791606547344849387</v>
      </c>
      <c r="J15" s="439"/>
      <c r="K15" s="95"/>
      <c r="L15" s="442">
        <v>5.0916809267715494275739215046</v>
      </c>
      <c r="M15" s="439"/>
      <c r="N15" s="95"/>
      <c r="O15" s="442">
        <v>188.38279567177450756674849701</v>
      </c>
      <c r="P15" s="5"/>
      <c r="Q15" s="420">
        <v>1.5110920051724089580940180600</v>
      </c>
      <c r="R15" s="91">
        <v>-6.3355716508979251141328693900</v>
      </c>
      <c r="S15" s="498">
        <v>32.556686420851529137648781840</v>
      </c>
      <c r="T15" s="420"/>
      <c r="U15" s="91"/>
      <c r="V15" s="498">
        <v>142.28729146945188502231242428</v>
      </c>
      <c r="W15" s="420"/>
      <c r="X15" s="91"/>
      <c r="Y15" s="498">
        <v>15.906209431271616870996003060</v>
      </c>
      <c r="Z15" s="420"/>
      <c r="AA15" s="91"/>
      <c r="AB15" s="498">
        <v>52.821340503199635241254148840</v>
      </c>
      <c r="AC15" s="5"/>
      <c r="AD15" s="420" t="s">
        <v>219</v>
      </c>
      <c r="AE15" s="91"/>
      <c r="AF15" s="91"/>
      <c r="AG15" s="421"/>
    </row>
    <row r="16" ht="20.1" customHeight="1">
      <c r="A16" s="58"/>
      <c r="B16" s="286"/>
      <c r="C16" s="287" t="s">
        <v>230</v>
      </c>
      <c r="D16" s="276">
        <v>100.06691919191919191919191919</v>
      </c>
      <c r="E16" s="94">
        <v>71.834220860215053763440860215</v>
      </c>
      <c r="F16" s="277">
        <v>114.29512057423985805306879587</v>
      </c>
      <c r="G16" s="276"/>
      <c r="H16" s="94"/>
      <c r="I16" s="277">
        <v>44.682031136612712499506427393</v>
      </c>
      <c r="J16" s="276"/>
      <c r="K16" s="94"/>
      <c r="L16" s="277">
        <v>11.066632978786259056452349289</v>
      </c>
      <c r="M16" s="276"/>
      <c r="N16" s="94"/>
      <c r="O16" s="277">
        <v>170.04378468963882960902757255</v>
      </c>
      <c r="P16" s="5"/>
      <c r="Q16" s="271">
        <v>22.082079183241817307480926270</v>
      </c>
      <c r="R16" s="92">
        <v>-10.560803286539426065269127640</v>
      </c>
      <c r="S16" s="272">
        <v>26.250382774571444302117920650</v>
      </c>
      <c r="T16" s="271"/>
      <c r="U16" s="92"/>
      <c r="V16" s="272">
        <v>100.89838462611811785933038786</v>
      </c>
      <c r="W16" s="271"/>
      <c r="X16" s="92"/>
      <c r="Y16" s="272">
        <v>186.59078865381154660102840819</v>
      </c>
      <c r="Z16" s="271"/>
      <c r="AA16" s="92"/>
      <c r="AB16" s="272">
        <v>45.793762685601088113771210190</v>
      </c>
      <c r="AC16" s="5"/>
      <c r="AD16" s="271" t="s">
        <v>219</v>
      </c>
      <c r="AE16" s="92"/>
      <c r="AF16" s="92"/>
      <c r="AG16" s="272"/>
    </row>
    <row r="17" ht="20.1" customHeight="1">
      <c r="A17" s="58"/>
      <c r="B17" s="288"/>
      <c r="C17" s="289" t="s">
        <v>231</v>
      </c>
      <c r="D17" s="439">
        <v>90.82836428804170739654610622</v>
      </c>
      <c r="E17" s="95">
        <v>78.093938189386056191467221644</v>
      </c>
      <c r="F17" s="442">
        <v>101.39330174910047376349289355</v>
      </c>
      <c r="G17" s="439"/>
      <c r="H17" s="95"/>
      <c r="I17" s="442">
        <v>46.501462097426348496701802034</v>
      </c>
      <c r="J17" s="439"/>
      <c r="K17" s="95"/>
      <c r="L17" s="442">
        <v>2.6678312763483105248349473251</v>
      </c>
      <c r="M17" s="439"/>
      <c r="N17" s="95"/>
      <c r="O17" s="442">
        <v>150.56259512287513278502964291</v>
      </c>
      <c r="P17" s="5"/>
      <c r="Q17" s="420">
        <v>10.432137770717063124508153080</v>
      </c>
      <c r="R17" s="91">
        <v>-9.249190167666972438235254930</v>
      </c>
      <c r="S17" s="498">
        <v>18.168418073855128333111642760</v>
      </c>
      <c r="T17" s="420"/>
      <c r="U17" s="91"/>
      <c r="V17" s="498">
        <v>198.76219590819549942176279181</v>
      </c>
      <c r="W17" s="420"/>
      <c r="X17" s="91"/>
      <c r="Y17" s="498">
        <v>-32.492550537276683557785364640</v>
      </c>
      <c r="Z17" s="420"/>
      <c r="AA17" s="91"/>
      <c r="AB17" s="498">
        <v>42.956351904106750814597597490</v>
      </c>
      <c r="AC17" s="5"/>
      <c r="AD17" s="420" t="s">
        <v>219</v>
      </c>
      <c r="AE17" s="91"/>
      <c r="AF17" s="91"/>
      <c r="AG17" s="421"/>
    </row>
    <row r="18" ht="20.1" customHeight="1">
      <c r="A18" s="58"/>
      <c r="B18" s="286">
        <v>2023</v>
      </c>
      <c r="C18" s="287" t="s">
        <v>232</v>
      </c>
      <c r="D18" s="276">
        <v>80.43377321603128054740957967</v>
      </c>
      <c r="E18" s="94">
        <v>49.660577939646201873048907388</v>
      </c>
      <c r="F18" s="277">
        <v>86.47217907791731383124029253</v>
      </c>
      <c r="G18" s="276"/>
      <c r="H18" s="94"/>
      <c r="I18" s="277">
        <v>31.1578232345715944412018329</v>
      </c>
      <c r="J18" s="276"/>
      <c r="K18" s="94"/>
      <c r="L18" s="277">
        <v>4.0594891091280044604242472967</v>
      </c>
      <c r="M18" s="276"/>
      <c r="N18" s="94"/>
      <c r="O18" s="277">
        <v>121.68949142161691273286637273</v>
      </c>
      <c r="P18" s="5"/>
      <c r="Q18" s="271">
        <v>18.457658859582864957319168330</v>
      </c>
      <c r="R18" s="92">
        <v>-19.549733870062189839347389850</v>
      </c>
      <c r="S18" s="272">
        <v>40.448428990709787494875526560</v>
      </c>
      <c r="T18" s="271"/>
      <c r="U18" s="92"/>
      <c r="V18" s="272">
        <v>224.93710328967554603535470205</v>
      </c>
      <c r="W18" s="271"/>
      <c r="X18" s="92"/>
      <c r="Y18" s="272">
        <v>20.518071059811083631407476130</v>
      </c>
      <c r="Z18" s="271"/>
      <c r="AA18" s="92"/>
      <c r="AB18" s="272">
        <v>63.284882057894217144456814210</v>
      </c>
      <c r="AC18" s="5"/>
      <c r="AD18" s="271" t="s">
        <v>219</v>
      </c>
      <c r="AE18" s="92"/>
      <c r="AF18" s="92"/>
      <c r="AG18" s="272"/>
    </row>
    <row r="19" ht="20.1" customHeight="1">
      <c r="A19" s="58"/>
      <c r="B19" s="288"/>
      <c r="C19" s="289" t="s">
        <v>233</v>
      </c>
      <c r="D19" s="439">
        <v>79.8132215007215007215007215</v>
      </c>
      <c r="E19" s="95">
        <v>56.385665668202764976958525346</v>
      </c>
      <c r="F19" s="442">
        <v>93.52427327088590093671148595</v>
      </c>
      <c r="G19" s="439"/>
      <c r="H19" s="95"/>
      <c r="I19" s="442">
        <v>33.918865134145787105705209315</v>
      </c>
      <c r="J19" s="439"/>
      <c r="K19" s="95"/>
      <c r="L19" s="442">
        <v>4.4024455947792194647013999371</v>
      </c>
      <c r="M19" s="439"/>
      <c r="N19" s="95"/>
      <c r="O19" s="442">
        <v>131.8455839998109075071180952</v>
      </c>
      <c r="P19" s="5"/>
      <c r="Q19" s="420">
        <v>1.2230691452712626032967268300</v>
      </c>
      <c r="R19" s="91">
        <v>-7.3029338867054574562645333800</v>
      </c>
      <c r="S19" s="498">
        <v>28.918961322499280391485035910</v>
      </c>
      <c r="T19" s="420"/>
      <c r="U19" s="91"/>
      <c r="V19" s="498">
        <v>104.58492913929250573327789274</v>
      </c>
      <c r="W19" s="420"/>
      <c r="X19" s="91"/>
      <c r="Y19" s="498">
        <v>-15.407252029923762856319437810</v>
      </c>
      <c r="Z19" s="420"/>
      <c r="AA19" s="91"/>
      <c r="AB19" s="498">
        <v>39.772577291025769611997720100</v>
      </c>
      <c r="AC19" s="5"/>
      <c r="AD19" s="420" t="s">
        <v>219</v>
      </c>
      <c r="AE19" s="91"/>
      <c r="AF19" s="91"/>
      <c r="AG19" s="421"/>
    </row>
    <row r="20" ht="20.1" customHeight="1">
      <c r="A20" s="58"/>
      <c r="B20" s="286"/>
      <c r="C20" s="287" t="s">
        <v>234</v>
      </c>
      <c r="D20" s="276">
        <v>87.35565330726621049201694363</v>
      </c>
      <c r="E20" s="94">
        <v>70.352713631633714880332986472</v>
      </c>
      <c r="F20" s="277">
        <v>107.98616173520757397188639042</v>
      </c>
      <c r="G20" s="276"/>
      <c r="H20" s="94"/>
      <c r="I20" s="277">
        <v>49.868209101837809788865584046</v>
      </c>
      <c r="J20" s="276"/>
      <c r="K20" s="94"/>
      <c r="L20" s="277">
        <v>10.800544646734741172941395529</v>
      </c>
      <c r="M20" s="276"/>
      <c r="N20" s="94"/>
      <c r="O20" s="277">
        <v>168.65491548378012493369337</v>
      </c>
      <c r="P20" s="5"/>
      <c r="Q20" s="271">
        <v>3.9590359647116215201952583600</v>
      </c>
      <c r="R20" s="92">
        <v>-1.8741105825807328403655760400</v>
      </c>
      <c r="S20" s="272">
        <v>25.657153101949646209576724200</v>
      </c>
      <c r="T20" s="271"/>
      <c r="U20" s="92"/>
      <c r="V20" s="272">
        <v>156.29499511939504649479201881</v>
      </c>
      <c r="W20" s="271"/>
      <c r="X20" s="92"/>
      <c r="Y20" s="272">
        <v>225.42008109629360774490106033</v>
      </c>
      <c r="Z20" s="271"/>
      <c r="AA20" s="92"/>
      <c r="AB20" s="272">
        <v>55.137132797863611105608980980</v>
      </c>
      <c r="AC20" s="5"/>
      <c r="AD20" s="271" t="s">
        <v>219</v>
      </c>
      <c r="AE20" s="92"/>
      <c r="AF20" s="92"/>
      <c r="AG20" s="272"/>
    </row>
    <row r="21" ht="20.1" customHeight="1">
      <c r="A21" s="58"/>
      <c r="B21" s="288"/>
      <c r="C21" s="289" t="s">
        <v>218</v>
      </c>
      <c r="D21" s="439">
        <v>97.90959595959595959595959596</v>
      </c>
      <c r="E21" s="95">
        <v>83.76564064516129032258064516</v>
      </c>
      <c r="F21" s="442">
        <v>117.16381159770949270102427615</v>
      </c>
      <c r="G21" s="439"/>
      <c r="H21" s="95"/>
      <c r="I21" s="442">
        <v>37.683201736197227387151254466</v>
      </c>
      <c r="J21" s="439"/>
      <c r="K21" s="95"/>
      <c r="L21" s="442">
        <v>5.5640394698648641486874046314</v>
      </c>
      <c r="M21" s="439"/>
      <c r="N21" s="95"/>
      <c r="O21" s="442">
        <v>160.41105280377158423686293524</v>
      </c>
      <c r="P21" s="5"/>
      <c r="Q21" s="420">
        <v>10.071370576257509964124646700</v>
      </c>
      <c r="R21" s="91">
        <v>31.549407538625127306419187830</v>
      </c>
      <c r="S21" s="498">
        <v>11.574315437912126097192226480</v>
      </c>
      <c r="T21" s="420"/>
      <c r="U21" s="91"/>
      <c r="V21" s="498">
        <v>58.980707144539616058408882970</v>
      </c>
      <c r="W21" s="420"/>
      <c r="X21" s="91"/>
      <c r="Y21" s="498">
        <v>44.074909121656351109766989910</v>
      </c>
      <c r="Z21" s="420"/>
      <c r="AA21" s="91"/>
      <c r="AB21" s="498">
        <v>20.996847239975323560896016770</v>
      </c>
      <c r="AC21" s="5"/>
      <c r="AD21" s="420" t="s">
        <v>219</v>
      </c>
      <c r="AE21" s="91"/>
      <c r="AF21" s="91"/>
      <c r="AG21" s="421"/>
    </row>
    <row r="22" ht="20.1" customHeight="1">
      <c r="A22" s="58"/>
      <c r="B22" s="286"/>
      <c r="C22" s="287" t="s">
        <v>221</v>
      </c>
      <c r="D22" s="276">
        <v>103.5787715868361029651352232</v>
      </c>
      <c r="E22" s="94">
        <v>92.51192362122788761706555671</v>
      </c>
      <c r="F22" s="277">
        <v>137.23713931144291032835634507</v>
      </c>
      <c r="G22" s="276"/>
      <c r="H22" s="94"/>
      <c r="I22" s="277">
        <v>51.995537137812771299912125375</v>
      </c>
      <c r="J22" s="276"/>
      <c r="K22" s="94"/>
      <c r="L22" s="277">
        <v>6.4432096595354590428176395284</v>
      </c>
      <c r="M22" s="276"/>
      <c r="N22" s="94"/>
      <c r="O22" s="277">
        <v>195.67588610879114067108610997</v>
      </c>
      <c r="P22" s="5"/>
      <c r="Q22" s="271">
        <v>0.1234679696029266107583322800</v>
      </c>
      <c r="R22" s="92">
        <v>23.273819558995685680639469600</v>
      </c>
      <c r="S22" s="272">
        <v>17.400674295370797896042520360</v>
      </c>
      <c r="T22" s="271"/>
      <c r="U22" s="92"/>
      <c r="V22" s="272">
        <v>41.309268813265437395775656610</v>
      </c>
      <c r="W22" s="271"/>
      <c r="X22" s="92"/>
      <c r="Y22" s="272">
        <v>45.809026156408494530498523450</v>
      </c>
      <c r="Z22" s="271"/>
      <c r="AA22" s="92"/>
      <c r="AB22" s="272">
        <v>23.758648327822766896808943330</v>
      </c>
      <c r="AC22" s="5"/>
      <c r="AD22" s="271" t="s">
        <v>219</v>
      </c>
      <c r="AE22" s="92"/>
      <c r="AF22" s="92"/>
      <c r="AG22" s="272"/>
    </row>
    <row r="23" ht="20.1" customHeight="1">
      <c r="A23" s="58"/>
      <c r="B23" s="288"/>
      <c r="C23" s="289" t="s">
        <v>223</v>
      </c>
      <c r="D23" s="439">
        <v>121.52811447811447811447811448</v>
      </c>
      <c r="E23" s="95">
        <v>108.05623569892473118279569892</v>
      </c>
      <c r="F23" s="442">
        <v>153.24947173159125735946447294</v>
      </c>
      <c r="G23" s="439"/>
      <c r="H23" s="95"/>
      <c r="I23" s="442">
        <v>66.90232751114608046026278566</v>
      </c>
      <c r="J23" s="439"/>
      <c r="K23" s="95"/>
      <c r="L23" s="442">
        <v>6.4365811033875441655050859247</v>
      </c>
      <c r="M23" s="439"/>
      <c r="N23" s="95"/>
      <c r="O23" s="442">
        <v>226.58838034612488198523234453</v>
      </c>
      <c r="P23" s="5"/>
      <c r="Q23" s="420">
        <v>7.382383610865345158792777900</v>
      </c>
      <c r="R23" s="91">
        <v>20.626829163908871233858830790</v>
      </c>
      <c r="S23" s="498">
        <v>14.918828840958137715763319250</v>
      </c>
      <c r="T23" s="420"/>
      <c r="U23" s="91"/>
      <c r="V23" s="498">
        <v>24.393238618530076779486568930</v>
      </c>
      <c r="W23" s="420"/>
      <c r="X23" s="91"/>
      <c r="Y23" s="498">
        <v>29.010456094910995587793388830</v>
      </c>
      <c r="Z23" s="420"/>
      <c r="AA23" s="91"/>
      <c r="AB23" s="498">
        <v>17.936980335379902372451943150</v>
      </c>
      <c r="AC23" s="5"/>
      <c r="AD23" s="420" t="s">
        <v>219</v>
      </c>
      <c r="AE23" s="91"/>
      <c r="AF23" s="91"/>
      <c r="AG23" s="421"/>
    </row>
    <row r="24" ht="20.1" customHeight="1">
      <c r="A24" s="59"/>
      <c r="B24" s="286"/>
      <c r="C24" s="287" t="s">
        <v>224</v>
      </c>
      <c r="D24" s="276">
        <v>129.18597262952101661779081134</v>
      </c>
      <c r="E24" s="94">
        <v>108.77074178970824048814011121</v>
      </c>
      <c r="F24" s="277">
        <v>137.5119845773202313401965299</v>
      </c>
      <c r="G24" s="276"/>
      <c r="H24" s="94"/>
      <c r="I24" s="277">
        <v>44.474824253101938228132214444</v>
      </c>
      <c r="J24" s="276"/>
      <c r="K24" s="94"/>
      <c r="L24" s="277">
        <v>6.9241230194353871639418672245</v>
      </c>
      <c r="M24" s="276"/>
      <c r="N24" s="94"/>
      <c r="O24" s="277">
        <v>188.91093184985755673227061156</v>
      </c>
      <c r="P24" s="93"/>
      <c r="Q24" s="271">
        <v>23.038268714275549266543949510</v>
      </c>
      <c r="R24" s="92">
        <v>41.547465930580672775358736440</v>
      </c>
      <c r="S24" s="272">
        <v>21.545734334698320087815721290</v>
      </c>
      <c r="T24" s="271"/>
      <c r="U24" s="92"/>
      <c r="V24" s="272">
        <v>63.502541509216294990841504120</v>
      </c>
      <c r="W24" s="271"/>
      <c r="X24" s="92"/>
      <c r="Y24" s="272">
        <v>328.11982557154933799732704355</v>
      </c>
      <c r="Z24" s="271"/>
      <c r="AA24" s="92"/>
      <c r="AB24" s="272">
        <v>33.078377962770361786683502940</v>
      </c>
      <c r="AC24" s="93"/>
      <c r="AD24" s="271" t="s">
        <v>219</v>
      </c>
      <c r="AE24" s="92"/>
      <c r="AF24" s="92"/>
      <c r="AG24" s="272"/>
    </row>
    <row r="25" ht="20.1" customHeight="1">
      <c r="A25" s="60"/>
      <c r="B25" s="288"/>
      <c r="C25" s="289" t="s">
        <v>226</v>
      </c>
      <c r="D25" s="439">
        <v>115.25619094167481264255457804</v>
      </c>
      <c r="E25" s="95">
        <v>93.3107994752077302734334326</v>
      </c>
      <c r="F25" s="442">
        <v>128.07950953380735699288964511</v>
      </c>
      <c r="G25" s="439"/>
      <c r="H25" s="95"/>
      <c r="I25" s="442">
        <v>41.925715705751966836275222706</v>
      </c>
      <c r="J25" s="439"/>
      <c r="K25" s="95"/>
      <c r="L25" s="442">
        <v>4.9190427231944376561970455661</v>
      </c>
      <c r="M25" s="439"/>
      <c r="N25" s="95"/>
      <c r="O25" s="442">
        <v>174.92426796275376148536191338</v>
      </c>
      <c r="P25" s="93"/>
      <c r="Q25" s="420">
        <v>22.343884297423438114917903540</v>
      </c>
      <c r="R25" s="91">
        <v>19.742128722387750664584604310</v>
      </c>
      <c r="S25" s="498">
        <v>16.105023059783073503442245660</v>
      </c>
      <c r="T25" s="420"/>
      <c r="U25" s="91"/>
      <c r="V25" s="498">
        <v>38.215917475777097911622848420</v>
      </c>
      <c r="W25" s="420"/>
      <c r="X25" s="91"/>
      <c r="Y25" s="498">
        <v>-9.131973279830228471916603520</v>
      </c>
      <c r="Z25" s="420"/>
      <c r="AA25" s="91"/>
      <c r="AB25" s="498">
        <v>19.761612874860724615066957960</v>
      </c>
      <c r="AC25" s="93"/>
      <c r="AD25" s="420" t="s">
        <v>219</v>
      </c>
      <c r="AE25" s="91"/>
      <c r="AF25" s="91"/>
      <c r="AG25" s="421"/>
    </row>
    <row r="26" ht="20.1" customHeight="1">
      <c r="A26" s="60"/>
      <c r="B26" s="290"/>
      <c r="C26" s="291" t="s">
        <v>228</v>
      </c>
      <c r="D26" s="443">
        <v>122.64840067340067340067340067</v>
      </c>
      <c r="E26" s="444">
        <v>112.00447815795136647299332903</v>
      </c>
      <c r="F26" s="445">
        <v>144.95492378417614323735785144</v>
      </c>
      <c r="G26" s="443"/>
      <c r="H26" s="444"/>
      <c r="I26" s="445">
        <v>69.616665080104691746905105589</v>
      </c>
      <c r="J26" s="443"/>
      <c r="K26" s="444"/>
      <c r="L26" s="445">
        <v>6.9112760753708686334315428018</v>
      </c>
      <c r="M26" s="443"/>
      <c r="N26" s="444"/>
      <c r="O26" s="445">
        <v>221.48286493965170361769449983</v>
      </c>
      <c r="P26" s="453"/>
      <c r="Q26" s="273">
        <v>16.177379320737213903878014620</v>
      </c>
      <c r="R26" s="274">
        <v>29.251639929334195436569509370</v>
      </c>
      <c r="S26" s="275">
        <v>15.364397723738209775684476270</v>
      </c>
      <c r="T26" s="273"/>
      <c r="U26" s="274"/>
      <c r="V26" s="275">
        <v>92.60593410724748470525306152</v>
      </c>
      <c r="W26" s="273"/>
      <c r="X26" s="274"/>
      <c r="Y26" s="275">
        <v>42.403816186476193699452764080</v>
      </c>
      <c r="Z26" s="273"/>
      <c r="AA26" s="274"/>
      <c r="AB26" s="275">
        <v>32.90498568722318228085333500</v>
      </c>
      <c r="AC26" s="453"/>
      <c r="AD26" s="273" t="s">
        <v>219</v>
      </c>
      <c r="AE26" s="274"/>
      <c r="AF26" s="274"/>
      <c r="AG26" s="275"/>
    </row>
    <row r="27" ht="21"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115"/>
      <c r="AD27" s="113"/>
      <c r="AE27" s="113"/>
      <c r="AF27" s="113"/>
      <c r="AG27" s="113"/>
      <c r="AH27" s="9"/>
    </row>
    <row r="28" ht="24.95" customHeight="1">
      <c r="A28" s="112"/>
      <c r="B28" s="847" t="s">
        <v>58</v>
      </c>
      <c r="C28" s="847"/>
      <c r="D28" s="847"/>
      <c r="E28" s="847"/>
      <c r="F28" s="847"/>
      <c r="G28" s="847"/>
      <c r="H28" s="847"/>
      <c r="I28" s="847"/>
      <c r="J28" s="847"/>
      <c r="K28" s="847"/>
      <c r="L28" s="847"/>
      <c r="M28" s="847"/>
      <c r="N28" s="847"/>
      <c r="O28" s="973"/>
      <c r="P28" s="501"/>
      <c r="Q28" s="836"/>
      <c r="R28" s="836"/>
      <c r="S28" s="836"/>
      <c r="T28" s="836"/>
      <c r="U28" s="836"/>
      <c r="V28" s="836"/>
      <c r="W28" s="836"/>
      <c r="X28" s="836"/>
      <c r="Y28" s="836"/>
      <c r="Z28" s="836"/>
      <c r="AA28" s="836"/>
      <c r="AB28" s="971"/>
      <c r="AC28" s="501"/>
      <c r="AD28" s="836"/>
      <c r="AE28" s="836"/>
      <c r="AF28" s="836"/>
      <c r="AG28" s="971"/>
      <c r="AH28" s="9"/>
    </row>
    <row r="29" ht="20.1" customHeight="1">
      <c r="A29" s="58"/>
      <c r="B29" s="284">
        <v>2021</v>
      </c>
      <c r="C29" s="285"/>
      <c r="D29" s="454">
        <v>68.850658600658600658600658601</v>
      </c>
      <c r="E29" s="455">
        <v>59.363106901870059764796606902</v>
      </c>
      <c r="F29" s="436">
        <v>61.096612253026858865623261659</v>
      </c>
      <c r="G29" s="454">
        <v>0</v>
      </c>
      <c r="H29" s="455"/>
      <c r="I29" s="436">
        <v>8.234990286895063532570668486</v>
      </c>
      <c r="J29" s="454">
        <v>0</v>
      </c>
      <c r="K29" s="455"/>
      <c r="L29" s="436">
        <v>3.282331241198108015974690713</v>
      </c>
      <c r="M29" s="454">
        <v>68.850658600658600658600658601</v>
      </c>
      <c r="N29" s="455"/>
      <c r="O29" s="436">
        <v>72.613933781120030414168620859</v>
      </c>
      <c r="P29" s="5"/>
      <c r="Q29" s="427">
        <v>63.547108159233918997485153480</v>
      </c>
      <c r="R29" s="428">
        <v>84.85514625554055041445625430</v>
      </c>
      <c r="S29" s="417">
        <v>20.062960112953657108856866280</v>
      </c>
      <c r="T29" s="427"/>
      <c r="U29" s="428"/>
      <c r="V29" s="417">
        <v>-20.980882633958225940184566160</v>
      </c>
      <c r="W29" s="427"/>
      <c r="X29" s="428"/>
      <c r="Y29" s="417">
        <v>-0.4909072278344612107534015500</v>
      </c>
      <c r="Z29" s="427"/>
      <c r="AA29" s="428"/>
      <c r="AB29" s="417">
        <v>12.392969479175966952883694440</v>
      </c>
      <c r="AC29" s="5"/>
      <c r="AD29" s="427" t="s">
        <v>236</v>
      </c>
      <c r="AE29" s="428"/>
      <c r="AF29" s="428"/>
      <c r="AG29" s="429"/>
    </row>
    <row r="30" ht="20.1" customHeight="1">
      <c r="A30" s="58"/>
      <c r="B30" s="286">
        <v>2022</v>
      </c>
      <c r="C30" s="287"/>
      <c r="D30" s="276">
        <v>93.51905501905501905501905502</v>
      </c>
      <c r="E30" s="94">
        <v>74.706545398058252427184466019</v>
      </c>
      <c r="F30" s="277">
        <v>103.44109073575644968430765294</v>
      </c>
      <c r="G30" s="276"/>
      <c r="H30" s="94"/>
      <c r="I30" s="277">
        <v>28.452368370433827841296396913</v>
      </c>
      <c r="J30" s="276"/>
      <c r="K30" s="94"/>
      <c r="L30" s="277">
        <v>4.0969173427949403666539141604</v>
      </c>
      <c r="M30" s="276"/>
      <c r="N30" s="94"/>
      <c r="O30" s="277">
        <v>135.99037644898521789225796402</v>
      </c>
      <c r="P30" s="5"/>
      <c r="Q30" s="271">
        <v>35.828845968518036998471687470</v>
      </c>
      <c r="R30" s="92">
        <v>25.846757855032624695623614930</v>
      </c>
      <c r="S30" s="272">
        <v>69.307408252700995605082216440</v>
      </c>
      <c r="T30" s="271"/>
      <c r="U30" s="92"/>
      <c r="V30" s="272">
        <v>245.50579149674391877996322926</v>
      </c>
      <c r="W30" s="271"/>
      <c r="X30" s="92"/>
      <c r="Y30" s="272">
        <v>24.817303365675327949710834940</v>
      </c>
      <c r="Z30" s="271"/>
      <c r="AA30" s="92"/>
      <c r="AB30" s="272">
        <v>87.27862459419720618491162916</v>
      </c>
      <c r="AC30" s="5"/>
      <c r="AD30" s="271" t="s">
        <v>219</v>
      </c>
      <c r="AE30" s="92"/>
      <c r="AF30" s="92"/>
      <c r="AG30" s="272"/>
    </row>
    <row r="31" ht="20.1" customHeight="1">
      <c r="A31" s="58"/>
      <c r="B31" s="425">
        <v>2023</v>
      </c>
      <c r="C31" s="426"/>
      <c r="D31" s="457">
        <v>104.34972434972434972434972435</v>
      </c>
      <c r="E31" s="458">
        <v>86.2465509693706300318159685</v>
      </c>
      <c r="F31" s="499">
        <v>123.0608866897277252951097616</v>
      </c>
      <c r="G31" s="457"/>
      <c r="H31" s="458"/>
      <c r="I31" s="499">
        <v>47.53801994873582609968980438</v>
      </c>
      <c r="J31" s="457"/>
      <c r="K31" s="458"/>
      <c r="L31" s="499">
        <v>6.2936412454629500652979789322</v>
      </c>
      <c r="M31" s="457"/>
      <c r="N31" s="458"/>
      <c r="O31" s="499">
        <v>176.89254788392650146009754491</v>
      </c>
      <c r="P31" s="453"/>
      <c r="Q31" s="430">
        <v>11.581243339565751863609684410</v>
      </c>
      <c r="R31" s="431">
        <v>15.447114452656949127802194600</v>
      </c>
      <c r="S31" s="500">
        <v>18.967120139944054442389778580</v>
      </c>
      <c r="T31" s="430"/>
      <c r="U31" s="431"/>
      <c r="V31" s="500">
        <v>67.079307177083019296581222710</v>
      </c>
      <c r="W31" s="430"/>
      <c r="X31" s="431"/>
      <c r="Y31" s="500">
        <v>53.618946121124805849914569390</v>
      </c>
      <c r="Z31" s="430"/>
      <c r="AA31" s="431"/>
      <c r="AB31" s="500">
        <v>30.077254363852651871775939500</v>
      </c>
      <c r="AC31" s="453"/>
      <c r="AD31" s="430" t="s">
        <v>219</v>
      </c>
      <c r="AE31" s="431"/>
      <c r="AF31" s="431"/>
      <c r="AG31" s="432"/>
    </row>
    <row r="32" ht="21" customHeight="1"/>
    <row r="33" ht="24.95" customHeight="1">
      <c r="A33" s="112"/>
      <c r="B33" s="842" t="s">
        <v>44</v>
      </c>
      <c r="C33" s="842"/>
      <c r="D33" s="842"/>
      <c r="E33" s="842"/>
      <c r="F33" s="842"/>
      <c r="G33" s="842"/>
      <c r="H33" s="842"/>
      <c r="I33" s="842"/>
      <c r="J33" s="842"/>
      <c r="K33" s="842"/>
      <c r="L33" s="842"/>
      <c r="M33" s="842"/>
      <c r="N33" s="842"/>
      <c r="O33" s="972"/>
      <c r="P33" s="501"/>
      <c r="Q33" s="836"/>
      <c r="R33" s="836"/>
      <c r="S33" s="836"/>
      <c r="T33" s="836"/>
      <c r="U33" s="836"/>
      <c r="V33" s="836"/>
      <c r="W33" s="836"/>
      <c r="X33" s="836"/>
      <c r="Y33" s="836"/>
      <c r="Z33" s="836"/>
      <c r="AA33" s="836"/>
      <c r="AB33" s="971"/>
      <c r="AC33" s="501"/>
      <c r="AD33" s="836"/>
      <c r="AE33" s="836"/>
      <c r="AF33" s="836"/>
      <c r="AG33" s="971"/>
      <c r="AH33" s="9"/>
    </row>
    <row r="34" ht="20.1" customHeight="1">
      <c r="A34" s="58"/>
      <c r="B34" s="284">
        <v>2021</v>
      </c>
      <c r="C34" s="285"/>
      <c r="D34" s="454">
        <v>81.33204325867369345630215195</v>
      </c>
      <c r="E34" s="455">
        <v>79.96156149885583524027459954</v>
      </c>
      <c r="F34" s="436">
        <v>86.65457608980270273347222697</v>
      </c>
      <c r="G34" s="454">
        <v>0</v>
      </c>
      <c r="H34" s="455"/>
      <c r="I34" s="436">
        <v>14.740998343465595944161975344</v>
      </c>
      <c r="J34" s="454">
        <v>0</v>
      </c>
      <c r="K34" s="455"/>
      <c r="L34" s="436">
        <v>3.6846378641392717777939996069</v>
      </c>
      <c r="M34" s="454">
        <v>81.33204325867369345630215195</v>
      </c>
      <c r="N34" s="455"/>
      <c r="O34" s="436">
        <v>105.08021229740757045542820192</v>
      </c>
      <c r="P34" s="5"/>
      <c r="Q34" s="427">
        <v>125.32139462348906655385282146</v>
      </c>
      <c r="R34" s="428">
        <v>164.23300468557833453305738235</v>
      </c>
      <c r="S34" s="417">
        <v>145.96832603899550563165870900</v>
      </c>
      <c r="T34" s="427"/>
      <c r="U34" s="428"/>
      <c r="V34" s="417">
        <v>926.4865965409269275423166612</v>
      </c>
      <c r="W34" s="427"/>
      <c r="X34" s="428"/>
      <c r="Y34" s="417">
        <v>52.865372307024862586750877100</v>
      </c>
      <c r="Z34" s="427"/>
      <c r="AA34" s="428"/>
      <c r="AB34" s="417">
        <v>168.90953156427272963394682648</v>
      </c>
      <c r="AC34" s="5"/>
      <c r="AD34" s="427" t="s">
        <v>236</v>
      </c>
      <c r="AE34" s="428"/>
      <c r="AF34" s="428"/>
      <c r="AG34" s="429"/>
    </row>
    <row r="35" ht="20.1" customHeight="1">
      <c r="A35" s="58"/>
      <c r="B35" s="286">
        <v>2022</v>
      </c>
      <c r="C35" s="287"/>
      <c r="D35" s="276">
        <v>101.54784255599472990777338603</v>
      </c>
      <c r="E35" s="94">
        <v>80.40835280504908835904628331</v>
      </c>
      <c r="F35" s="277">
        <v>116.2654667101484341303821837</v>
      </c>
      <c r="G35" s="276"/>
      <c r="H35" s="94"/>
      <c r="I35" s="277">
        <v>31.173011372227650266652368298</v>
      </c>
      <c r="J35" s="276"/>
      <c r="K35" s="94"/>
      <c r="L35" s="277">
        <v>3.9516446298138329617014810194</v>
      </c>
      <c r="M35" s="276"/>
      <c r="N35" s="94"/>
      <c r="O35" s="277">
        <v>151.39012271218991735873603301</v>
      </c>
      <c r="P35" s="5"/>
      <c r="Q35" s="271">
        <v>24.855885192743227800322999030</v>
      </c>
      <c r="R35" s="92">
        <v>0.558757605246659287292678200</v>
      </c>
      <c r="S35" s="272">
        <v>34.171179361217710030695528520</v>
      </c>
      <c r="T35" s="271"/>
      <c r="U35" s="92"/>
      <c r="V35" s="272">
        <v>111.47150719254573577893278255</v>
      </c>
      <c r="W35" s="271"/>
      <c r="X35" s="92"/>
      <c r="Y35" s="272">
        <v>7.2464859658345647325640806800</v>
      </c>
      <c r="Z35" s="271"/>
      <c r="AA35" s="92"/>
      <c r="AB35" s="272">
        <v>44.071009567170206038385076970</v>
      </c>
      <c r="AC35" s="5"/>
      <c r="AD35" s="271" t="s">
        <v>219</v>
      </c>
      <c r="AE35" s="92"/>
      <c r="AF35" s="92"/>
      <c r="AG35" s="272"/>
    </row>
    <row r="36" ht="20.1" customHeight="1">
      <c r="A36" s="58"/>
      <c r="B36" s="425">
        <v>2023</v>
      </c>
      <c r="C36" s="426"/>
      <c r="D36" s="457">
        <v>122.36042490118577075098814229</v>
      </c>
      <c r="E36" s="458">
        <v>104.61589265164060964998456227</v>
      </c>
      <c r="F36" s="499">
        <v>136.760695988806951472243554</v>
      </c>
      <c r="G36" s="457"/>
      <c r="H36" s="458"/>
      <c r="I36" s="499">
        <v>51.814311860082737058736779558</v>
      </c>
      <c r="J36" s="457"/>
      <c r="K36" s="458"/>
      <c r="L36" s="499">
        <v>6.2443089161157677002962237019</v>
      </c>
      <c r="M36" s="457"/>
      <c r="N36" s="458"/>
      <c r="O36" s="499">
        <v>194.81931676500545623127655726</v>
      </c>
      <c r="P36" s="453"/>
      <c r="Q36" s="430">
        <v>20.495346647771838804193119670</v>
      </c>
      <c r="R36" s="431">
        <v>30.105752701273246347263688700</v>
      </c>
      <c r="S36" s="500">
        <v>17.627959409314896399846257580</v>
      </c>
      <c r="T36" s="430"/>
      <c r="U36" s="431"/>
      <c r="V36" s="500">
        <v>66.215291944141746341542687920</v>
      </c>
      <c r="W36" s="430"/>
      <c r="X36" s="431"/>
      <c r="Y36" s="500">
        <v>58.017977351161854222669496730</v>
      </c>
      <c r="Z36" s="430"/>
      <c r="AA36" s="431"/>
      <c r="AB36" s="500">
        <v>28.686940253933521331571433930</v>
      </c>
      <c r="AC36" s="453"/>
      <c r="AD36" s="430" t="s">
        <v>219</v>
      </c>
      <c r="AE36" s="431"/>
      <c r="AF36" s="431"/>
      <c r="AG36" s="432"/>
    </row>
    <row r="37" ht="21" customHeight="1"/>
    <row r="38" ht="24.95" customHeight="1">
      <c r="A38" s="112"/>
      <c r="B38" s="842" t="s">
        <v>45</v>
      </c>
      <c r="C38" s="842"/>
      <c r="D38" s="842"/>
      <c r="E38" s="842"/>
      <c r="F38" s="842"/>
      <c r="G38" s="842"/>
      <c r="H38" s="842"/>
      <c r="I38" s="842"/>
      <c r="J38" s="842"/>
      <c r="K38" s="842"/>
      <c r="L38" s="842"/>
      <c r="M38" s="842"/>
      <c r="N38" s="842"/>
      <c r="O38" s="972"/>
      <c r="P38" s="501"/>
      <c r="Q38" s="836"/>
      <c r="R38" s="836"/>
      <c r="S38" s="836"/>
      <c r="T38" s="836"/>
      <c r="U38" s="836"/>
      <c r="V38" s="836"/>
      <c r="W38" s="836"/>
      <c r="X38" s="836"/>
      <c r="Y38" s="836"/>
      <c r="Z38" s="836"/>
      <c r="AA38" s="836"/>
      <c r="AB38" s="971"/>
      <c r="AC38" s="501"/>
      <c r="AD38" s="836"/>
      <c r="AE38" s="836"/>
      <c r="AF38" s="836"/>
      <c r="AG38" s="971"/>
      <c r="AH38" s="9"/>
    </row>
    <row r="39" ht="20.1" customHeight="1">
      <c r="A39" s="58"/>
      <c r="B39" s="284">
        <v>2021</v>
      </c>
      <c r="C39" s="285"/>
      <c r="D39" s="454">
        <v>60.854981320049813200498132005</v>
      </c>
      <c r="E39" s="455">
        <v>49.711680827911405318401305797</v>
      </c>
      <c r="F39" s="436">
        <v>52.79736312770904665634058275</v>
      </c>
      <c r="G39" s="454">
        <v>0</v>
      </c>
      <c r="H39" s="455"/>
      <c r="I39" s="436">
        <v>6.7168819960509550859787630448</v>
      </c>
      <c r="J39" s="454">
        <v>0</v>
      </c>
      <c r="K39" s="455"/>
      <c r="L39" s="436">
        <v>2.9431001199633281966254862489</v>
      </c>
      <c r="M39" s="454">
        <v>60.854981320049813200498132005</v>
      </c>
      <c r="N39" s="455"/>
      <c r="O39" s="436">
        <v>62.457345243723329938944832045</v>
      </c>
      <c r="P39" s="5"/>
      <c r="Q39" s="427">
        <v>4.0390821687592875676098137800</v>
      </c>
      <c r="R39" s="428">
        <v>9.652972922498925241031139240</v>
      </c>
      <c r="S39" s="417">
        <v>-27.508850166839407190399240040</v>
      </c>
      <c r="T39" s="427"/>
      <c r="U39" s="428"/>
      <c r="V39" s="417">
        <v>-66.672500926986758574818644730</v>
      </c>
      <c r="W39" s="427"/>
      <c r="X39" s="428"/>
      <c r="Y39" s="417">
        <v>-23.033597436112619892278048370</v>
      </c>
      <c r="Z39" s="427"/>
      <c r="AA39" s="428"/>
      <c r="AB39" s="417">
        <v>-35.485206968688919799550629080</v>
      </c>
      <c r="AC39" s="5"/>
      <c r="AD39" s="427" t="s">
        <v>219</v>
      </c>
      <c r="AE39" s="428"/>
      <c r="AF39" s="428"/>
      <c r="AG39" s="429"/>
    </row>
    <row r="40" ht="20.1" customHeight="1">
      <c r="A40" s="58"/>
      <c r="B40" s="286">
        <v>2022</v>
      </c>
      <c r="C40" s="287"/>
      <c r="D40" s="276">
        <v>91.97403486924034869240348692</v>
      </c>
      <c r="E40" s="94">
        <v>76.828736790666422332172744487</v>
      </c>
      <c r="F40" s="277">
        <v>100.3518411422384440546398646</v>
      </c>
      <c r="G40" s="276"/>
      <c r="H40" s="94"/>
      <c r="I40" s="277">
        <v>26.514293798898256221586951183</v>
      </c>
      <c r="J40" s="276"/>
      <c r="K40" s="94"/>
      <c r="L40" s="277">
        <v>4.090691076437837748903471634</v>
      </c>
      <c r="M40" s="276"/>
      <c r="N40" s="94"/>
      <c r="O40" s="277">
        <v>130.95682601757453802513028741</v>
      </c>
      <c r="P40" s="5"/>
      <c r="Q40" s="271">
        <v>51.136411308063398305227656460</v>
      </c>
      <c r="R40" s="92">
        <v>54.548660417749033493996775390</v>
      </c>
      <c r="S40" s="272">
        <v>90.06979742438900356386190547</v>
      </c>
      <c r="T40" s="271"/>
      <c r="U40" s="92"/>
      <c r="V40" s="272">
        <v>294.74109883563771220302548056</v>
      </c>
      <c r="W40" s="271"/>
      <c r="X40" s="92"/>
      <c r="Y40" s="272">
        <v>38.992589774276443877942950650</v>
      </c>
      <c r="Z40" s="271"/>
      <c r="AA40" s="92"/>
      <c r="AB40" s="272">
        <v>109.67401913513767418835971240</v>
      </c>
      <c r="AC40" s="5"/>
      <c r="AD40" s="271" t="s">
        <v>219</v>
      </c>
      <c r="AE40" s="92"/>
      <c r="AF40" s="92"/>
      <c r="AG40" s="272"/>
    </row>
    <row r="41" ht="20.1" customHeight="1">
      <c r="A41" s="58"/>
      <c r="B41" s="425">
        <v>2023</v>
      </c>
      <c r="C41" s="426"/>
      <c r="D41" s="457">
        <v>102.41667358516673585166735852</v>
      </c>
      <c r="E41" s="458">
        <v>83.99876923865657340654600483</v>
      </c>
      <c r="F41" s="499">
        <v>120.79387555558501735115624658</v>
      </c>
      <c r="G41" s="457"/>
      <c r="H41" s="458"/>
      <c r="I41" s="499">
        <v>47.999489649794571250865631813</v>
      </c>
      <c r="J41" s="457"/>
      <c r="K41" s="458"/>
      <c r="L41" s="499">
        <v>6.2759121306073665699851881117</v>
      </c>
      <c r="M41" s="457"/>
      <c r="N41" s="458"/>
      <c r="O41" s="499">
        <v>175.0692773359869551720070665</v>
      </c>
      <c r="P41" s="453"/>
      <c r="Q41" s="430">
        <v>11.353898663701810303081001500</v>
      </c>
      <c r="R41" s="431">
        <v>9.332487748027759799263791220</v>
      </c>
      <c r="S41" s="500">
        <v>20.370363095200576369875493350</v>
      </c>
      <c r="T41" s="430"/>
      <c r="U41" s="431"/>
      <c r="V41" s="500">
        <v>81.03250274682378597268426383</v>
      </c>
      <c r="W41" s="430"/>
      <c r="X41" s="431"/>
      <c r="Y41" s="500">
        <v>53.419361506282786433517938080</v>
      </c>
      <c r="Z41" s="430"/>
      <c r="AA41" s="431"/>
      <c r="AB41" s="500">
        <v>33.684728516907123995988886200</v>
      </c>
      <c r="AC41" s="453"/>
      <c r="AD41" s="430" t="s">
        <v>219</v>
      </c>
      <c r="AE41" s="431"/>
      <c r="AF41" s="431"/>
      <c r="AG41" s="432"/>
    </row>
    <row r="42" ht="12.75" customHeight="1"/>
    <row r="43" ht="20.1" customHeight="1">
      <c r="B43" s="7" t="s">
        <v>104</v>
      </c>
    </row>
    <row r="44" ht="14.1" customHeight="1">
      <c r="B44" s="7"/>
      <c r="AW44" s="236"/>
    </row>
    <row r="45" ht="24" customHeight="1">
      <c r="B45" s="816" t="s">
        <v>126</v>
      </c>
      <c r="C45" s="816"/>
      <c r="D45" s="816"/>
      <c r="E45" s="816"/>
      <c r="F45" s="816"/>
      <c r="G45" s="816"/>
      <c r="H45" s="816"/>
      <c r="I45" s="816"/>
      <c r="J45" s="816"/>
      <c r="K45" s="816"/>
      <c r="L45" s="816"/>
      <c r="M45" s="816"/>
      <c r="N45" s="816"/>
      <c r="O45" s="816"/>
      <c r="P45" s="816"/>
      <c r="Q45" s="816"/>
      <c r="R45" s="816"/>
      <c r="S45" s="816"/>
      <c r="T45" s="816"/>
      <c r="U45" s="816"/>
      <c r="V45" s="816"/>
      <c r="W45" s="816"/>
      <c r="X45" s="816"/>
      <c r="Y45" s="816"/>
      <c r="Z45" s="816"/>
      <c r="AA45" s="816"/>
      <c r="AB45" s="816"/>
      <c r="AC45" s="816"/>
      <c r="AD45" s="816"/>
      <c r="AE45" s="816"/>
      <c r="AF45" s="816"/>
      <c r="AG45" s="816"/>
      <c r="AW45" s="236"/>
    </row>
    <row r="46" ht="14.1" customHeight="1">
      <c r="A46"/>
      <c r="AW46" s="236"/>
    </row>
    <row r="47">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row>
    <row r="48">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row>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sheetData>
  <mergeCells count="24">
    <mergeCell ref="D6:O6"/>
    <mergeCell ref="D7:F7"/>
    <mergeCell ref="G7:I7"/>
    <mergeCell ref="J7:L7"/>
    <mergeCell ref="M7:O7"/>
    <mergeCell ref="B45:AG45"/>
    <mergeCell ref="AD38:AG38"/>
    <mergeCell ref="AD33:AG33"/>
    <mergeCell ref="AD28:AG28"/>
    <mergeCell ref="B28:O28"/>
    <mergeCell ref="B8:C8"/>
    <mergeCell ref="Q7:S7"/>
    <mergeCell ref="Q38:AB38"/>
    <mergeCell ref="Z7:AB7"/>
    <mergeCell ref="T7:V7"/>
    <mergeCell ref="W7:Y7"/>
    <mergeCell ref="B38:O38"/>
    <mergeCell ref="B33:O33"/>
    <mergeCell ref="U3:AG3"/>
    <mergeCell ref="Q6:AB6"/>
    <mergeCell ref="Q28:AB28"/>
    <mergeCell ref="Q33:AB33"/>
    <mergeCell ref="AD6:AG6"/>
    <mergeCell ref="AD7:AG7"/>
  </mergeCells>
  <phoneticPr fontId="0" type="noConversion"/>
  <printOptions horizontalCentered="1" verticalCentered="1"/>
  <pageMargins left="0.25" right="0.25" top="0.25" bottom="0.25" header="0" footer="0"/>
  <pageSetup scale="59" fitToWidth="1" fitToHeight="1" orientation="landscape" r:id="rId1"/>
  <headerFooter alignWithMargins="0">
    <oddHeader/>
    <oddFooter/>
  </headerFooter>
  <rowBreaks count="1" manualBreakCount="1">
    <brk id="46" max="16383" man="1"/>
  </rowBreaks>
  <colBreaks count="1" manualBreakCount="1">
    <brk id="35" max="1048575" man="1"/>
  </colBreaks>
  <drawing r:id="rId133"/>
</worksheet>
</file>

<file path=xl/worksheets/sheet23.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5">
    <pageSetUpPr fitToPage="1"/>
  </sheetPr>
  <dimension ref="A1:BW153"/>
  <sheetViews>
    <sheetView showGridLines="0" zoomScale="85" workbookViewId="0"/>
  </sheetViews>
  <sheetFormatPr defaultRowHeight="12.75"/>
  <cols>
    <col min="1" max="1" width="1" customWidth="1"/>
    <col min="2" max="2" width="1.28515625" style="21" customWidth="1"/>
    <col min="3" max="3" width="9" customWidth="1"/>
    <col min="4" max="4" width="40.7109375" customWidth="1"/>
    <col min="5" max="5" width="28.7109375" customWidth="1"/>
    <col min="6" max="6" width="11.7109375" customWidth="1"/>
    <col min="7" max="7" width="14.7109375" customWidth="1"/>
    <col min="8" max="44" width="2.7109375" customWidth="1"/>
    <col min="45" max="69" width="2.42578125" style="236" customWidth="1"/>
    <col min="70" max="75" width="9.140625" style="236" customWidth="1"/>
  </cols>
  <sheetData>
    <row r="1" ht="23.25" customHeight="1">
      <c r="B1" s="6" t="s">
        <v>133</v>
      </c>
      <c r="D1" s="6"/>
      <c r="E1" s="6"/>
      <c r="AS1" s="236"/>
    </row>
    <row r="2" ht="15" customHeight="1">
      <c r="B2" s="0"/>
      <c r="C2" s="4" t="s">
        <v>208</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0"/>
    </row>
    <row r="3" ht="15" customHeight="1">
      <c r="B3" s="0"/>
      <c r="C3" s="4" t="s">
        <v>209</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0"/>
    </row>
    <row r="4" ht="15" customHeight="1">
      <c r="B4" s="0"/>
      <c r="C4" s="4" t="s">
        <v>239</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0"/>
    </row>
    <row r="5" ht="12.75" customHeight="1">
      <c r="C5" s="67"/>
      <c r="D5" s="67"/>
      <c r="E5" s="67"/>
    </row>
    <row r="6" ht="18" customHeight="1">
      <c r="B6" s="68"/>
      <c r="C6" s="68" t="s">
        <v>7</v>
      </c>
      <c r="D6" s="69"/>
      <c r="E6" s="69"/>
      <c r="F6" s="69"/>
      <c r="H6" s="987" t="s">
        <v>241</v>
      </c>
      <c r="I6" s="987"/>
      <c r="J6" s="987"/>
      <c r="K6" s="987"/>
      <c r="L6" s="987"/>
      <c r="M6" s="987"/>
      <c r="N6" s="987"/>
      <c r="O6" s="987"/>
      <c r="P6" s="987"/>
      <c r="Q6" s="987"/>
      <c r="R6" s="987"/>
      <c r="S6" s="987"/>
      <c r="T6" s="987"/>
      <c r="U6" s="987"/>
      <c r="Z6" s="987" t="s">
        <v>242</v>
      </c>
      <c r="AA6" s="987"/>
      <c r="AB6" s="987"/>
      <c r="AC6" s="987"/>
      <c r="AD6" s="987"/>
      <c r="AE6" s="987"/>
      <c r="AF6" s="987"/>
      <c r="AG6" s="987"/>
      <c r="AH6" s="987"/>
      <c r="AI6" s="987"/>
      <c r="AJ6" s="987"/>
      <c r="AK6" s="987"/>
      <c r="AL6" s="987"/>
      <c r="AM6" s="987"/>
    </row>
    <row r="7" ht="15" customHeight="1">
      <c r="D7" s="93" t="s">
        <v>244</v>
      </c>
      <c r="E7" s="71"/>
      <c r="F7" s="71"/>
      <c r="H7" s="909" t="s">
        <v>0</v>
      </c>
      <c r="I7" s="909"/>
      <c r="J7" s="909" t="s">
        <v>1</v>
      </c>
      <c r="K7" s="909"/>
      <c r="L7" s="909" t="s">
        <v>2</v>
      </c>
      <c r="M7" s="909"/>
      <c r="N7" s="909" t="s">
        <v>3</v>
      </c>
      <c r="O7" s="909"/>
      <c r="P7" s="909" t="s">
        <v>4</v>
      </c>
      <c r="Q7" s="909"/>
      <c r="R7" s="909" t="s">
        <v>5</v>
      </c>
      <c r="S7" s="909"/>
      <c r="T7" s="909" t="s">
        <v>6</v>
      </c>
      <c r="U7" s="909"/>
      <c r="Z7" s="909" t="s">
        <v>0</v>
      </c>
      <c r="AA7" s="909"/>
      <c r="AB7" s="909" t="s">
        <v>1</v>
      </c>
      <c r="AC7" s="909"/>
      <c r="AD7" s="909" t="s">
        <v>2</v>
      </c>
      <c r="AE7" s="909"/>
      <c r="AF7" s="909" t="s">
        <v>3</v>
      </c>
      <c r="AG7" s="909"/>
      <c r="AH7" s="909" t="s">
        <v>4</v>
      </c>
      <c r="AI7" s="909"/>
      <c r="AJ7" s="909" t="s">
        <v>5</v>
      </c>
      <c r="AK7" s="909"/>
      <c r="AL7" s="909" t="s">
        <v>6</v>
      </c>
      <c r="AM7" s="909"/>
    </row>
    <row r="8" ht="15" customHeight="1">
      <c r="D8" s="175" t="s">
        <v>246</v>
      </c>
      <c r="E8" s="71"/>
      <c r="F8" s="71"/>
      <c r="G8" s="71"/>
      <c r="H8" s="910"/>
      <c r="I8" s="910"/>
      <c r="J8" s="906"/>
      <c r="K8" s="906"/>
      <c r="L8" s="906"/>
      <c r="M8" s="906"/>
      <c r="N8" s="906"/>
      <c r="O8" s="906"/>
      <c r="P8" s="906"/>
      <c r="Q8" s="906"/>
      <c r="R8" s="906">
        <v>1</v>
      </c>
      <c r="S8" s="906"/>
      <c r="T8" s="906">
        <v>2</v>
      </c>
      <c r="U8" s="907"/>
      <c r="Z8" s="910"/>
      <c r="AA8" s="910"/>
      <c r="AB8" s="906"/>
      <c r="AC8" s="906"/>
      <c r="AD8" s="906"/>
      <c r="AE8" s="906"/>
      <c r="AF8" s="906"/>
      <c r="AG8" s="906"/>
      <c r="AH8" s="906">
        <v>1</v>
      </c>
      <c r="AI8" s="906"/>
      <c r="AJ8" s="906">
        <v>2</v>
      </c>
      <c r="AK8" s="906"/>
      <c r="AL8" s="906">
        <v>3</v>
      </c>
      <c r="AM8" s="907"/>
    </row>
    <row r="9" ht="15" customHeight="1">
      <c r="D9" s="175" t="s">
        <v>248</v>
      </c>
      <c r="H9" s="905">
        <v>3</v>
      </c>
      <c r="I9" s="905"/>
      <c r="J9" s="898">
        <v>4</v>
      </c>
      <c r="K9" s="898"/>
      <c r="L9" s="898">
        <v>5</v>
      </c>
      <c r="M9" s="898"/>
      <c r="N9" s="898">
        <v>6</v>
      </c>
      <c r="O9" s="898"/>
      <c r="P9" s="898">
        <v>7</v>
      </c>
      <c r="Q9" s="898"/>
      <c r="R9" s="898">
        <v>8</v>
      </c>
      <c r="S9" s="898"/>
      <c r="T9" s="898">
        <v>9</v>
      </c>
      <c r="U9" s="902"/>
      <c r="Z9" s="905">
        <v>4</v>
      </c>
      <c r="AA9" s="905"/>
      <c r="AB9" s="898">
        <v>5</v>
      </c>
      <c r="AC9" s="898"/>
      <c r="AD9" s="898">
        <v>6</v>
      </c>
      <c r="AE9" s="898"/>
      <c r="AF9" s="898">
        <v>7</v>
      </c>
      <c r="AG9" s="898"/>
      <c r="AH9" s="898">
        <v>8</v>
      </c>
      <c r="AI9" s="898"/>
      <c r="AJ9" s="898">
        <v>9</v>
      </c>
      <c r="AK9" s="898"/>
      <c r="AL9" s="898">
        <v>10</v>
      </c>
      <c r="AM9" s="902"/>
    </row>
    <row r="10" ht="15" customHeight="1">
      <c r="H10" s="899">
        <v>10</v>
      </c>
      <c r="I10" s="899"/>
      <c r="J10" s="900">
        <v>11</v>
      </c>
      <c r="K10" s="900"/>
      <c r="L10" s="900">
        <v>12</v>
      </c>
      <c r="M10" s="900"/>
      <c r="N10" s="900">
        <v>13</v>
      </c>
      <c r="O10" s="900"/>
      <c r="P10" s="900">
        <v>14</v>
      </c>
      <c r="Q10" s="900"/>
      <c r="R10" s="900">
        <v>15</v>
      </c>
      <c r="S10" s="900"/>
      <c r="T10" s="900">
        <v>16</v>
      </c>
      <c r="U10" s="903"/>
      <c r="Z10" s="899">
        <v>11</v>
      </c>
      <c r="AA10" s="899"/>
      <c r="AB10" s="900">
        <v>12</v>
      </c>
      <c r="AC10" s="900"/>
      <c r="AD10" s="900">
        <v>13</v>
      </c>
      <c r="AE10" s="900"/>
      <c r="AF10" s="900">
        <v>14</v>
      </c>
      <c r="AG10" s="900"/>
      <c r="AH10" s="900">
        <v>15</v>
      </c>
      <c r="AI10" s="900"/>
      <c r="AJ10" s="900">
        <v>16</v>
      </c>
      <c r="AK10" s="900"/>
      <c r="AL10" s="900">
        <v>17</v>
      </c>
      <c r="AM10" s="903"/>
    </row>
    <row r="11" ht="15" customHeight="1">
      <c r="H11" s="905">
        <v>17</v>
      </c>
      <c r="I11" s="905"/>
      <c r="J11" s="898">
        <v>18</v>
      </c>
      <c r="K11" s="898"/>
      <c r="L11" s="898">
        <v>19</v>
      </c>
      <c r="M11" s="898"/>
      <c r="N11" s="898">
        <v>20</v>
      </c>
      <c r="O11" s="898"/>
      <c r="P11" s="898">
        <v>21</v>
      </c>
      <c r="Q11" s="898"/>
      <c r="R11" s="898">
        <v>22</v>
      </c>
      <c r="S11" s="898"/>
      <c r="T11" s="898">
        <v>23</v>
      </c>
      <c r="U11" s="902"/>
      <c r="Z11" s="905">
        <v>18</v>
      </c>
      <c r="AA11" s="905"/>
      <c r="AB11" s="898">
        <v>19</v>
      </c>
      <c r="AC11" s="898"/>
      <c r="AD11" s="898">
        <v>20</v>
      </c>
      <c r="AE11" s="898"/>
      <c r="AF11" s="898">
        <v>21</v>
      </c>
      <c r="AG11" s="898"/>
      <c r="AH11" s="898">
        <v>22</v>
      </c>
      <c r="AI11" s="898"/>
      <c r="AJ11" s="898">
        <v>23</v>
      </c>
      <c r="AK11" s="898"/>
      <c r="AL11" s="898">
        <v>24</v>
      </c>
      <c r="AM11" s="902"/>
      <c r="AN11" t="s">
        <v>27</v>
      </c>
    </row>
    <row r="12" ht="15" customHeight="1">
      <c r="A12" s="68"/>
      <c r="H12" s="899">
        <v>24</v>
      </c>
      <c r="I12" s="899"/>
      <c r="J12" s="900">
        <v>25</v>
      </c>
      <c r="K12" s="900"/>
      <c r="L12" s="900">
        <v>26</v>
      </c>
      <c r="M12" s="900"/>
      <c r="N12" s="900">
        <v>27</v>
      </c>
      <c r="O12" s="900"/>
      <c r="P12" s="900">
        <v>28</v>
      </c>
      <c r="Q12" s="900"/>
      <c r="R12" s="900">
        <v>29</v>
      </c>
      <c r="S12" s="900"/>
      <c r="T12" s="900">
        <v>30</v>
      </c>
      <c r="U12" s="903"/>
      <c r="Z12" s="899">
        <v>25</v>
      </c>
      <c r="AA12" s="899"/>
      <c r="AB12" s="900">
        <v>26</v>
      </c>
      <c r="AC12" s="900"/>
      <c r="AD12" s="900">
        <v>27</v>
      </c>
      <c r="AE12" s="900"/>
      <c r="AF12" s="900">
        <v>28</v>
      </c>
      <c r="AG12" s="900"/>
      <c r="AH12" s="900">
        <v>29</v>
      </c>
      <c r="AI12" s="900"/>
      <c r="AJ12" s="900">
        <v>30</v>
      </c>
      <c r="AK12" s="900"/>
      <c r="AL12" s="900"/>
      <c r="AM12" s="903"/>
    </row>
    <row r="13" ht="15" customHeight="1">
      <c r="C13" s="72"/>
      <c r="D13" s="73"/>
      <c r="E13" s="73"/>
      <c r="F13" s="73"/>
      <c r="G13" s="73"/>
      <c r="H13" s="904" t="s">
        <v>27</v>
      </c>
      <c r="I13" s="904"/>
      <c r="J13" s="901" t="s">
        <v>27</v>
      </c>
      <c r="K13" s="901"/>
      <c r="L13" s="901" t="s">
        <v>27</v>
      </c>
      <c r="M13" s="901"/>
      <c r="N13" s="901" t="s">
        <v>27</v>
      </c>
      <c r="O13" s="901"/>
      <c r="P13" s="901" t="s">
        <v>27</v>
      </c>
      <c r="Q13" s="901"/>
      <c r="R13" s="901" t="s">
        <v>27</v>
      </c>
      <c r="S13" s="901"/>
      <c r="T13" s="901" t="s">
        <v>27</v>
      </c>
      <c r="U13" s="911"/>
      <c r="Z13" s="904" t="s">
        <v>27</v>
      </c>
      <c r="AA13" s="904"/>
      <c r="AB13" s="901" t="s">
        <v>27</v>
      </c>
      <c r="AC13" s="901"/>
      <c r="AD13" s="901" t="s">
        <v>27</v>
      </c>
      <c r="AE13" s="901"/>
      <c r="AF13" s="901" t="s">
        <v>27</v>
      </c>
      <c r="AG13" s="901"/>
      <c r="AH13" s="901" t="s">
        <v>27</v>
      </c>
      <c r="AI13" s="901"/>
      <c r="AJ13" s="901" t="s">
        <v>27</v>
      </c>
      <c r="AK13" s="901"/>
      <c r="AL13" s="901" t="s">
        <v>27</v>
      </c>
      <c r="AM13" s="911"/>
    </row>
    <row r="14" ht="15" customHeight="1">
      <c r="A14" s="68"/>
      <c r="C14" s="68" t="s">
        <v>8</v>
      </c>
      <c r="F14" s="64"/>
    </row>
    <row r="15" ht="15" customHeight="1">
      <c r="D15" s="70" t="s">
        <v>250</v>
      </c>
      <c r="F15" s="64"/>
      <c r="P15" s="234"/>
      <c r="Q15" s="234"/>
      <c r="R15" s="234"/>
      <c r="S15" s="234"/>
      <c r="T15" s="234"/>
      <c r="U15" s="234"/>
      <c r="V15" s="234"/>
      <c r="W15" s="0"/>
      <c r="X15" s="234"/>
      <c r="Y15" s="234"/>
      <c r="Z15" s="234"/>
      <c r="AA15" s="234"/>
      <c r="AB15" s="234"/>
      <c r="AC15" s="234"/>
      <c r="AD15" s="234"/>
      <c r="AE15" s="0"/>
      <c r="AF15" s="234"/>
      <c r="AG15" s="234"/>
      <c r="AH15" s="234"/>
      <c r="AI15" s="234"/>
      <c r="AJ15" s="234"/>
      <c r="AK15" s="234"/>
      <c r="AL15" s="234"/>
      <c r="AM15" s="0"/>
      <c r="AN15" s="0"/>
    </row>
    <row r="16" ht="15" customHeight="1">
      <c r="C16" s="70"/>
      <c r="D16" s="73" t="s">
        <v>252</v>
      </c>
      <c r="F16" s="64"/>
      <c r="P16" s="21"/>
      <c r="Q16" s="21"/>
      <c r="R16" s="21"/>
      <c r="S16" s="21"/>
      <c r="T16" s="21"/>
      <c r="U16" s="21"/>
      <c r="V16" s="21"/>
      <c r="W16" s="0"/>
      <c r="X16" s="21"/>
      <c r="Y16" s="21"/>
      <c r="Z16" s="21"/>
      <c r="AA16" s="21"/>
      <c r="AB16" s="21"/>
      <c r="AC16" s="21"/>
      <c r="AD16" s="21"/>
      <c r="AE16" s="0"/>
      <c r="AF16" s="21"/>
      <c r="AG16" s="21"/>
      <c r="AH16" s="21"/>
      <c r="AI16" s="21"/>
      <c r="AJ16" s="21"/>
      <c r="AK16" s="21"/>
      <c r="AL16" s="21"/>
      <c r="AM16" s="0"/>
      <c r="AN16" s="0"/>
    </row>
    <row r="17" ht="15" customHeight="1">
      <c r="C17" s="70"/>
      <c r="D17" s="73"/>
      <c r="F17" s="64"/>
      <c r="P17" s="21"/>
      <c r="Q17" s="21"/>
      <c r="R17" s="21"/>
      <c r="S17" s="21"/>
      <c r="T17" s="21"/>
      <c r="U17" s="21"/>
      <c r="V17" s="21"/>
      <c r="W17" s="0"/>
      <c r="X17" s="21"/>
      <c r="Y17" s="21"/>
      <c r="Z17" s="21"/>
      <c r="AA17" s="21"/>
      <c r="AB17" s="21"/>
      <c r="AC17" s="21"/>
      <c r="AD17" s="21"/>
      <c r="AE17" s="0"/>
      <c r="AF17" s="21"/>
      <c r="AG17" s="21"/>
      <c r="AH17" s="21"/>
      <c r="AI17" s="21"/>
      <c r="AJ17" s="21"/>
      <c r="AK17" s="21"/>
      <c r="AL17" s="21"/>
      <c r="AM17" s="0"/>
      <c r="AN17" s="0"/>
    </row>
    <row r="18" ht="15" customHeight="1">
      <c r="C18" s="70"/>
      <c r="D18" s="71"/>
      <c r="F18" s="64"/>
      <c r="P18" s="21"/>
      <c r="Q18" s="21"/>
      <c r="R18" s="21"/>
      <c r="S18" s="21"/>
      <c r="T18" s="21"/>
      <c r="U18" s="21"/>
      <c r="V18" s="21"/>
      <c r="W18" s="0"/>
      <c r="X18" s="21"/>
      <c r="Y18" s="21"/>
      <c r="Z18" s="21"/>
      <c r="AA18" s="21"/>
      <c r="AB18" s="21"/>
      <c r="AC18" s="21"/>
      <c r="AD18" s="21"/>
      <c r="AE18" s="0"/>
      <c r="AF18" s="21"/>
      <c r="AG18" s="21"/>
      <c r="AH18" s="21"/>
      <c r="AI18" s="21"/>
      <c r="AJ18" s="21"/>
      <c r="AK18" s="21"/>
      <c r="AL18" s="21"/>
      <c r="AM18" s="0"/>
      <c r="AN18" s="0"/>
    </row>
    <row r="19" ht="15" customHeight="1">
      <c r="C19" s="74"/>
      <c r="D19" s="71"/>
      <c r="F19" s="64"/>
      <c r="P19" s="21"/>
      <c r="Q19" s="21"/>
      <c r="R19" s="21"/>
      <c r="S19" s="21"/>
      <c r="T19" s="21"/>
      <c r="U19" s="21"/>
      <c r="V19" s="21"/>
      <c r="W19" s="0"/>
      <c r="X19" s="21"/>
      <c r="Y19" s="21"/>
      <c r="Z19" s="21"/>
      <c r="AA19" s="21"/>
      <c r="AB19" s="21"/>
      <c r="AC19" s="21"/>
      <c r="AD19" s="21"/>
      <c r="AE19" s="0"/>
      <c r="AF19" s="21"/>
      <c r="AG19" s="21"/>
      <c r="AH19" s="21"/>
      <c r="AI19" s="21"/>
      <c r="AJ19" s="21"/>
      <c r="AK19" s="21"/>
      <c r="AL19" s="21"/>
      <c r="AM19" s="0"/>
      <c r="AN19" s="0"/>
    </row>
    <row r="20" ht="15" customHeight="1">
      <c r="C20" s="74"/>
      <c r="D20" s="71"/>
      <c r="F20" s="64"/>
      <c r="P20" s="21"/>
      <c r="Q20" s="21"/>
      <c r="R20" s="21"/>
      <c r="S20" s="21"/>
      <c r="T20" s="21"/>
      <c r="U20" s="21"/>
      <c r="V20" s="21"/>
      <c r="W20" s="0"/>
      <c r="X20" s="21"/>
      <c r="Y20" s="21"/>
      <c r="Z20" s="21"/>
      <c r="AA20" s="21"/>
      <c r="AB20" s="21"/>
      <c r="AC20" s="21"/>
      <c r="AD20" s="21"/>
      <c r="AE20" s="0"/>
      <c r="AF20" s="21"/>
      <c r="AG20" s="21"/>
      <c r="AH20" s="21"/>
      <c r="AI20" s="21"/>
      <c r="AJ20" s="21"/>
      <c r="AK20" s="21"/>
      <c r="AL20" s="21"/>
      <c r="AM20" s="0"/>
      <c r="AN20" s="0"/>
    </row>
    <row r="21" ht="30" customHeight="1">
      <c r="R21" s="993">
        <v>2021</v>
      </c>
      <c r="S21" s="993"/>
      <c r="T21" s="993"/>
      <c r="U21" s="995">
        <v>2022</v>
      </c>
      <c r="V21" s="995"/>
      <c r="W21" s="995"/>
      <c r="X21" s="995"/>
      <c r="Y21" s="995"/>
      <c r="Z21" s="995"/>
      <c r="AA21" s="995"/>
      <c r="AB21" s="995"/>
      <c r="AC21" s="995"/>
      <c r="AD21" s="995"/>
      <c r="AE21" s="995"/>
      <c r="AF21" s="995"/>
      <c r="AG21" s="995">
        <v>2023</v>
      </c>
      <c r="AH21" s="995"/>
      <c r="AI21" s="995"/>
      <c r="AJ21" s="995"/>
      <c r="AK21" s="995"/>
      <c r="AL21" s="995"/>
      <c r="AM21" s="995"/>
      <c r="AN21" s="995"/>
      <c r="AO21" s="995"/>
    </row>
    <row r="22" s="5" customFormat="1" ht="30" customHeight="1">
      <c r="B22" s="76"/>
      <c r="C22" s="77" t="s">
        <v>71</v>
      </c>
      <c r="D22" s="77" t="s">
        <v>21</v>
      </c>
      <c r="E22" s="177" t="s">
        <v>240</v>
      </c>
      <c r="F22" s="10" t="s">
        <v>60</v>
      </c>
      <c r="G22" s="10" t="s">
        <v>61</v>
      </c>
      <c r="H22" s="914" t="s">
        <v>34</v>
      </c>
      <c r="I22" s="914"/>
      <c r="J22" s="914"/>
      <c r="K22" s="914"/>
      <c r="L22" s="914" t="s">
        <v>62</v>
      </c>
      <c r="M22" s="914"/>
      <c r="N22" s="914"/>
      <c r="O22" s="914"/>
      <c r="R22" s="617" t="s">
        <v>229</v>
      </c>
      <c r="S22" s="618" t="s">
        <v>230</v>
      </c>
      <c r="T22" s="1015" t="s">
        <v>231</v>
      </c>
      <c r="U22" s="618" t="s">
        <v>232</v>
      </c>
      <c r="V22" s="618" t="s">
        <v>233</v>
      </c>
      <c r="W22" s="618" t="s">
        <v>234</v>
      </c>
      <c r="X22" s="618" t="s">
        <v>218</v>
      </c>
      <c r="Y22" s="618" t="s">
        <v>221</v>
      </c>
      <c r="Z22" s="618" t="s">
        <v>223</v>
      </c>
      <c r="AA22" s="618" t="s">
        <v>224</v>
      </c>
      <c r="AB22" s="618" t="s">
        <v>226</v>
      </c>
      <c r="AC22" s="618" t="s">
        <v>228</v>
      </c>
      <c r="AD22" s="618" t="s">
        <v>229</v>
      </c>
      <c r="AE22" s="618" t="s">
        <v>230</v>
      </c>
      <c r="AF22" s="1015" t="s">
        <v>231</v>
      </c>
      <c r="AG22" s="618" t="s">
        <v>232</v>
      </c>
      <c r="AH22" s="618" t="s">
        <v>233</v>
      </c>
      <c r="AI22" s="618" t="s">
        <v>234</v>
      </c>
      <c r="AJ22" s="618" t="s">
        <v>218</v>
      </c>
      <c r="AK22" s="618" t="s">
        <v>221</v>
      </c>
      <c r="AL22" s="618" t="s">
        <v>223</v>
      </c>
      <c r="AM22" s="618" t="s">
        <v>224</v>
      </c>
      <c r="AN22" s="618" t="s">
        <v>226</v>
      </c>
      <c r="AO22" s="1015" t="s">
        <v>228</v>
      </c>
      <c r="AP22" s="78"/>
      <c r="AQ22" s="78"/>
      <c r="AR22" s="78"/>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row>
    <row r="23" s="0" customFormat="1" ht="18" customHeight="1">
      <c r="B23" s="21"/>
      <c r="C23" s="1016">
        <v>1605</v>
      </c>
      <c r="D23" s="1016" t="s">
        <v>213</v>
      </c>
      <c r="E23" s="1016" t="s">
        <v>253</v>
      </c>
      <c r="F23" s="1017" t="s">
        <v>254</v>
      </c>
      <c r="G23" s="1016" t="s">
        <v>255</v>
      </c>
      <c r="H23" s="1018" t="s">
        <v>256</v>
      </c>
      <c r="I23" s="1018"/>
      <c r="J23" s="1018"/>
      <c r="K23" s="1018"/>
      <c r="L23" s="1018" t="s">
        <v>257</v>
      </c>
      <c r="M23" s="1018"/>
      <c r="N23" s="1018"/>
      <c r="O23" s="1018"/>
      <c r="P23" s="80"/>
      <c r="Q23" s="4"/>
      <c r="R23" s="1019" t="s">
        <v>258</v>
      </c>
      <c r="S23" s="1020" t="s">
        <v>258</v>
      </c>
      <c r="T23" s="1020" t="s">
        <v>258</v>
      </c>
      <c r="U23" s="1020" t="s">
        <v>258</v>
      </c>
      <c r="V23" s="1020" t="s">
        <v>258</v>
      </c>
      <c r="W23" s="1020" t="s">
        <v>258</v>
      </c>
      <c r="X23" s="1020" t="s">
        <v>258</v>
      </c>
      <c r="Y23" s="1020" t="s">
        <v>258</v>
      </c>
      <c r="Z23" s="1020" t="s">
        <v>258</v>
      </c>
      <c r="AA23" s="1020" t="s">
        <v>258</v>
      </c>
      <c r="AB23" s="1020" t="s">
        <v>258</v>
      </c>
      <c r="AC23" s="1020" t="s">
        <v>258</v>
      </c>
      <c r="AD23" s="1020" t="s">
        <v>258</v>
      </c>
      <c r="AE23" s="1020" t="s">
        <v>258</v>
      </c>
      <c r="AF23" s="1020" t="s">
        <v>258</v>
      </c>
      <c r="AG23" s="1020" t="s">
        <v>258</v>
      </c>
      <c r="AH23" s="1020" t="s">
        <v>258</v>
      </c>
      <c r="AI23" s="1020" t="s">
        <v>258</v>
      </c>
      <c r="AJ23" s="1020" t="s">
        <v>258</v>
      </c>
      <c r="AK23" s="1020" t="s">
        <v>258</v>
      </c>
      <c r="AL23" s="1020" t="s">
        <v>258</v>
      </c>
      <c r="AM23" s="1020" t="s">
        <v>258</v>
      </c>
      <c r="AN23" s="1020" t="s">
        <v>258</v>
      </c>
      <c r="AO23" s="1021" t="s">
        <v>258</v>
      </c>
      <c r="AP23" s="79"/>
      <c r="AQ23" s="79"/>
      <c r="AR23" s="79"/>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row>
    <row r="24" s="0" customFormat="1" ht="18" customHeight="1">
      <c r="B24" s="21"/>
      <c r="C24" s="1022">
        <v>1604</v>
      </c>
      <c r="D24" s="1022" t="s">
        <v>259</v>
      </c>
      <c r="E24" s="1022" t="s">
        <v>260</v>
      </c>
      <c r="F24" s="1023" t="s">
        <v>261</v>
      </c>
      <c r="G24" s="1022" t="s">
        <v>262</v>
      </c>
      <c r="H24" s="1024" t="s">
        <v>263</v>
      </c>
      <c r="I24" s="1024"/>
      <c r="J24" s="1024"/>
      <c r="K24" s="1024"/>
      <c r="L24" s="1024" t="s">
        <v>264</v>
      </c>
      <c r="M24" s="1024"/>
      <c r="N24" s="1024"/>
      <c r="O24" s="1024"/>
      <c r="P24" s="80"/>
      <c r="Q24" s="4"/>
      <c r="R24" s="1025" t="s">
        <v>262</v>
      </c>
      <c r="S24" s="1026" t="s">
        <v>262</v>
      </c>
      <c r="T24" s="1026" t="s">
        <v>262</v>
      </c>
      <c r="U24" s="1026" t="s">
        <v>262</v>
      </c>
      <c r="V24" s="1026" t="s">
        <v>262</v>
      </c>
      <c r="W24" s="1026" t="s">
        <v>262</v>
      </c>
      <c r="X24" s="1026" t="s">
        <v>262</v>
      </c>
      <c r="Y24" s="1026" t="s">
        <v>262</v>
      </c>
      <c r="Z24" s="1026" t="s">
        <v>262</v>
      </c>
      <c r="AA24" s="1026" t="s">
        <v>262</v>
      </c>
      <c r="AB24" s="1026" t="s">
        <v>262</v>
      </c>
      <c r="AC24" s="1026" t="s">
        <v>262</v>
      </c>
      <c r="AD24" s="1026" t="s">
        <v>262</v>
      </c>
      <c r="AE24" s="1026" t="s">
        <v>262</v>
      </c>
      <c r="AF24" s="1026" t="s">
        <v>262</v>
      </c>
      <c r="AG24" s="1026" t="s">
        <v>262</v>
      </c>
      <c r="AH24" s="1026" t="s">
        <v>262</v>
      </c>
      <c r="AI24" s="1026" t="s">
        <v>262</v>
      </c>
      <c r="AJ24" s="1026" t="s">
        <v>262</v>
      </c>
      <c r="AK24" s="1026" t="s">
        <v>262</v>
      </c>
      <c r="AL24" s="1026" t="s">
        <v>262</v>
      </c>
      <c r="AM24" s="1026" t="s">
        <v>262</v>
      </c>
      <c r="AN24" s="1026" t="s">
        <v>262</v>
      </c>
      <c r="AO24" s="1027" t="s">
        <v>262</v>
      </c>
      <c r="AP24" s="79"/>
      <c r="AQ24" s="79"/>
      <c r="AR24" s="79"/>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row>
    <row r="25" s="0" customFormat="1" ht="18" customHeight="1">
      <c r="B25" s="21"/>
      <c r="C25" s="1016">
        <v>1762</v>
      </c>
      <c r="D25" s="1016" t="s">
        <v>265</v>
      </c>
      <c r="E25" s="1016" t="s">
        <v>253</v>
      </c>
      <c r="F25" s="1017" t="s">
        <v>254</v>
      </c>
      <c r="G25" s="1016" t="s">
        <v>266</v>
      </c>
      <c r="H25" s="1018" t="s">
        <v>267</v>
      </c>
      <c r="I25" s="1018"/>
      <c r="J25" s="1018"/>
      <c r="K25" s="1018"/>
      <c r="L25" s="1018" t="s">
        <v>268</v>
      </c>
      <c r="M25" s="1018"/>
      <c r="N25" s="1018"/>
      <c r="O25" s="1018"/>
      <c r="P25" s="80"/>
      <c r="Q25" s="4"/>
      <c r="R25" s="1019" t="s">
        <v>258</v>
      </c>
      <c r="S25" s="1020" t="s">
        <v>258</v>
      </c>
      <c r="T25" s="1020" t="s">
        <v>258</v>
      </c>
      <c r="U25" s="1020" t="s">
        <v>258</v>
      </c>
      <c r="V25" s="1020" t="s">
        <v>258</v>
      </c>
      <c r="W25" s="1020" t="s">
        <v>258</v>
      </c>
      <c r="X25" s="1020" t="s">
        <v>258</v>
      </c>
      <c r="Y25" s="1020" t="s">
        <v>258</v>
      </c>
      <c r="Z25" s="1020" t="s">
        <v>258</v>
      </c>
      <c r="AA25" s="1020" t="s">
        <v>258</v>
      </c>
      <c r="AB25" s="1020" t="s">
        <v>258</v>
      </c>
      <c r="AC25" s="1020" t="s">
        <v>258</v>
      </c>
      <c r="AD25" s="1020" t="s">
        <v>258</v>
      </c>
      <c r="AE25" s="1020" t="s">
        <v>258</v>
      </c>
      <c r="AF25" s="1020" t="s">
        <v>258</v>
      </c>
      <c r="AG25" s="1020" t="s">
        <v>258</v>
      </c>
      <c r="AH25" s="1020" t="s">
        <v>258</v>
      </c>
      <c r="AI25" s="1020" t="s">
        <v>258</v>
      </c>
      <c r="AJ25" s="1020" t="s">
        <v>258</v>
      </c>
      <c r="AK25" s="1020" t="s">
        <v>258</v>
      </c>
      <c r="AL25" s="1020" t="s">
        <v>258</v>
      </c>
      <c r="AM25" s="1020" t="s">
        <v>258</v>
      </c>
      <c r="AN25" s="1020" t="s">
        <v>258</v>
      </c>
      <c r="AO25" s="1021" t="s">
        <v>258</v>
      </c>
      <c r="AP25" s="79"/>
      <c r="AQ25" s="79"/>
      <c r="AR25" s="79"/>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row>
    <row r="26" s="0" customFormat="1" ht="18" customHeight="1">
      <c r="B26" s="21"/>
      <c r="C26" s="1022">
        <v>24104</v>
      </c>
      <c r="D26" s="1022" t="s">
        <v>269</v>
      </c>
      <c r="E26" s="1022" t="s">
        <v>260</v>
      </c>
      <c r="F26" s="1022" t="s">
        <v>270</v>
      </c>
      <c r="G26" s="1022" t="s">
        <v>271</v>
      </c>
      <c r="H26" s="1024" t="s">
        <v>272</v>
      </c>
      <c r="I26" s="1024"/>
      <c r="J26" s="1024"/>
      <c r="K26" s="1024"/>
      <c r="L26" s="1024" t="s">
        <v>273</v>
      </c>
      <c r="M26" s="1024"/>
      <c r="N26" s="1024"/>
      <c r="O26" s="1024"/>
      <c r="P26" s="80"/>
      <c r="Q26" s="4"/>
      <c r="R26" s="1025" t="s">
        <v>258</v>
      </c>
      <c r="S26" s="1026" t="s">
        <v>258</v>
      </c>
      <c r="T26" s="1026" t="s">
        <v>258</v>
      </c>
      <c r="U26" s="1026" t="s">
        <v>258</v>
      </c>
      <c r="V26" s="1026" t="s">
        <v>258</v>
      </c>
      <c r="W26" s="1026" t="s">
        <v>258</v>
      </c>
      <c r="X26" s="1026" t="s">
        <v>258</v>
      </c>
      <c r="Y26" s="1026" t="s">
        <v>258</v>
      </c>
      <c r="Z26" s="1026" t="s">
        <v>258</v>
      </c>
      <c r="AA26" s="1026" t="s">
        <v>258</v>
      </c>
      <c r="AB26" s="1026" t="s">
        <v>258</v>
      </c>
      <c r="AC26" s="1026" t="s">
        <v>258</v>
      </c>
      <c r="AD26" s="1026" t="s">
        <v>258</v>
      </c>
      <c r="AE26" s="1026" t="s">
        <v>258</v>
      </c>
      <c r="AF26" s="1026" t="s">
        <v>258</v>
      </c>
      <c r="AG26" s="1026" t="s">
        <v>258</v>
      </c>
      <c r="AH26" s="1026" t="s">
        <v>258</v>
      </c>
      <c r="AI26" s="1026" t="s">
        <v>258</v>
      </c>
      <c r="AJ26" s="1026" t="s">
        <v>258</v>
      </c>
      <c r="AK26" s="1026" t="s">
        <v>258</v>
      </c>
      <c r="AL26" s="1026" t="s">
        <v>258</v>
      </c>
      <c r="AM26" s="1026" t="s">
        <v>258</v>
      </c>
      <c r="AN26" s="1026" t="s">
        <v>258</v>
      </c>
      <c r="AO26" s="1027" t="s">
        <v>258</v>
      </c>
      <c r="AP26" s="79"/>
      <c r="AQ26" s="79"/>
      <c r="AR26" s="79"/>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row>
    <row r="27" s="0" customFormat="1" ht="18" customHeight="1">
      <c r="B27" s="21"/>
      <c r="C27" s="1016">
        <v>27391</v>
      </c>
      <c r="D27" s="1016" t="s">
        <v>274</v>
      </c>
      <c r="E27" s="1016" t="s">
        <v>253</v>
      </c>
      <c r="F27" s="1017" t="s">
        <v>254</v>
      </c>
      <c r="G27" s="1016" t="s">
        <v>275</v>
      </c>
      <c r="H27" s="1018" t="s">
        <v>276</v>
      </c>
      <c r="I27" s="1018"/>
      <c r="J27" s="1018"/>
      <c r="K27" s="1018"/>
      <c r="L27" s="1018" t="s">
        <v>277</v>
      </c>
      <c r="M27" s="1018"/>
      <c r="N27" s="1018"/>
      <c r="O27" s="1018"/>
      <c r="P27" s="80"/>
      <c r="Q27" s="4"/>
      <c r="R27" s="1019" t="s">
        <v>258</v>
      </c>
      <c r="S27" s="1020" t="s">
        <v>258</v>
      </c>
      <c r="T27" s="1020" t="s">
        <v>258</v>
      </c>
      <c r="U27" s="1020" t="s">
        <v>258</v>
      </c>
      <c r="V27" s="1020" t="s">
        <v>258</v>
      </c>
      <c r="W27" s="1020" t="s">
        <v>258</v>
      </c>
      <c r="X27" s="1020" t="s">
        <v>258</v>
      </c>
      <c r="Y27" s="1020" t="s">
        <v>258</v>
      </c>
      <c r="Z27" s="1020" t="s">
        <v>258</v>
      </c>
      <c r="AA27" s="1020" t="s">
        <v>258</v>
      </c>
      <c r="AB27" s="1020" t="s">
        <v>258</v>
      </c>
      <c r="AC27" s="1020" t="s">
        <v>258</v>
      </c>
      <c r="AD27" s="1020" t="s">
        <v>258</v>
      </c>
      <c r="AE27" s="1020" t="s">
        <v>258</v>
      </c>
      <c r="AF27" s="1020" t="s">
        <v>258</v>
      </c>
      <c r="AG27" s="1020" t="s">
        <v>258</v>
      </c>
      <c r="AH27" s="1020" t="s">
        <v>258</v>
      </c>
      <c r="AI27" s="1020" t="s">
        <v>258</v>
      </c>
      <c r="AJ27" s="1020" t="s">
        <v>258</v>
      </c>
      <c r="AK27" s="1020" t="s">
        <v>258</v>
      </c>
      <c r="AL27" s="1020" t="s">
        <v>258</v>
      </c>
      <c r="AM27" s="1020" t="s">
        <v>258</v>
      </c>
      <c r="AN27" s="1020" t="s">
        <v>258</v>
      </c>
      <c r="AO27" s="1021" t="s">
        <v>258</v>
      </c>
      <c r="AP27" s="79"/>
      <c r="AQ27" s="79"/>
      <c r="AR27" s="79"/>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row>
    <row r="28" s="0" customFormat="1" ht="18" customHeight="1">
      <c r="B28" s="21"/>
      <c r="C28" s="1022">
        <v>60798</v>
      </c>
      <c r="D28" s="1022" t="s">
        <v>278</v>
      </c>
      <c r="E28" s="1022" t="s">
        <v>260</v>
      </c>
      <c r="F28" s="1022" t="s">
        <v>279</v>
      </c>
      <c r="G28" s="1022" t="s">
        <v>280</v>
      </c>
      <c r="H28" s="1024" t="s">
        <v>281</v>
      </c>
      <c r="I28" s="1024"/>
      <c r="J28" s="1024"/>
      <c r="K28" s="1024"/>
      <c r="L28" s="1024" t="s">
        <v>282</v>
      </c>
      <c r="M28" s="1024"/>
      <c r="N28" s="1024"/>
      <c r="O28" s="1024"/>
      <c r="P28" s="80"/>
      <c r="Q28" s="4"/>
      <c r="R28" s="1025" t="s">
        <v>262</v>
      </c>
      <c r="S28" s="1026" t="s">
        <v>262</v>
      </c>
      <c r="T28" s="1026" t="s">
        <v>262</v>
      </c>
      <c r="U28" s="1026" t="s">
        <v>262</v>
      </c>
      <c r="V28" s="1026" t="s">
        <v>262</v>
      </c>
      <c r="W28" s="1026" t="s">
        <v>262</v>
      </c>
      <c r="X28" s="1026" t="s">
        <v>258</v>
      </c>
      <c r="Y28" s="1026" t="s">
        <v>258</v>
      </c>
      <c r="Z28" s="1026" t="s">
        <v>258</v>
      </c>
      <c r="AA28" s="1026" t="s">
        <v>258</v>
      </c>
      <c r="AB28" s="1026" t="s">
        <v>258</v>
      </c>
      <c r="AC28" s="1026" t="s">
        <v>258</v>
      </c>
      <c r="AD28" s="1026" t="s">
        <v>258</v>
      </c>
      <c r="AE28" s="1026" t="s">
        <v>258</v>
      </c>
      <c r="AF28" s="1026" t="s">
        <v>258</v>
      </c>
      <c r="AG28" s="1026" t="s">
        <v>258</v>
      </c>
      <c r="AH28" s="1026" t="s">
        <v>258</v>
      </c>
      <c r="AI28" s="1026" t="s">
        <v>258</v>
      </c>
      <c r="AJ28" s="1026" t="s">
        <v>258</v>
      </c>
      <c r="AK28" s="1026" t="s">
        <v>258</v>
      </c>
      <c r="AL28" s="1026" t="s">
        <v>258</v>
      </c>
      <c r="AM28" s="1026" t="s">
        <v>258</v>
      </c>
      <c r="AN28" s="1026" t="s">
        <v>258</v>
      </c>
      <c r="AO28" s="1027" t="s">
        <v>258</v>
      </c>
      <c r="AP28" s="79"/>
      <c r="AQ28" s="79"/>
      <c r="AR28" s="79"/>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row>
    <row r="29" s="0" customFormat="1" ht="18" customHeight="1">
      <c r="B29" s="21"/>
      <c r="C29" s="181"/>
      <c r="D29" s="181"/>
      <c r="E29" s="181"/>
      <c r="F29" s="201"/>
      <c r="G29" s="181"/>
      <c r="H29" s="1018">
        <v>1945</v>
      </c>
      <c r="I29" s="1018"/>
      <c r="J29" s="1018"/>
      <c r="K29" s="1018"/>
      <c r="L29" s="895"/>
      <c r="M29" s="895"/>
      <c r="N29" s="895"/>
      <c r="O29" s="895"/>
      <c r="P29" s="80"/>
      <c r="Q29" s="4"/>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79"/>
      <c r="AQ29" s="79"/>
      <c r="AR29" s="79"/>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row>
    <row r="30" s="0" customFormat="1" ht="18" customHeight="1">
      <c r="B30" s="21"/>
      <c r="C30" s="181"/>
      <c r="D30" s="181"/>
      <c r="E30" s="181"/>
      <c r="F30" s="201"/>
      <c r="G30" s="181"/>
      <c r="H30" s="181"/>
      <c r="I30" s="181"/>
      <c r="J30" s="181"/>
      <c r="K30" s="181"/>
      <c r="L30" s="895"/>
      <c r="M30" s="895"/>
      <c r="N30" s="895"/>
      <c r="O30" s="895"/>
      <c r="P30" s="80"/>
      <c r="Q30" s="4"/>
      <c r="R30" s="182"/>
      <c r="S30" s="182"/>
      <c r="T30" s="182"/>
      <c r="U30" s="182"/>
      <c r="V30" s="182"/>
      <c r="W30" s="182"/>
      <c r="X30" s="1028" t="s">
        <v>283</v>
      </c>
      <c r="Y30" s="182"/>
      <c r="Z30" s="182"/>
      <c r="AA30" s="182"/>
      <c r="AB30" s="182"/>
      <c r="AC30" s="182"/>
      <c r="AD30" s="182"/>
      <c r="AE30" s="182"/>
      <c r="AF30" s="182"/>
      <c r="AG30" s="182"/>
      <c r="AH30" s="182"/>
      <c r="AI30" s="182"/>
      <c r="AJ30" s="182"/>
      <c r="AK30" s="182"/>
      <c r="AL30" s="182"/>
      <c r="AM30" s="182"/>
      <c r="AN30" s="182"/>
      <c r="AO30" s="182"/>
      <c r="AP30" s="79"/>
      <c r="AQ30" s="79"/>
      <c r="AR30" s="79"/>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row>
    <row r="31" s="0" customFormat="1" ht="18" customHeight="1">
      <c r="B31" s="21"/>
      <c r="C31" s="181"/>
      <c r="D31" s="181"/>
      <c r="E31" s="181"/>
      <c r="F31" s="201"/>
      <c r="G31" s="181"/>
      <c r="H31" s="181"/>
      <c r="I31" s="181"/>
      <c r="J31" s="181"/>
      <c r="K31" s="181"/>
      <c r="L31" s="895"/>
      <c r="M31" s="895"/>
      <c r="N31" s="895"/>
      <c r="O31" s="895"/>
      <c r="P31" s="80"/>
      <c r="Q31" s="4"/>
      <c r="R31" s="182"/>
      <c r="S31" s="182"/>
      <c r="T31" s="182"/>
      <c r="U31" s="182"/>
      <c r="V31" s="182"/>
      <c r="W31" s="182"/>
      <c r="X31" s="182"/>
      <c r="Y31" s="182"/>
      <c r="Z31" s="182"/>
      <c r="AA31" s="1029" t="s">
        <v>284</v>
      </c>
      <c r="AB31" s="1028" t="s">
        <v>285</v>
      </c>
      <c r="AC31" s="182"/>
      <c r="AD31" s="182"/>
      <c r="AE31" s="182"/>
      <c r="AF31" s="182"/>
      <c r="AG31" s="182"/>
      <c r="AH31" s="182"/>
      <c r="AI31" s="182"/>
      <c r="AJ31" s="182"/>
      <c r="AK31" s="182"/>
      <c r="AL31" s="182"/>
      <c r="AM31" s="182"/>
      <c r="AN31" s="182"/>
      <c r="AO31" s="182"/>
      <c r="AP31" s="48"/>
      <c r="AQ31" s="48"/>
      <c r="AR31" s="48"/>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row>
    <row r="32" s="0" customFormat="1" ht="18" customHeight="1">
      <c r="B32" s="21"/>
      <c r="C32" s="181"/>
      <c r="D32" s="181"/>
      <c r="E32" s="181"/>
      <c r="F32" s="201"/>
      <c r="G32" s="181"/>
      <c r="H32" s="181"/>
      <c r="I32" s="181"/>
      <c r="J32" s="181"/>
      <c r="K32" s="181"/>
      <c r="L32" s="895"/>
      <c r="M32" s="895"/>
      <c r="N32" s="895"/>
      <c r="O32" s="895"/>
      <c r="P32" s="80"/>
      <c r="Q32" s="4"/>
      <c r="R32" s="182"/>
      <c r="S32" s="182"/>
      <c r="T32" s="182"/>
      <c r="U32" s="182"/>
      <c r="V32" s="182"/>
      <c r="W32" s="182"/>
      <c r="X32" s="182"/>
      <c r="Y32" s="182"/>
      <c r="Z32" s="182"/>
      <c r="AA32" s="1029" t="s">
        <v>258</v>
      </c>
      <c r="AB32" s="1028" t="s">
        <v>286</v>
      </c>
      <c r="AC32" s="182"/>
      <c r="AD32" s="182"/>
      <c r="AE32" s="182"/>
      <c r="AF32" s="182"/>
      <c r="AG32" s="182"/>
      <c r="AH32" s="182"/>
      <c r="AI32" s="182"/>
      <c r="AJ32" s="182"/>
      <c r="AK32" s="182"/>
      <c r="AL32" s="182"/>
      <c r="AM32" s="182"/>
      <c r="AN32" s="182"/>
      <c r="AO32" s="182"/>
      <c r="AP32" s="79"/>
      <c r="AQ32" s="79"/>
      <c r="AR32" s="79"/>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row>
    <row r="33" s="0" customFormat="1" ht="18" customHeight="1">
      <c r="B33" s="21"/>
      <c r="C33" s="181"/>
      <c r="D33" s="181"/>
      <c r="E33" s="181"/>
      <c r="F33" s="201"/>
      <c r="G33" s="181"/>
      <c r="H33" s="181"/>
      <c r="I33" s="181"/>
      <c r="J33" s="181"/>
      <c r="K33" s="181"/>
      <c r="L33" s="895"/>
      <c r="M33" s="895"/>
      <c r="N33" s="895"/>
      <c r="O33" s="895"/>
      <c r="P33" s="80"/>
      <c r="Q33" s="4"/>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79"/>
      <c r="AQ33" s="79"/>
      <c r="AR33" s="79"/>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row>
    <row r="34" s="0" customFormat="1" ht="18" customHeight="1">
      <c r="B34" s="21"/>
      <c r="C34" s="181"/>
      <c r="D34" s="181"/>
      <c r="E34" s="181"/>
      <c r="F34" s="201"/>
      <c r="G34" s="181"/>
      <c r="H34" s="181"/>
      <c r="I34" s="181"/>
      <c r="J34" s="181"/>
      <c r="K34" s="181"/>
      <c r="L34" s="895"/>
      <c r="M34" s="895"/>
      <c r="N34" s="895"/>
      <c r="O34" s="895"/>
      <c r="P34" s="80"/>
      <c r="Q34" s="4"/>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48"/>
      <c r="AQ34" s="48"/>
      <c r="AR34" s="48"/>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row>
    <row r="35" s="0" customFormat="1" ht="18" customHeight="1">
      <c r="B35" s="21"/>
      <c r="C35" s="181"/>
      <c r="D35" s="181"/>
      <c r="E35" s="181"/>
      <c r="F35" s="201"/>
      <c r="G35" s="181"/>
      <c r="H35" s="181"/>
      <c r="I35" s="181"/>
      <c r="J35" s="181"/>
      <c r="K35" s="181"/>
      <c r="L35" s="895"/>
      <c r="M35" s="895"/>
      <c r="N35" s="895"/>
      <c r="O35" s="895"/>
      <c r="P35" s="80"/>
      <c r="Q35" s="4"/>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79"/>
      <c r="AQ35" s="79"/>
      <c r="AR35" s="79"/>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row>
    <row r="36" s="0" customFormat="1" ht="18" customHeight="1">
      <c r="B36" s="21"/>
      <c r="C36" s="181"/>
      <c r="D36" s="181"/>
      <c r="E36" s="181"/>
      <c r="F36" s="201"/>
      <c r="G36" s="181"/>
      <c r="H36" s="181"/>
      <c r="I36" s="181"/>
      <c r="J36" s="181"/>
      <c r="K36" s="181"/>
      <c r="L36" s="895"/>
      <c r="M36" s="895"/>
      <c r="N36" s="895"/>
      <c r="O36" s="895"/>
      <c r="P36" s="80"/>
      <c r="Q36" s="4"/>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79"/>
      <c r="AQ36" s="79"/>
      <c r="AR36" s="79"/>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row>
    <row r="37" s="0" customFormat="1" ht="18" customHeight="1">
      <c r="B37" s="21"/>
      <c r="C37" s="181"/>
      <c r="D37" s="181"/>
      <c r="E37" s="181"/>
      <c r="F37" s="201"/>
      <c r="G37" s="181"/>
      <c r="H37" s="181"/>
      <c r="I37" s="181"/>
      <c r="J37" s="181"/>
      <c r="K37" s="181"/>
      <c r="L37" s="895"/>
      <c r="M37" s="895"/>
      <c r="N37" s="895"/>
      <c r="O37" s="895"/>
      <c r="P37" s="80"/>
      <c r="Q37" s="4"/>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79"/>
      <c r="AQ37" s="79"/>
      <c r="AR37" s="79"/>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row>
    <row r="38" s="0" customFormat="1" ht="18" customHeight="1">
      <c r="B38" s="21"/>
      <c r="C38" s="181"/>
      <c r="D38" s="181"/>
      <c r="E38" s="181"/>
      <c r="F38" s="201"/>
      <c r="G38" s="181"/>
      <c r="H38" s="181"/>
      <c r="I38" s="181"/>
      <c r="J38" s="181"/>
      <c r="K38" s="181"/>
      <c r="L38" s="895"/>
      <c r="M38" s="895"/>
      <c r="N38" s="895"/>
      <c r="O38" s="895"/>
      <c r="P38" s="80"/>
      <c r="Q38" s="4"/>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79"/>
      <c r="AQ38" s="79"/>
      <c r="AR38" s="79"/>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row>
    <row r="39" ht="18" customHeight="1">
      <c r="C39" s="181"/>
      <c r="D39" s="181"/>
      <c r="E39" s="181"/>
      <c r="F39" s="201"/>
      <c r="G39" s="181"/>
      <c r="H39" s="181"/>
      <c r="I39" s="181"/>
      <c r="J39" s="181"/>
      <c r="K39" s="181"/>
      <c r="L39" s="895"/>
      <c r="M39" s="895"/>
      <c r="N39" s="895"/>
      <c r="O39" s="895"/>
      <c r="P39" s="80"/>
      <c r="Q39" s="4"/>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4"/>
      <c r="AQ39" s="79"/>
      <c r="AR39" s="79"/>
    </row>
    <row r="40" ht="18" customHeight="1">
      <c r="C40" s="181"/>
      <c r="D40" s="181"/>
      <c r="E40" s="181"/>
      <c r="F40" s="201"/>
      <c r="G40" s="181"/>
      <c r="H40" s="181"/>
      <c r="I40" s="181"/>
      <c r="J40" s="181"/>
      <c r="K40" s="181"/>
      <c r="L40" s="895"/>
      <c r="M40" s="895"/>
      <c r="N40" s="895"/>
      <c r="O40" s="895"/>
      <c r="P40" s="80"/>
      <c r="Q40" s="4"/>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4"/>
      <c r="AQ40" s="79"/>
      <c r="AR40" s="79"/>
    </row>
    <row r="41" ht="18" customHeight="1">
      <c r="C41" s="181"/>
      <c r="D41" s="181"/>
      <c r="E41" s="181"/>
      <c r="F41" s="201"/>
      <c r="G41" s="181"/>
      <c r="H41" s="181"/>
      <c r="I41" s="181"/>
      <c r="J41" s="181"/>
      <c r="K41" s="181"/>
      <c r="L41" s="895"/>
      <c r="M41" s="895"/>
      <c r="N41" s="895"/>
      <c r="O41" s="895"/>
      <c r="P41" s="80"/>
      <c r="Q41" s="4"/>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4"/>
      <c r="AQ41" s="79"/>
      <c r="AR41" s="79"/>
    </row>
    <row r="42" ht="18" customHeight="1">
      <c r="C42" s="181"/>
      <c r="D42" s="181"/>
      <c r="E42" s="181"/>
      <c r="F42" s="201"/>
      <c r="G42" s="181"/>
      <c r="H42" s="181"/>
      <c r="I42" s="181"/>
      <c r="J42" s="181"/>
      <c r="K42" s="181"/>
      <c r="L42" s="895"/>
      <c r="M42" s="895"/>
      <c r="N42" s="895"/>
      <c r="O42" s="895"/>
      <c r="P42" s="80"/>
      <c r="Q42" s="4"/>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4"/>
      <c r="AQ42" s="79"/>
      <c r="AR42" s="79"/>
    </row>
    <row r="43" ht="18" customHeight="1">
      <c r="C43" s="181"/>
      <c r="D43" s="181"/>
      <c r="E43" s="181"/>
      <c r="F43" s="201"/>
      <c r="G43" s="181"/>
      <c r="H43" s="181"/>
      <c r="I43" s="181"/>
      <c r="J43" s="181"/>
      <c r="K43" s="181"/>
      <c r="L43" s="895"/>
      <c r="M43" s="895"/>
      <c r="N43" s="895"/>
      <c r="O43" s="895"/>
      <c r="P43" s="80"/>
      <c r="Q43" s="4"/>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4"/>
      <c r="AQ43" s="79"/>
      <c r="AR43" s="79"/>
    </row>
    <row r="44" ht="18" customHeight="1">
      <c r="C44" s="181"/>
      <c r="D44" s="181"/>
      <c r="E44" s="181"/>
      <c r="F44" s="201"/>
      <c r="G44" s="181"/>
      <c r="H44" s="181"/>
      <c r="I44" s="181"/>
      <c r="J44" s="181"/>
      <c r="K44" s="181"/>
      <c r="L44" s="895"/>
      <c r="M44" s="895"/>
      <c r="N44" s="895"/>
      <c r="O44" s="895"/>
      <c r="P44" s="80"/>
      <c r="Q44" s="4"/>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4"/>
      <c r="AQ44" s="79"/>
      <c r="AR44" s="79"/>
    </row>
    <row r="45" ht="18" customHeight="1">
      <c r="C45" s="181"/>
      <c r="D45" s="181"/>
      <c r="E45" s="181"/>
      <c r="F45" s="201"/>
      <c r="G45" s="181"/>
      <c r="H45" s="181"/>
      <c r="I45" s="181"/>
      <c r="J45" s="181"/>
      <c r="K45" s="181"/>
      <c r="L45" s="895"/>
      <c r="M45" s="895"/>
      <c r="N45" s="895"/>
      <c r="O45" s="895"/>
      <c r="P45" s="80"/>
      <c r="Q45" s="4"/>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4"/>
      <c r="AQ45" s="79"/>
      <c r="AR45" s="79"/>
    </row>
    <row r="46" ht="18" customHeight="1">
      <c r="C46" s="181"/>
      <c r="D46" s="181"/>
      <c r="E46" s="181"/>
      <c r="F46" s="201"/>
      <c r="G46" s="181"/>
      <c r="H46" s="181"/>
      <c r="I46" s="181"/>
      <c r="J46" s="181"/>
      <c r="K46" s="181"/>
      <c r="L46" s="895"/>
      <c r="M46" s="895"/>
      <c r="N46" s="895"/>
      <c r="O46" s="895"/>
      <c r="P46" s="80"/>
      <c r="Q46" s="4"/>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4"/>
      <c r="AQ46" s="79"/>
      <c r="AR46" s="79"/>
    </row>
    <row r="47" ht="0" hidden="1" customHeight="1">
      <c r="C47" s="181"/>
      <c r="D47" s="181"/>
      <c r="E47" s="181"/>
      <c r="F47" s="201"/>
      <c r="G47" s="181"/>
      <c r="H47" s="181"/>
      <c r="I47" s="181"/>
      <c r="J47" s="181"/>
      <c r="K47" s="181"/>
      <c r="L47" s="895"/>
      <c r="M47" s="895"/>
      <c r="N47" s="895"/>
      <c r="O47" s="895"/>
      <c r="P47" s="80"/>
      <c r="Q47" s="4"/>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4"/>
      <c r="AQ47" s="79"/>
      <c r="AR47" s="79"/>
    </row>
    <row r="48" ht="0" hidden="1" customHeight="1">
      <c r="C48" s="181"/>
      <c r="D48" s="181"/>
      <c r="E48" s="181"/>
      <c r="F48" s="201"/>
      <c r="G48" s="181"/>
      <c r="H48" s="181"/>
      <c r="I48" s="181"/>
      <c r="J48" s="181"/>
      <c r="K48" s="181"/>
      <c r="L48" s="895"/>
      <c r="M48" s="895"/>
      <c r="N48" s="895"/>
      <c r="O48" s="895"/>
      <c r="P48" s="80"/>
      <c r="Q48" s="4"/>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4"/>
      <c r="AQ48" s="79"/>
      <c r="AR48" s="79"/>
    </row>
    <row r="49" ht="0" hidden="1" customHeight="1">
      <c r="C49" s="181"/>
      <c r="D49" s="181"/>
      <c r="E49" s="181"/>
      <c r="F49" s="201"/>
      <c r="G49" s="181"/>
      <c r="H49" s="181"/>
      <c r="I49" s="181"/>
      <c r="J49" s="181"/>
      <c r="K49" s="181"/>
      <c r="L49" s="895"/>
      <c r="M49" s="895"/>
      <c r="N49" s="895"/>
      <c r="O49" s="895"/>
      <c r="P49" s="80"/>
      <c r="Q49" s="4"/>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4"/>
      <c r="AQ49" s="79"/>
      <c r="AR49" s="79"/>
    </row>
    <row r="50" ht="0" hidden="1" customHeight="1">
      <c r="C50" s="181"/>
      <c r="D50" s="181"/>
      <c r="E50" s="181"/>
      <c r="F50" s="201"/>
      <c r="G50" s="181"/>
      <c r="H50" s="181"/>
      <c r="I50" s="181"/>
      <c r="J50" s="181"/>
      <c r="K50" s="181"/>
      <c r="L50" s="895"/>
      <c r="M50" s="895"/>
      <c r="N50" s="895"/>
      <c r="O50" s="895"/>
      <c r="P50" s="80"/>
      <c r="Q50" s="4"/>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4"/>
      <c r="AQ50" s="79"/>
      <c r="AR50" s="79"/>
    </row>
    <row r="51" ht="0" hidden="1" customHeight="1">
      <c r="C51" s="181"/>
      <c r="D51" s="181"/>
      <c r="E51" s="181"/>
      <c r="F51" s="201"/>
      <c r="G51" s="181"/>
      <c r="H51" s="181"/>
      <c r="I51" s="181"/>
      <c r="J51" s="181"/>
      <c r="K51" s="181"/>
      <c r="L51" s="895"/>
      <c r="M51" s="895"/>
      <c r="N51" s="895"/>
      <c r="O51" s="895"/>
      <c r="P51" s="80"/>
      <c r="Q51" s="4"/>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4"/>
      <c r="AQ51" s="79"/>
      <c r="AR51" s="79"/>
    </row>
    <row r="52" s="0" customFormat="1" ht="0" hidden="1" customHeight="1">
      <c r="B52" s="21"/>
      <c r="C52" s="181"/>
      <c r="D52" s="181"/>
      <c r="E52" s="181"/>
      <c r="F52" s="201"/>
      <c r="G52" s="181"/>
      <c r="H52" s="181"/>
      <c r="I52" s="181"/>
      <c r="J52" s="181"/>
      <c r="K52" s="181"/>
      <c r="L52" s="895"/>
      <c r="M52" s="895"/>
      <c r="N52" s="895"/>
      <c r="O52" s="895"/>
      <c r="P52" s="80"/>
      <c r="Q52" s="4"/>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79"/>
      <c r="AQ52" s="79"/>
      <c r="AR52" s="79"/>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row>
    <row r="53" s="0" customFormat="1" ht="0" hidden="1" customHeight="1">
      <c r="B53" s="21"/>
      <c r="C53" s="181"/>
      <c r="D53" s="181"/>
      <c r="E53" s="181"/>
      <c r="F53" s="201"/>
      <c r="G53" s="181"/>
      <c r="H53" s="181"/>
      <c r="I53" s="181"/>
      <c r="J53" s="181"/>
      <c r="K53" s="181"/>
      <c r="L53" s="895"/>
      <c r="M53" s="895"/>
      <c r="N53" s="895"/>
      <c r="O53" s="895"/>
      <c r="P53" s="80"/>
      <c r="Q53" s="4"/>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79"/>
      <c r="AQ53" s="79"/>
      <c r="AR53" s="79"/>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row>
    <row r="54" s="0" customFormat="1" ht="0" hidden="1" customHeight="1">
      <c r="B54" s="21"/>
      <c r="C54" s="181"/>
      <c r="D54" s="181"/>
      <c r="E54" s="181"/>
      <c r="F54" s="201"/>
      <c r="G54" s="181"/>
      <c r="H54" s="181"/>
      <c r="I54" s="181"/>
      <c r="J54" s="181"/>
      <c r="K54" s="181"/>
      <c r="L54" s="895"/>
      <c r="M54" s="895"/>
      <c r="N54" s="895"/>
      <c r="O54" s="895"/>
      <c r="P54" s="80"/>
      <c r="Q54" s="4"/>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48"/>
      <c r="AQ54" s="48"/>
      <c r="AR54" s="48"/>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row>
    <row r="55" s="0" customFormat="1" ht="0" hidden="1" customHeight="1">
      <c r="B55" s="21"/>
      <c r="C55" s="181"/>
      <c r="D55" s="181"/>
      <c r="E55" s="181"/>
      <c r="F55" s="201"/>
      <c r="G55" s="181"/>
      <c r="H55" s="181"/>
      <c r="I55" s="181"/>
      <c r="J55" s="181"/>
      <c r="K55" s="181"/>
      <c r="L55" s="895"/>
      <c r="M55" s="895"/>
      <c r="N55" s="895"/>
      <c r="O55" s="895"/>
      <c r="P55" s="80"/>
      <c r="Q55" s="4"/>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79"/>
      <c r="AQ55" s="79"/>
      <c r="AR55" s="79"/>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row>
    <row r="56" s="0" customFormat="1" ht="0" hidden="1" customHeight="1">
      <c r="B56" s="21"/>
      <c r="C56" s="181"/>
      <c r="D56" s="181"/>
      <c r="E56" s="181"/>
      <c r="F56" s="201"/>
      <c r="G56" s="181"/>
      <c r="H56" s="181"/>
      <c r="I56" s="181"/>
      <c r="J56" s="181"/>
      <c r="K56" s="181"/>
      <c r="L56" s="895"/>
      <c r="M56" s="895"/>
      <c r="N56" s="895"/>
      <c r="O56" s="895"/>
      <c r="P56" s="80"/>
      <c r="Q56" s="4"/>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79"/>
      <c r="AQ56" s="79"/>
      <c r="AR56" s="79"/>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row>
    <row r="57" s="0" customFormat="1" ht="0" hidden="1" customHeight="1">
      <c r="B57" s="21"/>
      <c r="C57" s="181"/>
      <c r="D57" s="181"/>
      <c r="E57" s="181"/>
      <c r="F57" s="201"/>
      <c r="G57" s="181"/>
      <c r="H57" s="181"/>
      <c r="I57" s="181"/>
      <c r="J57" s="181"/>
      <c r="K57" s="181"/>
      <c r="L57" s="895"/>
      <c r="M57" s="895"/>
      <c r="N57" s="895"/>
      <c r="O57" s="895"/>
      <c r="P57" s="80"/>
      <c r="Q57" s="4"/>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79"/>
      <c r="AQ57" s="79"/>
      <c r="AR57" s="79"/>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row>
    <row r="58" s="0" customFormat="1" ht="0" hidden="1" customHeight="1">
      <c r="B58" s="21"/>
      <c r="C58" s="181"/>
      <c r="D58" s="181"/>
      <c r="E58" s="181"/>
      <c r="F58" s="201"/>
      <c r="G58" s="181"/>
      <c r="H58" s="181"/>
      <c r="I58" s="181"/>
      <c r="J58" s="181"/>
      <c r="K58" s="181"/>
      <c r="L58" s="895"/>
      <c r="M58" s="895"/>
      <c r="N58" s="895"/>
      <c r="O58" s="895"/>
      <c r="P58" s="80"/>
      <c r="Q58" s="4"/>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79"/>
      <c r="AQ58" s="79"/>
      <c r="AR58" s="79"/>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row>
    <row r="59" ht="0" hidden="1" customHeight="1">
      <c r="C59" s="181"/>
      <c r="D59" s="181"/>
      <c r="E59" s="181"/>
      <c r="F59" s="201"/>
      <c r="G59" s="181"/>
      <c r="H59" s="181"/>
      <c r="I59" s="181"/>
      <c r="J59" s="181"/>
      <c r="K59" s="181"/>
      <c r="L59" s="895"/>
      <c r="M59" s="895"/>
      <c r="N59" s="895"/>
      <c r="O59" s="895"/>
      <c r="P59" s="80"/>
      <c r="Q59" s="4"/>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4"/>
      <c r="AQ59" s="79"/>
      <c r="AR59" s="79"/>
    </row>
    <row r="60" ht="0" hidden="1" customHeight="1">
      <c r="C60" s="181"/>
      <c r="D60" s="181"/>
      <c r="E60" s="181"/>
      <c r="F60" s="201"/>
      <c r="G60" s="181"/>
      <c r="H60" s="181"/>
      <c r="I60" s="181"/>
      <c r="J60" s="181"/>
      <c r="K60" s="181"/>
      <c r="L60" s="895"/>
      <c r="M60" s="895"/>
      <c r="N60" s="895"/>
      <c r="O60" s="895"/>
      <c r="P60" s="80"/>
      <c r="Q60" s="4"/>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4"/>
      <c r="AQ60" s="79"/>
      <c r="AR60" s="79"/>
    </row>
    <row r="61" ht="0" hidden="1" customHeight="1">
      <c r="C61" s="181"/>
      <c r="D61" s="181"/>
      <c r="E61" s="181"/>
      <c r="F61" s="201"/>
      <c r="G61" s="181"/>
      <c r="H61" s="181"/>
      <c r="I61" s="181"/>
      <c r="J61" s="181"/>
      <c r="K61" s="181"/>
      <c r="L61" s="895"/>
      <c r="M61" s="895"/>
      <c r="N61" s="895"/>
      <c r="O61" s="895"/>
      <c r="P61" s="80"/>
      <c r="Q61" s="4"/>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4"/>
      <c r="AQ61" s="79"/>
      <c r="AR61" s="79"/>
    </row>
    <row r="62" ht="0" hidden="1" customHeight="1">
      <c r="C62" s="181"/>
      <c r="D62" s="181"/>
      <c r="E62" s="181"/>
      <c r="F62" s="201"/>
      <c r="G62" s="181"/>
      <c r="H62" s="181"/>
      <c r="I62" s="181"/>
      <c r="J62" s="181"/>
      <c r="K62" s="181"/>
      <c r="L62" s="895"/>
      <c r="M62" s="895"/>
      <c r="N62" s="895"/>
      <c r="O62" s="895"/>
      <c r="P62" s="80"/>
      <c r="Q62" s="4"/>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4"/>
      <c r="AQ62" s="79"/>
      <c r="AR62" s="79"/>
    </row>
    <row r="63" ht="0" hidden="1" customHeight="1">
      <c r="C63" s="181"/>
      <c r="D63" s="181"/>
      <c r="E63" s="181"/>
      <c r="F63" s="201"/>
      <c r="G63" s="181"/>
      <c r="H63" s="181"/>
      <c r="I63" s="181"/>
      <c r="J63" s="181"/>
      <c r="K63" s="181"/>
      <c r="L63" s="895"/>
      <c r="M63" s="895"/>
      <c r="N63" s="895"/>
      <c r="O63" s="895"/>
      <c r="P63" s="80"/>
      <c r="Q63" s="4"/>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4"/>
      <c r="AQ63" s="79"/>
      <c r="AR63" s="79"/>
    </row>
    <row r="64" ht="0" hidden="1" customHeight="1">
      <c r="C64" s="181"/>
      <c r="D64" s="181"/>
      <c r="E64" s="181"/>
      <c r="F64" s="201"/>
      <c r="G64" s="181"/>
      <c r="H64" s="181"/>
      <c r="I64" s="181"/>
      <c r="J64" s="181"/>
      <c r="K64" s="181"/>
      <c r="L64" s="895"/>
      <c r="M64" s="895"/>
      <c r="N64" s="895"/>
      <c r="O64" s="895"/>
      <c r="P64" s="80"/>
      <c r="Q64" s="4"/>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4"/>
      <c r="AQ64" s="79"/>
      <c r="AR64" s="79"/>
    </row>
    <row r="65" ht="0" hidden="1" customHeight="1">
      <c r="C65" s="181"/>
      <c r="D65" s="181"/>
      <c r="E65" s="181"/>
      <c r="F65" s="201"/>
      <c r="G65" s="181"/>
      <c r="H65" s="181"/>
      <c r="I65" s="181"/>
      <c r="J65" s="181"/>
      <c r="K65" s="181"/>
      <c r="L65" s="895"/>
      <c r="M65" s="895"/>
      <c r="N65" s="895"/>
      <c r="O65" s="895"/>
      <c r="P65" s="80"/>
      <c r="Q65" s="4"/>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4"/>
      <c r="AQ65" s="79"/>
      <c r="AR65" s="79"/>
    </row>
    <row r="66" ht="0" hidden="1" customHeight="1">
      <c r="C66" s="181"/>
      <c r="D66" s="181"/>
      <c r="E66" s="181"/>
      <c r="F66" s="201"/>
      <c r="G66" s="181"/>
      <c r="H66" s="181"/>
      <c r="I66" s="181"/>
      <c r="J66" s="181"/>
      <c r="K66" s="181"/>
      <c r="L66" s="895"/>
      <c r="M66" s="895"/>
      <c r="N66" s="895"/>
      <c r="O66" s="895"/>
      <c r="P66" s="80"/>
      <c r="Q66" s="4"/>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4"/>
      <c r="AQ66" s="79"/>
      <c r="AR66" s="79"/>
    </row>
    <row r="67" ht="0" hidden="1" customHeight="1">
      <c r="C67" s="181"/>
      <c r="D67" s="181"/>
      <c r="E67" s="181"/>
      <c r="F67" s="201"/>
      <c r="G67" s="181"/>
      <c r="H67" s="181"/>
      <c r="I67" s="181"/>
      <c r="J67" s="181"/>
      <c r="K67" s="181"/>
      <c r="L67" s="895"/>
      <c r="M67" s="895"/>
      <c r="N67" s="895"/>
      <c r="O67" s="895"/>
      <c r="P67" s="80"/>
      <c r="Q67" s="4"/>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4"/>
      <c r="AQ67" s="79"/>
      <c r="AR67" s="79"/>
    </row>
    <row r="68" ht="0" hidden="1" customHeight="1">
      <c r="C68" s="181"/>
      <c r="D68" s="181"/>
      <c r="E68" s="181"/>
      <c r="F68" s="201"/>
      <c r="G68" s="181"/>
      <c r="H68" s="181"/>
      <c r="I68" s="181"/>
      <c r="J68" s="181"/>
      <c r="K68" s="181"/>
      <c r="L68" s="895"/>
      <c r="M68" s="895"/>
      <c r="N68" s="895"/>
      <c r="O68" s="895"/>
      <c r="P68" s="80"/>
      <c r="Q68" s="4"/>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4"/>
      <c r="AQ68" s="79"/>
      <c r="AR68" s="79"/>
    </row>
    <row r="69" ht="0" hidden="1" customHeight="1">
      <c r="C69" s="181"/>
      <c r="D69" s="181"/>
      <c r="E69" s="181"/>
      <c r="F69" s="201"/>
      <c r="G69" s="181"/>
      <c r="H69" s="181"/>
      <c r="I69" s="181"/>
      <c r="J69" s="181"/>
      <c r="K69" s="181"/>
      <c r="L69" s="895"/>
      <c r="M69" s="895"/>
      <c r="N69" s="895"/>
      <c r="O69" s="895"/>
      <c r="P69" s="80"/>
      <c r="Q69" s="4"/>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4"/>
      <c r="AQ69" s="79"/>
      <c r="AR69" s="79"/>
    </row>
    <row r="70" ht="0" hidden="1" customHeight="1">
      <c r="C70" s="181"/>
      <c r="D70" s="181"/>
      <c r="E70" s="181"/>
      <c r="F70" s="201"/>
      <c r="G70" s="181"/>
      <c r="H70" s="181"/>
      <c r="I70" s="181"/>
      <c r="J70" s="181"/>
      <c r="K70" s="181"/>
      <c r="L70" s="895"/>
      <c r="M70" s="895"/>
      <c r="N70" s="895"/>
      <c r="O70" s="895"/>
      <c r="P70" s="80"/>
      <c r="Q70" s="4"/>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4"/>
      <c r="AQ70" s="79"/>
      <c r="AR70" s="79"/>
    </row>
    <row r="71" ht="0" hidden="1" customHeight="1">
      <c r="C71" s="181"/>
      <c r="D71" s="181"/>
      <c r="E71" s="181"/>
      <c r="F71" s="201"/>
      <c r="G71" s="181"/>
      <c r="H71" s="181"/>
      <c r="I71" s="181"/>
      <c r="J71" s="181"/>
      <c r="K71" s="181"/>
      <c r="L71" s="895"/>
      <c r="M71" s="895"/>
      <c r="N71" s="895"/>
      <c r="O71" s="895"/>
      <c r="P71" s="80"/>
      <c r="Q71" s="4"/>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4"/>
      <c r="AQ71" s="79"/>
      <c r="AR71" s="79"/>
    </row>
    <row r="72" ht="0" hidden="1" customHeight="1">
      <c r="C72" s="181"/>
      <c r="D72" s="181"/>
      <c r="E72" s="181"/>
      <c r="F72" s="201"/>
      <c r="G72" s="181"/>
      <c r="H72" s="181"/>
      <c r="I72" s="181"/>
      <c r="J72" s="181"/>
      <c r="K72" s="181"/>
      <c r="L72" s="895"/>
      <c r="M72" s="895"/>
      <c r="N72" s="895"/>
      <c r="O72" s="895"/>
      <c r="P72" s="80"/>
      <c r="Q72" s="4"/>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4"/>
      <c r="AQ72" s="79"/>
      <c r="AR72" s="79"/>
    </row>
    <row r="73" ht="0" hidden="1" customHeight="1">
      <c r="C73" s="181"/>
      <c r="D73" s="181"/>
      <c r="E73" s="181"/>
      <c r="F73" s="201"/>
      <c r="G73" s="181"/>
      <c r="H73" s="181"/>
      <c r="I73" s="181"/>
      <c r="J73" s="181"/>
      <c r="K73" s="181"/>
      <c r="L73" s="895"/>
      <c r="M73" s="895"/>
      <c r="N73" s="895"/>
      <c r="O73" s="895"/>
      <c r="P73" s="80"/>
      <c r="Q73" s="4"/>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4"/>
      <c r="AQ73" s="79"/>
      <c r="AR73" s="79"/>
    </row>
    <row r="74" ht="0" hidden="1" customHeight="1">
      <c r="C74" s="181"/>
      <c r="D74" s="181"/>
      <c r="E74" s="181"/>
      <c r="F74" s="201"/>
      <c r="G74" s="181"/>
      <c r="H74" s="181"/>
      <c r="I74" s="181"/>
      <c r="J74" s="181"/>
      <c r="K74" s="181"/>
      <c r="L74" s="895"/>
      <c r="M74" s="895"/>
      <c r="N74" s="895"/>
      <c r="O74" s="895"/>
      <c r="P74" s="80"/>
      <c r="Q74" s="4"/>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4"/>
      <c r="AQ74" s="79"/>
      <c r="AR74" s="79"/>
    </row>
    <row r="75" ht="0" hidden="1" customHeight="1">
      <c r="C75" s="181"/>
      <c r="D75" s="181"/>
      <c r="E75" s="181"/>
      <c r="F75" s="201"/>
      <c r="G75" s="181"/>
      <c r="H75" s="181"/>
      <c r="I75" s="181"/>
      <c r="J75" s="181"/>
      <c r="K75" s="181"/>
      <c r="L75" s="895"/>
      <c r="M75" s="895"/>
      <c r="N75" s="895"/>
      <c r="O75" s="895"/>
      <c r="P75" s="80"/>
      <c r="Q75" s="4"/>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4"/>
      <c r="AQ75" s="79"/>
      <c r="AR75" s="79"/>
    </row>
    <row r="76" ht="0" hidden="1" customHeight="1">
      <c r="C76" s="181"/>
      <c r="D76" s="181"/>
      <c r="E76" s="181"/>
      <c r="F76" s="201"/>
      <c r="G76" s="181"/>
      <c r="H76" s="181"/>
      <c r="I76" s="181"/>
      <c r="J76" s="181"/>
      <c r="K76" s="181"/>
      <c r="L76" s="895"/>
      <c r="M76" s="895"/>
      <c r="N76" s="895"/>
      <c r="O76" s="895"/>
      <c r="P76" s="80"/>
      <c r="Q76" s="4"/>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4"/>
      <c r="AQ76" s="79"/>
      <c r="AR76" s="79"/>
    </row>
    <row r="77" ht="0" hidden="1" customHeight="1">
      <c r="C77" s="181"/>
      <c r="D77" s="181"/>
      <c r="E77" s="181"/>
      <c r="F77" s="201"/>
      <c r="G77" s="181"/>
      <c r="H77" s="181"/>
      <c r="I77" s="181"/>
      <c r="J77" s="181"/>
      <c r="K77" s="181"/>
      <c r="L77" s="895"/>
      <c r="M77" s="895"/>
      <c r="N77" s="895"/>
      <c r="O77" s="895"/>
      <c r="P77" s="80"/>
      <c r="Q77" s="4"/>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4"/>
      <c r="AQ77" s="79"/>
      <c r="AR77" s="79"/>
    </row>
    <row r="78" ht="0" hidden="1" customHeight="1">
      <c r="C78" s="181"/>
      <c r="D78" s="181"/>
      <c r="E78" s="181"/>
      <c r="F78" s="201"/>
      <c r="G78" s="181"/>
      <c r="H78" s="181"/>
      <c r="I78" s="181"/>
      <c r="J78" s="181"/>
      <c r="K78" s="181"/>
      <c r="L78" s="895"/>
      <c r="M78" s="895"/>
      <c r="N78" s="895"/>
      <c r="O78" s="895"/>
      <c r="P78" s="80"/>
      <c r="Q78" s="4"/>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4"/>
      <c r="AQ78" s="79"/>
      <c r="AR78" s="79"/>
    </row>
    <row r="79" ht="0" hidden="1" customHeight="1">
      <c r="C79" s="181"/>
      <c r="D79" s="181"/>
      <c r="E79" s="181"/>
      <c r="F79" s="201"/>
      <c r="G79" s="181"/>
      <c r="H79" s="181"/>
      <c r="I79" s="181"/>
      <c r="J79" s="181"/>
      <c r="K79" s="181"/>
      <c r="L79" s="895"/>
      <c r="M79" s="895"/>
      <c r="N79" s="895"/>
      <c r="O79" s="895"/>
      <c r="P79" s="80"/>
      <c r="Q79" s="4"/>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4"/>
      <c r="AQ79" s="79"/>
      <c r="AR79" s="79"/>
    </row>
    <row r="80" ht="0" hidden="1" customHeight="1">
      <c r="C80" s="181"/>
      <c r="D80" s="181"/>
      <c r="E80" s="181"/>
      <c r="F80" s="201"/>
      <c r="G80" s="181"/>
      <c r="H80" s="181"/>
      <c r="I80" s="181"/>
      <c r="J80" s="181"/>
      <c r="K80" s="181"/>
      <c r="L80" s="895"/>
      <c r="M80" s="895"/>
      <c r="N80" s="895"/>
      <c r="O80" s="895"/>
      <c r="P80" s="80"/>
      <c r="Q80" s="4"/>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4"/>
      <c r="AQ80" s="79"/>
      <c r="AR80" s="79"/>
    </row>
    <row r="81" ht="0" hidden="1" customHeight="1">
      <c r="C81" s="181"/>
      <c r="D81" s="181"/>
      <c r="E81" s="181"/>
      <c r="F81" s="201"/>
      <c r="G81" s="181"/>
      <c r="H81" s="181"/>
      <c r="I81" s="181"/>
      <c r="J81" s="181"/>
      <c r="K81" s="181"/>
      <c r="L81" s="895"/>
      <c r="M81" s="895"/>
      <c r="N81" s="895"/>
      <c r="O81" s="895"/>
      <c r="P81" s="80"/>
      <c r="Q81" s="4"/>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4"/>
      <c r="AQ81" s="79"/>
      <c r="AR81" s="79"/>
    </row>
    <row r="82" ht="0" hidden="1" customHeight="1">
      <c r="C82" s="181"/>
      <c r="D82" s="181"/>
      <c r="E82" s="181"/>
      <c r="F82" s="201"/>
      <c r="G82" s="181"/>
      <c r="H82" s="181"/>
      <c r="I82" s="181"/>
      <c r="J82" s="181"/>
      <c r="K82" s="181"/>
      <c r="L82" s="895"/>
      <c r="M82" s="895"/>
      <c r="N82" s="895"/>
      <c r="O82" s="895"/>
      <c r="P82" s="80"/>
      <c r="Q82" s="4"/>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4"/>
      <c r="AQ82" s="79"/>
      <c r="AR82" s="79"/>
    </row>
    <row r="83" ht="0" hidden="1" customHeight="1">
      <c r="C83" s="181"/>
      <c r="D83" s="181"/>
      <c r="E83" s="181"/>
      <c r="F83" s="201"/>
      <c r="G83" s="181"/>
      <c r="H83" s="181"/>
      <c r="I83" s="181"/>
      <c r="J83" s="181"/>
      <c r="K83" s="181"/>
      <c r="L83" s="895"/>
      <c r="M83" s="895"/>
      <c r="N83" s="895"/>
      <c r="O83" s="895"/>
      <c r="P83" s="80"/>
      <c r="Q83" s="4"/>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4"/>
      <c r="AQ83" s="79"/>
      <c r="AR83" s="79"/>
    </row>
    <row r="84" ht="0" hidden="1" customHeight="1">
      <c r="C84" s="181"/>
      <c r="D84" s="181"/>
      <c r="E84" s="181"/>
      <c r="F84" s="201"/>
      <c r="G84" s="181"/>
      <c r="H84" s="181"/>
      <c r="I84" s="181"/>
      <c r="J84" s="181"/>
      <c r="K84" s="181"/>
      <c r="L84" s="895"/>
      <c r="M84" s="895"/>
      <c r="N84" s="895"/>
      <c r="O84" s="895"/>
      <c r="P84" s="80"/>
      <c r="Q84" s="4"/>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4"/>
      <c r="AQ84" s="79"/>
      <c r="AR84" s="79"/>
    </row>
    <row r="85" ht="0" hidden="1" customHeight="1">
      <c r="C85" s="181"/>
      <c r="D85" s="181"/>
      <c r="E85" s="181"/>
      <c r="F85" s="201"/>
      <c r="G85" s="181"/>
      <c r="H85" s="181"/>
      <c r="I85" s="181"/>
      <c r="J85" s="181"/>
      <c r="K85" s="181"/>
      <c r="L85" s="895"/>
      <c r="M85" s="895"/>
      <c r="N85" s="895"/>
      <c r="O85" s="895"/>
      <c r="P85" s="80"/>
      <c r="Q85" s="4"/>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82"/>
      <c r="AP85" s="4"/>
      <c r="AQ85" s="79"/>
      <c r="AR85" s="79"/>
    </row>
    <row r="86" ht="0" hidden="1" customHeight="1">
      <c r="C86" s="181"/>
      <c r="D86" s="181"/>
      <c r="E86" s="181"/>
      <c r="F86" s="201"/>
      <c r="G86" s="181"/>
      <c r="H86" s="181"/>
      <c r="I86" s="181"/>
      <c r="J86" s="181"/>
      <c r="K86" s="181"/>
      <c r="L86" s="895"/>
      <c r="M86" s="895"/>
      <c r="N86" s="895"/>
      <c r="O86" s="895"/>
      <c r="P86" s="80"/>
      <c r="Q86" s="4"/>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4"/>
      <c r="AQ86" s="79"/>
      <c r="AR86" s="79"/>
    </row>
    <row r="87" ht="0" hidden="1" customHeight="1">
      <c r="C87" s="181"/>
      <c r="D87" s="181"/>
      <c r="E87" s="181"/>
      <c r="F87" s="201"/>
      <c r="G87" s="181"/>
      <c r="H87" s="181"/>
      <c r="I87" s="181"/>
      <c r="J87" s="181"/>
      <c r="K87" s="181"/>
      <c r="L87" s="895"/>
      <c r="M87" s="895"/>
      <c r="N87" s="895"/>
      <c r="O87" s="895"/>
      <c r="P87" s="80"/>
      <c r="Q87" s="4"/>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182"/>
      <c r="AP87" s="4"/>
      <c r="AQ87" s="79"/>
      <c r="AR87" s="79"/>
    </row>
    <row r="88" ht="0" hidden="1" customHeight="1">
      <c r="C88" s="181"/>
      <c r="D88" s="181"/>
      <c r="E88" s="181"/>
      <c r="F88" s="201"/>
      <c r="G88" s="181"/>
      <c r="H88" s="181"/>
      <c r="I88" s="181"/>
      <c r="J88" s="181"/>
      <c r="K88" s="181"/>
      <c r="L88" s="895"/>
      <c r="M88" s="895"/>
      <c r="N88" s="895"/>
      <c r="O88" s="895"/>
      <c r="P88" s="80"/>
      <c r="Q88" s="4"/>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4"/>
      <c r="AQ88" s="79"/>
      <c r="AR88" s="79"/>
    </row>
    <row r="89" ht="0" hidden="1" customHeight="1">
      <c r="C89" s="181"/>
      <c r="D89" s="181"/>
      <c r="E89" s="181"/>
      <c r="F89" s="201"/>
      <c r="G89" s="181"/>
      <c r="H89" s="181"/>
      <c r="I89" s="181"/>
      <c r="J89" s="181"/>
      <c r="K89" s="181"/>
      <c r="L89" s="895"/>
      <c r="M89" s="895"/>
      <c r="N89" s="895"/>
      <c r="O89" s="895"/>
      <c r="P89" s="80"/>
      <c r="Q89" s="4"/>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4"/>
      <c r="AQ89" s="79"/>
      <c r="AR89" s="79"/>
    </row>
    <row r="90" ht="0" hidden="1" customHeight="1">
      <c r="C90" s="181"/>
      <c r="D90" s="181"/>
      <c r="E90" s="181"/>
      <c r="F90" s="201"/>
      <c r="G90" s="181"/>
      <c r="H90" s="181"/>
      <c r="I90" s="181"/>
      <c r="J90" s="181"/>
      <c r="K90" s="181"/>
      <c r="L90" s="895"/>
      <c r="M90" s="895"/>
      <c r="N90" s="895"/>
      <c r="O90" s="895"/>
      <c r="P90" s="80"/>
      <c r="Q90" s="4"/>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4"/>
      <c r="AQ90" s="79"/>
      <c r="AR90" s="79"/>
    </row>
    <row r="91" ht="0" hidden="1" customHeight="1">
      <c r="C91" s="181"/>
      <c r="D91" s="181"/>
      <c r="E91" s="181"/>
      <c r="F91" s="201"/>
      <c r="G91" s="181"/>
      <c r="H91" s="181"/>
      <c r="I91" s="181"/>
      <c r="J91" s="181"/>
      <c r="K91" s="181"/>
      <c r="L91" s="895"/>
      <c r="M91" s="895"/>
      <c r="N91" s="895"/>
      <c r="O91" s="895"/>
      <c r="P91" s="80"/>
      <c r="Q91" s="4"/>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4"/>
      <c r="AQ91" s="79"/>
      <c r="AR91" s="79"/>
    </row>
    <row r="92" ht="0" hidden="1" customHeight="1">
      <c r="C92" s="181"/>
      <c r="D92" s="181"/>
      <c r="E92" s="181"/>
      <c r="F92" s="201"/>
      <c r="G92" s="181"/>
      <c r="H92" s="181"/>
      <c r="I92" s="181"/>
      <c r="J92" s="181"/>
      <c r="K92" s="181"/>
      <c r="L92" s="895"/>
      <c r="M92" s="895"/>
      <c r="N92" s="895"/>
      <c r="O92" s="895"/>
      <c r="P92" s="80"/>
      <c r="Q92" s="4"/>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4"/>
      <c r="AQ92" s="79"/>
      <c r="AR92" s="79"/>
    </row>
    <row r="93" ht="0" hidden="1" customHeight="1">
      <c r="C93" s="181"/>
      <c r="D93" s="181"/>
      <c r="E93" s="181"/>
      <c r="F93" s="201"/>
      <c r="G93" s="181"/>
      <c r="H93" s="181"/>
      <c r="I93" s="181"/>
      <c r="J93" s="181"/>
      <c r="K93" s="181"/>
      <c r="L93" s="895"/>
      <c r="M93" s="895"/>
      <c r="N93" s="895"/>
      <c r="O93" s="895"/>
      <c r="P93" s="80"/>
      <c r="Q93" s="4"/>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4"/>
      <c r="AQ93" s="79"/>
      <c r="AR93" s="79"/>
    </row>
    <row r="94" ht="0" hidden="1" customHeight="1">
      <c r="C94" s="181"/>
      <c r="D94" s="181"/>
      <c r="E94" s="181"/>
      <c r="F94" s="201"/>
      <c r="G94" s="181"/>
      <c r="H94" s="181"/>
      <c r="I94" s="181"/>
      <c r="J94" s="181"/>
      <c r="K94" s="181"/>
      <c r="L94" s="895"/>
      <c r="M94" s="895"/>
      <c r="N94" s="895"/>
      <c r="O94" s="895"/>
      <c r="P94" s="80"/>
      <c r="Q94" s="4"/>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4"/>
      <c r="AQ94" s="79"/>
      <c r="AR94" s="79"/>
    </row>
    <row r="95" ht="0" hidden="1" customHeight="1">
      <c r="C95" s="181"/>
      <c r="D95" s="181"/>
      <c r="E95" s="181"/>
      <c r="F95" s="201"/>
      <c r="G95" s="181"/>
      <c r="H95" s="181"/>
      <c r="I95" s="181"/>
      <c r="J95" s="181"/>
      <c r="K95" s="181"/>
      <c r="L95" s="895"/>
      <c r="M95" s="895"/>
      <c r="N95" s="895"/>
      <c r="O95" s="895"/>
      <c r="P95" s="80"/>
      <c r="Q95" s="4"/>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4"/>
      <c r="AQ95" s="79"/>
      <c r="AR95" s="79"/>
    </row>
    <row r="96" ht="0" hidden="1" customHeight="1">
      <c r="C96" s="181"/>
      <c r="D96" s="181"/>
      <c r="E96" s="181"/>
      <c r="F96" s="201"/>
      <c r="G96" s="181"/>
      <c r="H96" s="181"/>
      <c r="I96" s="181"/>
      <c r="J96" s="181"/>
      <c r="K96" s="181"/>
      <c r="L96" s="895"/>
      <c r="M96" s="895"/>
      <c r="N96" s="895"/>
      <c r="O96" s="895"/>
      <c r="P96" s="80"/>
      <c r="Q96" s="4"/>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4"/>
      <c r="AQ96" s="79"/>
      <c r="AR96" s="79"/>
    </row>
    <row r="97" ht="0" hidden="1" customHeight="1">
      <c r="C97" s="181"/>
      <c r="D97" s="181"/>
      <c r="E97" s="181"/>
      <c r="F97" s="201"/>
      <c r="G97" s="181"/>
      <c r="H97" s="181"/>
      <c r="I97" s="181"/>
      <c r="J97" s="181"/>
      <c r="K97" s="181"/>
      <c r="L97" s="895"/>
      <c r="M97" s="895"/>
      <c r="N97" s="895"/>
      <c r="O97" s="895"/>
      <c r="P97" s="80"/>
      <c r="Q97" s="4"/>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4"/>
      <c r="AQ97" s="79"/>
      <c r="AR97" s="79"/>
    </row>
    <row r="98" ht="0" hidden="1" customHeight="1">
      <c r="C98" s="181"/>
      <c r="D98" s="181"/>
      <c r="E98" s="181"/>
      <c r="F98" s="201"/>
      <c r="G98" s="181"/>
      <c r="H98" s="181"/>
      <c r="I98" s="181"/>
      <c r="J98" s="181"/>
      <c r="K98" s="181"/>
      <c r="L98" s="895"/>
      <c r="M98" s="895"/>
      <c r="N98" s="895"/>
      <c r="O98" s="895"/>
      <c r="P98" s="80"/>
      <c r="Q98" s="4"/>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4"/>
      <c r="AQ98" s="79"/>
      <c r="AR98" s="79"/>
    </row>
    <row r="99" ht="0" hidden="1" customHeight="1">
      <c r="C99" s="181"/>
      <c r="D99" s="181"/>
      <c r="E99" s="181"/>
      <c r="F99" s="201"/>
      <c r="G99" s="181"/>
      <c r="H99" s="181"/>
      <c r="I99" s="181"/>
      <c r="J99" s="181"/>
      <c r="K99" s="181"/>
      <c r="L99" s="895"/>
      <c r="M99" s="895"/>
      <c r="N99" s="895"/>
      <c r="O99" s="895"/>
      <c r="P99" s="80"/>
      <c r="Q99" s="4"/>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4"/>
      <c r="AQ99" s="79"/>
      <c r="AR99" s="79"/>
    </row>
    <row r="100" ht="0" hidden="1" customHeight="1">
      <c r="C100" s="181"/>
      <c r="D100" s="181"/>
      <c r="E100" s="181"/>
      <c r="F100" s="201"/>
      <c r="G100" s="181"/>
      <c r="H100" s="181"/>
      <c r="I100" s="181"/>
      <c r="J100" s="181"/>
      <c r="K100" s="181"/>
      <c r="L100" s="895"/>
      <c r="M100" s="895"/>
      <c r="N100" s="895"/>
      <c r="O100" s="895"/>
      <c r="P100" s="80"/>
      <c r="Q100" s="4"/>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4"/>
      <c r="AQ100" s="48"/>
      <c r="AR100" s="48"/>
    </row>
    <row r="101" ht="0" hidden="1" customHeight="1">
      <c r="C101" s="181"/>
      <c r="D101" s="181"/>
      <c r="E101" s="181"/>
      <c r="F101" s="201"/>
      <c r="G101" s="181"/>
      <c r="H101" s="181"/>
      <c r="I101" s="181"/>
      <c r="J101" s="181"/>
      <c r="K101" s="181"/>
      <c r="L101" s="895"/>
      <c r="M101" s="895"/>
      <c r="N101" s="895"/>
      <c r="O101" s="895"/>
      <c r="P101" s="80"/>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79"/>
      <c r="AR101" s="79"/>
    </row>
    <row r="102" ht="18" customHeight="1">
      <c r="C102" s="181"/>
      <c r="D102" s="181"/>
      <c r="E102" s="181"/>
      <c r="F102" s="201"/>
      <c r="G102" s="181"/>
      <c r="H102" s="181"/>
      <c r="I102" s="181"/>
      <c r="J102" s="181"/>
      <c r="K102" s="181"/>
      <c r="L102" s="895"/>
      <c r="M102" s="895"/>
      <c r="N102" s="895"/>
      <c r="O102" s="895"/>
      <c r="P102" s="80"/>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79"/>
      <c r="AR102" s="79"/>
    </row>
    <row r="103" ht="18" customHeight="1">
      <c r="C103" s="181"/>
      <c r="D103" s="181"/>
      <c r="E103" s="181"/>
      <c r="F103" s="201"/>
      <c r="G103" s="181"/>
      <c r="H103" s="181"/>
      <c r="I103" s="181"/>
      <c r="J103" s="181"/>
      <c r="K103" s="181"/>
      <c r="L103" s="895"/>
      <c r="M103" s="895"/>
      <c r="N103" s="895"/>
      <c r="O103" s="895"/>
      <c r="P103" s="80"/>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ht="9" customHeight="1">
      <c r="E104" s="81"/>
      <c r="F104" s="202"/>
      <c r="R104" s="0"/>
      <c r="S104" s="0"/>
      <c r="T104" s="0"/>
      <c r="U104" s="0"/>
      <c r="V104" s="0"/>
      <c r="W104" s="0"/>
      <c r="X104" s="0"/>
      <c r="Y104" s="0"/>
      <c r="Z104" s="87"/>
      <c r="AA104" s="0"/>
      <c r="AB104" s="0"/>
      <c r="AC104" s="5"/>
      <c r="AD104" s="5"/>
      <c r="AE104" s="5"/>
      <c r="AF104" s="67"/>
      <c r="AG104" s="0"/>
      <c r="AH104" s="0"/>
      <c r="AI104" s="0"/>
      <c r="AJ104" s="5"/>
      <c r="AK104" s="0"/>
      <c r="AL104" s="0"/>
      <c r="AM104" s="0"/>
      <c r="AN104" s="0"/>
      <c r="AO104" s="0"/>
      <c r="AP104" s="0"/>
    </row>
    <row r="105" ht="39.95" customHeight="1">
      <c r="B105" s="0"/>
      <c r="C105" s="988" t="s">
        <v>126</v>
      </c>
      <c r="D105" s="988"/>
      <c r="E105" s="988"/>
      <c r="F105" s="988"/>
      <c r="G105" s="988"/>
      <c r="H105" s="988"/>
      <c r="I105" s="988"/>
      <c r="J105" s="988"/>
      <c r="K105" s="988"/>
      <c r="L105" s="988"/>
      <c r="M105" s="988"/>
      <c r="N105" s="988"/>
      <c r="O105" s="988"/>
      <c r="P105" s="988"/>
      <c r="Q105" s="988"/>
      <c r="R105" s="988"/>
      <c r="S105" s="988"/>
      <c r="T105" s="988"/>
      <c r="U105" s="988"/>
      <c r="V105" s="988"/>
      <c r="W105" s="988"/>
      <c r="X105" s="988"/>
      <c r="Y105" s="988"/>
      <c r="Z105" s="988"/>
      <c r="AA105" s="988"/>
      <c r="AB105" s="988"/>
      <c r="AC105" s="988"/>
      <c r="AD105" s="988"/>
      <c r="AE105" s="988"/>
      <c r="AF105" s="988"/>
      <c r="AG105" s="988"/>
      <c r="AH105" s="988"/>
      <c r="AI105" s="988"/>
      <c r="AJ105" s="988"/>
      <c r="AK105" s="988"/>
      <c r="AL105" s="988"/>
      <c r="AM105" s="988"/>
      <c r="AN105" s="988"/>
      <c r="AO105" s="988"/>
      <c r="AP105" s="233"/>
    </row>
    <row r="106" s="84" customFormat="1" ht="12" customHeight="1">
      <c r="B106" s="84"/>
      <c r="E106" s="46"/>
      <c r="F106" s="202"/>
      <c r="G106"/>
      <c r="H106"/>
      <c r="I106"/>
      <c r="J106"/>
      <c r="K106"/>
      <c r="L106"/>
      <c r="M106"/>
      <c r="N106"/>
      <c r="O106"/>
      <c r="P106"/>
      <c r="Q106"/>
      <c r="R106"/>
      <c r="S106"/>
      <c r="T106"/>
      <c r="U106"/>
      <c r="V106"/>
      <c r="W106"/>
      <c r="X106"/>
      <c r="Y106"/>
      <c r="Z106"/>
      <c r="AA10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row>
    <row r="107" s="236" customFormat="1" ht="12.75" customHeight="1">
      <c r="A107" s="236"/>
    </row>
    <row r="108" s="236" customFormat="1" ht="12.75" customHeight="1"/>
    <row r="109" s="236" customFormat="1" ht="12.75" customHeight="1"/>
    <row r="110" s="236" customFormat="1" ht="12.75" customHeight="1"/>
    <row r="111" s="236" customFormat="1" ht="12.75" customHeight="1"/>
    <row r="112" s="236" customFormat="1" ht="12.75" customHeight="1"/>
    <row r="113" s="236" customFormat="1" ht="12.75" customHeight="1"/>
    <row r="114" s="236" customFormat="1" ht="12.75" customHeight="1"/>
    <row r="115" s="236" customFormat="1" ht="12.75" customHeight="1"/>
    <row r="116" s="236" customFormat="1" ht="12.75" customHeight="1"/>
    <row r="117" s="236" customFormat="1" ht="12.75" customHeight="1"/>
    <row r="118" s="236" customFormat="1" ht="12.75" customHeight="1"/>
    <row r="119" s="236" customFormat="1" ht="12.75" customHeight="1"/>
    <row r="120" s="236" customFormat="1" ht="12.75" customHeight="1"/>
    <row r="121" s="236" customFormat="1" ht="12.75" customHeight="1"/>
    <row r="122" s="236" customFormat="1" ht="12.75" customHeight="1"/>
    <row r="123" s="236" customFormat="1" ht="12.75" customHeight="1"/>
    <row r="124" s="236" customFormat="1" ht="12.75" customHeight="1"/>
    <row r="125" s="236" customFormat="1" ht="12.75" customHeight="1"/>
    <row r="126" s="236" customFormat="1" ht="12.75" customHeight="1"/>
    <row r="127" s="236" customFormat="1" ht="12.75" customHeight="1"/>
    <row r="128" s="236" customFormat="1" ht="12.75" customHeight="1"/>
    <row r="129" s="236" customFormat="1" ht="12.75" customHeight="1"/>
    <row r="130" s="236" customFormat="1" ht="12.75" customHeight="1"/>
    <row r="131" s="236" customFormat="1" ht="12.75" customHeight="1"/>
    <row r="132" s="236" customFormat="1" ht="12.75" customHeight="1"/>
    <row r="133" s="236" customFormat="1" ht="12.75" customHeight="1"/>
    <row r="134" s="236" customFormat="1" ht="12.75" customHeight="1"/>
    <row r="135" s="236" customFormat="1" ht="12.75" customHeight="1"/>
    <row r="136" s="236" customFormat="1" ht="12.75" customHeight="1"/>
    <row r="137" s="236" customFormat="1" ht="12.75" customHeight="1"/>
    <row r="138" s="236" customFormat="1" ht="12.75" customHeight="1"/>
    <row r="139" s="236" customFormat="1" ht="12.75" customHeight="1"/>
    <row r="140" s="236" customFormat="1" ht="12.75" customHeight="1"/>
    <row r="141" s="236" customFormat="1" ht="12.75" customHeight="1"/>
    <row r="142" s="236" customFormat="1" ht="12.75" customHeight="1"/>
    <row r="143" s="236" customFormat="1" ht="12.75" customHeight="1"/>
    <row r="144" s="236" customFormat="1" ht="12.75" customHeight="1"/>
    <row r="145" s="236" customFormat="1" ht="12.75" customHeight="1"/>
    <row r="146" s="236" customFormat="1" ht="12.75" customHeight="1"/>
    <row r="147" s="236" customFormat="1" ht="12.75" customHeight="1"/>
    <row r="148" s="236" customFormat="1" ht="12.75" customHeight="1"/>
    <row r="149" s="236" customFormat="1" ht="12.75" customHeight="1"/>
    <row r="150" s="236" customFormat="1" ht="12.75" customHeight="1"/>
    <row r="151" s="236" customFormat="1" ht="12.75" customHeight="1"/>
    <row r="152" s="236" customFormat="1" ht="12.75" customHeight="1"/>
    <row r="153" s="236" customFormat="1" ht="12.75" customHeight="1"/>
  </sheetData>
  <mergeCells count="274">
    <mergeCell ref="C2:AP2"/>
    <mergeCell ref="H55:K55"/>
    <mergeCell ref="L55:O55"/>
    <mergeCell ref="H31:K31"/>
    <mergeCell ref="H52:K52"/>
    <mergeCell ref="C4:AP4"/>
    <mergeCell ref="C3:AP3"/>
    <mergeCell ref="L25:O25"/>
    <mergeCell ref="H25:K25"/>
    <mergeCell ref="L28:O28"/>
    <mergeCell ref="H53:K53"/>
    <mergeCell ref="H54:K54"/>
    <mergeCell ref="H24:K24"/>
    <mergeCell ref="L52:O52"/>
    <mergeCell ref="L53:O53"/>
    <mergeCell ref="L54:O54"/>
    <mergeCell ref="X15:AD15"/>
    <mergeCell ref="P15:V15"/>
    <mergeCell ref="H22:K22"/>
    <mergeCell ref="L24:O24"/>
    <mergeCell ref="L22:O22"/>
    <mergeCell ref="N12:O12"/>
    <mergeCell ref="AF15:AL15"/>
    <mergeCell ref="R12:S12"/>
    <mergeCell ref="H77:K77"/>
    <mergeCell ref="L77:O77"/>
    <mergeCell ref="L61:O61"/>
    <mergeCell ref="H62:K62"/>
    <mergeCell ref="L62:O62"/>
    <mergeCell ref="H61:K61"/>
    <mergeCell ref="H71:K71"/>
    <mergeCell ref="L71:O71"/>
    <mergeCell ref="H73:K73"/>
    <mergeCell ref="H76:K76"/>
    <mergeCell ref="H65:K65"/>
    <mergeCell ref="H74:K74"/>
    <mergeCell ref="L74:O74"/>
    <mergeCell ref="H75:K75"/>
    <mergeCell ref="L76:O76"/>
    <mergeCell ref="L73:O73"/>
    <mergeCell ref="H70:K70"/>
    <mergeCell ref="L66:O66"/>
    <mergeCell ref="H66:K66"/>
    <mergeCell ref="L63:O63"/>
    <mergeCell ref="L75:O75"/>
    <mergeCell ref="L64:O64"/>
    <mergeCell ref="L70:O70"/>
    <mergeCell ref="H64:K64"/>
    <mergeCell ref="AL13:AM13"/>
    <mergeCell ref="AJ12:AK12"/>
    <mergeCell ref="AH13:AI13"/>
    <mergeCell ref="AJ13:AK13"/>
    <mergeCell ref="Z13:AA13"/>
    <mergeCell ref="AF13:AG13"/>
    <mergeCell ref="H56:K56"/>
    <mergeCell ref="H57:K57"/>
    <mergeCell ref="H58:K58"/>
    <mergeCell ref="L29:O29"/>
    <mergeCell ref="H27:K27"/>
    <mergeCell ref="L27:O27"/>
    <mergeCell ref="H28:K28"/>
    <mergeCell ref="L31:O31"/>
    <mergeCell ref="H37:K37"/>
    <mergeCell ref="L37:O37"/>
    <mergeCell ref="H34:K34"/>
    <mergeCell ref="L34:O34"/>
    <mergeCell ref="H35:K35"/>
    <mergeCell ref="L35:O35"/>
    <mergeCell ref="H36:K36"/>
    <mergeCell ref="L36:O36"/>
    <mergeCell ref="H38:K38"/>
    <mergeCell ref="AB9:AC9"/>
    <mergeCell ref="Z9:AA9"/>
    <mergeCell ref="AF9:AG9"/>
    <mergeCell ref="AD11:AE11"/>
    <mergeCell ref="J12:K12"/>
    <mergeCell ref="AF10:AG10"/>
    <mergeCell ref="R13:S13"/>
    <mergeCell ref="AB12:AC12"/>
    <mergeCell ref="T13:U13"/>
    <mergeCell ref="T12:U12"/>
    <mergeCell ref="AD13:AE13"/>
    <mergeCell ref="AB13:AC13"/>
    <mergeCell ref="J13:K13"/>
    <mergeCell ref="L12:M12"/>
    <mergeCell ref="P12:Q12"/>
    <mergeCell ref="J11:K11"/>
    <mergeCell ref="R11:S11"/>
    <mergeCell ref="R10:S10"/>
    <mergeCell ref="L10:M10"/>
    <mergeCell ref="J10:K10"/>
    <mergeCell ref="P13:Q13"/>
    <mergeCell ref="T7:U7"/>
    <mergeCell ref="J7:K7"/>
    <mergeCell ref="H7:I7"/>
    <mergeCell ref="R9:S9"/>
    <mergeCell ref="T9:U9"/>
    <mergeCell ref="L9:M9"/>
    <mergeCell ref="L7:M7"/>
    <mergeCell ref="J9:K9"/>
    <mergeCell ref="N9:O9"/>
    <mergeCell ref="L8:M8"/>
    <mergeCell ref="J8:K8"/>
    <mergeCell ref="R7:S7"/>
    <mergeCell ref="H8:I8"/>
    <mergeCell ref="H6:U6"/>
    <mergeCell ref="T8:U8"/>
    <mergeCell ref="R8:S8"/>
    <mergeCell ref="P8:Q8"/>
    <mergeCell ref="N8:O8"/>
    <mergeCell ref="AH12:AI12"/>
    <mergeCell ref="AF12:AG12"/>
    <mergeCell ref="H11:I11"/>
    <mergeCell ref="H9:I9"/>
    <mergeCell ref="P7:Q7"/>
    <mergeCell ref="N7:O7"/>
    <mergeCell ref="P9:Q9"/>
    <mergeCell ref="P11:Q11"/>
    <mergeCell ref="AD9:AE9"/>
    <mergeCell ref="Z8:AA8"/>
    <mergeCell ref="AB8:AC8"/>
    <mergeCell ref="Z6:AM6"/>
    <mergeCell ref="Z7:AA7"/>
    <mergeCell ref="AB7:AC7"/>
    <mergeCell ref="AD7:AE7"/>
    <mergeCell ref="AF7:AG7"/>
    <mergeCell ref="AH7:AI7"/>
    <mergeCell ref="AJ7:AK7"/>
    <mergeCell ref="AL7:AM7"/>
    <mergeCell ref="AJ8:AK8"/>
    <mergeCell ref="AL8:AM8"/>
    <mergeCell ref="AD8:AE8"/>
    <mergeCell ref="AH8:AI8"/>
    <mergeCell ref="AH9:AI9"/>
    <mergeCell ref="AJ9:AK9"/>
    <mergeCell ref="AL9:AM9"/>
    <mergeCell ref="AH10:AI10"/>
    <mergeCell ref="AL12:AM12"/>
    <mergeCell ref="AL11:AM11"/>
    <mergeCell ref="AF8:AG8"/>
    <mergeCell ref="AL10:AM10"/>
    <mergeCell ref="AD10:AE10"/>
    <mergeCell ref="AD12:AE12"/>
    <mergeCell ref="AJ10:AK10"/>
    <mergeCell ref="AH11:AI11"/>
    <mergeCell ref="AJ11:AK11"/>
    <mergeCell ref="H26:K26"/>
    <mergeCell ref="L26:O26"/>
    <mergeCell ref="AF11:AG11"/>
    <mergeCell ref="Z10:AA10"/>
    <mergeCell ref="L11:M11"/>
    <mergeCell ref="N13:O13"/>
    <mergeCell ref="H10:I10"/>
    <mergeCell ref="L13:M13"/>
    <mergeCell ref="H23:K23"/>
    <mergeCell ref="L23:O23"/>
    <mergeCell ref="T11:U11"/>
    <mergeCell ref="T10:U10"/>
    <mergeCell ref="N11:O11"/>
    <mergeCell ref="N10:O10"/>
    <mergeCell ref="P10:Q10"/>
    <mergeCell ref="Z12:AA12"/>
    <mergeCell ref="H12:I12"/>
    <mergeCell ref="H13:I13"/>
    <mergeCell ref="AB10:AC10"/>
    <mergeCell ref="AB11:AC11"/>
    <mergeCell ref="Z11:AA11"/>
    <mergeCell ref="L30:O30"/>
    <mergeCell ref="H33:K33"/>
    <mergeCell ref="L33:O33"/>
    <mergeCell ref="H32:K32"/>
    <mergeCell ref="L32:O32"/>
    <mergeCell ref="H44:K44"/>
    <mergeCell ref="L44:O44"/>
    <mergeCell ref="H40:K40"/>
    <mergeCell ref="L40:O40"/>
    <mergeCell ref="H41:K41"/>
    <mergeCell ref="L41:O41"/>
    <mergeCell ref="H42:K42"/>
    <mergeCell ref="L42:O42"/>
    <mergeCell ref="H43:K43"/>
    <mergeCell ref="L43:O43"/>
    <mergeCell ref="L38:O38"/>
    <mergeCell ref="H39:K39"/>
    <mergeCell ref="L39:O39"/>
    <mergeCell ref="H30:K30"/>
    <mergeCell ref="H48:K48"/>
    <mergeCell ref="L48:O48"/>
    <mergeCell ref="H45:K45"/>
    <mergeCell ref="L45:O45"/>
    <mergeCell ref="H46:K46"/>
    <mergeCell ref="L46:O46"/>
    <mergeCell ref="H47:K47"/>
    <mergeCell ref="L47:O47"/>
    <mergeCell ref="H49:K49"/>
    <mergeCell ref="L49:O49"/>
    <mergeCell ref="H50:K50"/>
    <mergeCell ref="L50:O50"/>
    <mergeCell ref="H68:K68"/>
    <mergeCell ref="L68:O68"/>
    <mergeCell ref="H72:K72"/>
    <mergeCell ref="L72:O72"/>
    <mergeCell ref="H51:K51"/>
    <mergeCell ref="L51:O51"/>
    <mergeCell ref="H69:K69"/>
    <mergeCell ref="L69:O69"/>
    <mergeCell ref="H67:K67"/>
    <mergeCell ref="L67:O67"/>
    <mergeCell ref="L56:O56"/>
    <mergeCell ref="L57:O57"/>
    <mergeCell ref="L58:O58"/>
    <mergeCell ref="H59:K59"/>
    <mergeCell ref="H63:K63"/>
    <mergeCell ref="L65:O65"/>
    <mergeCell ref="L59:O59"/>
    <mergeCell ref="L60:O60"/>
    <mergeCell ref="H60:K60"/>
    <mergeCell ref="H81:K81"/>
    <mergeCell ref="L81:O81"/>
    <mergeCell ref="H82:K82"/>
    <mergeCell ref="L82:O82"/>
    <mergeCell ref="L78:O78"/>
    <mergeCell ref="H79:K79"/>
    <mergeCell ref="L79:O79"/>
    <mergeCell ref="H80:K80"/>
    <mergeCell ref="L80:O80"/>
    <mergeCell ref="H78:K78"/>
    <mergeCell ref="H85:K85"/>
    <mergeCell ref="L85:O85"/>
    <mergeCell ref="H86:K86"/>
    <mergeCell ref="L86:O86"/>
    <mergeCell ref="H83:K83"/>
    <mergeCell ref="L83:O83"/>
    <mergeCell ref="H84:K84"/>
    <mergeCell ref="L84:O84"/>
    <mergeCell ref="H89:K89"/>
    <mergeCell ref="L89:O89"/>
    <mergeCell ref="H90:K90"/>
    <mergeCell ref="L90:O90"/>
    <mergeCell ref="H87:K87"/>
    <mergeCell ref="L87:O87"/>
    <mergeCell ref="H88:K88"/>
    <mergeCell ref="L88:O88"/>
    <mergeCell ref="H93:K93"/>
    <mergeCell ref="L93:O93"/>
    <mergeCell ref="H94:K94"/>
    <mergeCell ref="L94:O94"/>
    <mergeCell ref="H91:K91"/>
    <mergeCell ref="L91:O91"/>
    <mergeCell ref="H92:K92"/>
    <mergeCell ref="L92:O92"/>
    <mergeCell ref="H95:K95"/>
    <mergeCell ref="L95:O95"/>
    <mergeCell ref="H101:K101"/>
    <mergeCell ref="L101:O101"/>
    <mergeCell ref="L102:O102"/>
    <mergeCell ref="H102:K102"/>
    <mergeCell ref="H99:K99"/>
    <mergeCell ref="C105:AO105"/>
    <mergeCell ref="H98:K98"/>
    <mergeCell ref="L98:O98"/>
    <mergeCell ref="H96:K96"/>
    <mergeCell ref="L96:O96"/>
    <mergeCell ref="H97:K97"/>
    <mergeCell ref="L97:O97"/>
    <mergeCell ref="H103:K103"/>
    <mergeCell ref="H100:K100"/>
    <mergeCell ref="L100:O100"/>
    <mergeCell ref="L103:O103"/>
    <mergeCell ref="L99:O99"/>
    <mergeCell ref="R21:T21"/>
    <mergeCell ref="U21:AF21"/>
    <mergeCell ref="AG21:AO21"/>
    <mergeCell ref="H29:K29"/>
  </mergeCells>
  <phoneticPr fontId="0" type="noConversion"/>
  <printOptions horizontalCentered="1" verticalCentered="1"/>
  <pageMargins left="0.25" right="0.25" top="0.25" bottom="0.25" header="0" footer="0"/>
  <pageSetup scale="31" fitToWidth="1" fitToHeight="1" orientation="landscape" r:id="rId1"/>
  <headerFooter alignWithMargins="0">
    <oddHeader/>
    <oddFooter/>
  </headerFooter>
  <rowBreaks count="1" manualBreakCount="1">
    <brk id="107" max="16383" man="1"/>
  </rowBreaks>
  <colBreaks count="1" manualBreakCount="1">
    <brk id="45" max="1048575" man="1"/>
  </colBreaks>
  <drawing r:id="rId87"/>
</worksheet>
</file>

<file path=xl/worksheets/sheet26.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pageSetUpPr fitToPage="1"/>
  </sheetPr>
  <dimension ref="A1:M43"/>
  <sheetViews>
    <sheetView showGridLines="0" zoomScaleNormal="100" workbookViewId="0"/>
  </sheetViews>
  <sheetFormatPr defaultColWidth="8.85546875" defaultRowHeight="15"/>
  <cols>
    <col min="1" max="1" width="4.28515625" style="640" customWidth="1"/>
    <col min="2" max="2" width="3.42578125" style="640" customWidth="1"/>
    <col min="3" max="3" width="6.85546875" style="640" customWidth="1"/>
    <col min="4" max="4" width="8.85546875" style="640" customWidth="1"/>
    <col min="5" max="5" width="39" style="640" customWidth="1"/>
    <col min="6" max="6" width="30" style="640" customWidth="1"/>
    <col min="7" max="9" width="8.85546875" style="640" customWidth="1"/>
    <col min="10" max="10" width="12" style="640" customWidth="1"/>
    <col min="11" max="11" width="8.85546875" style="640" customWidth="1"/>
    <col min="12" max="12" width="18.28515625" style="640" customWidth="1"/>
    <col min="13" max="16384" width="8.85546875" style="640" customWidth="1"/>
  </cols>
  <sheetData>
    <row r="1">
      <c r="M1" s="640"/>
    </row>
    <row r="2" ht="84" customHeight="1">
      <c r="B2" s="641"/>
      <c r="C2" s="642"/>
      <c r="K2" s="643"/>
      <c r="M2" s="643"/>
    </row>
    <row r="3" ht="15" customHeight="1">
      <c r="B3" s="641"/>
    </row>
    <row r="4">
      <c r="A4" s="644" t="s">
        <v>114</v>
      </c>
      <c r="B4" s="645"/>
      <c r="C4" s="645"/>
      <c r="D4" s="645"/>
      <c r="E4" s="645"/>
      <c r="F4" s="645"/>
      <c r="G4" s="645"/>
      <c r="H4" s="645"/>
      <c r="I4" s="645"/>
      <c r="J4" s="645"/>
      <c r="K4" s="645"/>
    </row>
    <row r="5">
      <c r="A5" s="691" t="s">
        <v>121</v>
      </c>
      <c r="B5" s="691"/>
      <c r="C5" s="691"/>
      <c r="D5" s="691"/>
      <c r="E5" s="691"/>
      <c r="F5" s="691"/>
      <c r="G5" s="645"/>
      <c r="H5" s="645"/>
      <c r="I5" s="645"/>
      <c r="J5" s="645"/>
      <c r="K5" s="645"/>
    </row>
    <row r="6">
      <c r="A6" s="645"/>
      <c r="B6" s="645"/>
      <c r="C6" s="645"/>
      <c r="D6" s="645"/>
      <c r="E6" s="645"/>
      <c r="F6" s="645"/>
      <c r="G6" s="645"/>
      <c r="H6" s="645"/>
      <c r="I6" s="645"/>
      <c r="J6" s="645"/>
      <c r="K6" s="645"/>
    </row>
    <row r="7">
      <c r="A7" s="645"/>
      <c r="B7" s="645"/>
      <c r="C7" s="645"/>
      <c r="D7" s="645"/>
      <c r="E7" s="645"/>
      <c r="F7" s="645"/>
      <c r="G7" s="645"/>
      <c r="H7" s="645"/>
      <c r="I7" s="645"/>
      <c r="J7" s="645"/>
      <c r="K7" s="645"/>
    </row>
    <row r="8">
      <c r="A8" s="644" t="s">
        <v>115</v>
      </c>
      <c r="B8" s="645"/>
      <c r="C8" s="645"/>
      <c r="D8" s="645"/>
      <c r="E8" s="645"/>
      <c r="F8" s="645"/>
      <c r="G8" s="645"/>
      <c r="H8" s="645"/>
      <c r="I8" s="645"/>
      <c r="J8" s="645"/>
      <c r="K8" s="645"/>
    </row>
    <row r="9">
      <c r="A9" s="691" t="s">
        <v>122</v>
      </c>
      <c r="B9" s="691"/>
      <c r="C9" s="691"/>
      <c r="D9" s="691"/>
      <c r="E9" s="691"/>
      <c r="F9" s="691"/>
      <c r="G9" s="645"/>
      <c r="H9" s="645"/>
      <c r="I9" s="645"/>
      <c r="J9" s="645"/>
      <c r="K9" s="645"/>
    </row>
    <row r="10">
      <c r="A10" s="690"/>
      <c r="B10" s="690"/>
      <c r="C10" s="690"/>
      <c r="D10" s="690"/>
      <c r="E10" s="690"/>
      <c r="F10" s="690"/>
      <c r="G10" s="645"/>
      <c r="H10" s="645"/>
      <c r="I10" s="645"/>
      <c r="J10" s="645"/>
      <c r="K10" s="645"/>
    </row>
    <row r="11">
      <c r="A11" s="645"/>
      <c r="B11" s="645"/>
      <c r="C11" s="645"/>
      <c r="D11" s="645"/>
      <c r="E11" s="645"/>
      <c r="F11" s="645"/>
      <c r="G11" s="645"/>
      <c r="H11" s="645"/>
      <c r="I11" s="645"/>
      <c r="J11" s="645"/>
      <c r="K11" s="645"/>
    </row>
    <row r="12">
      <c r="A12" s="690" t="s">
        <v>123</v>
      </c>
      <c r="B12" s="690"/>
      <c r="C12" s="690"/>
      <c r="D12" s="690"/>
      <c r="E12" s="690"/>
      <c r="F12" s="645"/>
      <c r="G12" s="645"/>
      <c r="H12" s="645"/>
      <c r="I12" s="645"/>
      <c r="J12" s="645"/>
      <c r="K12" s="645"/>
    </row>
    <row r="13">
      <c r="A13" s="645"/>
      <c r="B13" s="645"/>
      <c r="C13" s="645"/>
      <c r="D13" s="645"/>
      <c r="E13" s="645"/>
      <c r="F13" s="645"/>
      <c r="G13" s="645"/>
      <c r="H13" s="645"/>
      <c r="I13" s="645"/>
      <c r="J13" s="645"/>
      <c r="K13" s="645"/>
    </row>
    <row r="14" ht="16.5" customHeight="1">
      <c r="A14" s="990" t="s">
        <v>116</v>
      </c>
      <c r="B14" s="990"/>
      <c r="C14" s="990"/>
      <c r="D14" s="990"/>
      <c r="E14" s="990"/>
      <c r="F14" s="990"/>
      <c r="G14" s="990"/>
      <c r="H14" s="990"/>
      <c r="I14" s="990"/>
      <c r="J14" s="646"/>
      <c r="K14" s="645"/>
    </row>
    <row r="15" ht="15" customHeight="1">
      <c r="A15" s="990" t="s">
        <v>117</v>
      </c>
      <c r="B15" s="990"/>
      <c r="C15" s="990"/>
      <c r="D15" s="990"/>
      <c r="E15" s="990"/>
      <c r="F15" s="990"/>
      <c r="G15" s="990"/>
      <c r="H15" s="990"/>
      <c r="I15" s="990"/>
      <c r="J15" s="646"/>
      <c r="K15" s="646"/>
      <c r="L15" s="646"/>
    </row>
    <row r="16">
      <c r="C16" s="647"/>
      <c r="D16" s="647"/>
      <c r="E16" s="647"/>
      <c r="F16" s="647"/>
      <c r="G16" s="647"/>
      <c r="H16" s="647"/>
      <c r="I16" s="647"/>
      <c r="J16" s="647"/>
      <c r="K16" s="647"/>
      <c r="L16" s="647"/>
    </row>
    <row r="43">
      <c r="A43" s="640"/>
    </row>
  </sheetData>
  <mergeCells count="2">
    <mergeCell ref="A15:I15"/>
    <mergeCell ref="A14:I14"/>
  </mergeCells>
  <hyperlinks>
    <hyperlink ref="A5:F5" r:id="rId150" display="For all STR definitions, please click here or visit www.str.com/data-insights/resources/glossary"/>
    <hyperlink ref="A14:I14" r:id="rId151" display="For the latest in industry news, visit HotelNewsNow.com."/>
    <hyperlink ref="A15:I15" r:id="rId152" display="To learn more about the Hotel Data Conference, visit HotelDataConference.com."/>
    <hyperlink ref="A9:F9" r:id="rId153" display="For all STR FAQs, please click here or visit www.str.com/data-insights/resources/FAQ"/>
    <hyperlink ref="A12:E12" r:id="rId154" display="For additional support, please contact your regional office."/>
  </hyperlinks>
  <printOptions horizontalCentered="1" verticalCentered="1"/>
  <pageMargins left="0.25" right="0.25" top="0.25" bottom="0.25" header="0" footer="0"/>
  <pageSetup scale="93" fitToWidth="1" fitToHeight="1" orientation="landscape" r:id="rId6"/>
  <headerFooter>
    <oddHeader/>
    <oddFooter/>
  </headerFooter>
  <rowBreaks count="1" manualBreakCount="1">
    <brk id="43" max="16383" man="1"/>
  </rowBreaks>
  <colBreaks count="1" manualBreakCount="1">
    <brk id="13" max="1048575" man="1"/>
  </colBreaks>
  <drawing r:id="rId7"/>
</worksheet>
</file>

<file path=xl/worksheets/sheet28.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0">
    <pageSetUpPr fitToPage="1"/>
  </sheetPr>
  <dimension ref="A1:AV94"/>
  <sheetViews>
    <sheetView showGridLines="0" zoomScale="70" zoomScaleNormal="75" workbookViewId="0"/>
  </sheetViews>
  <sheetFormatPr defaultRowHeight="12.75"/>
  <cols>
    <col min="1" max="1" width="1.85546875" customWidth="1"/>
    <col min="2" max="2" width="22.5703125" customWidth="1"/>
    <col min="3" max="20" width="10.28515625" customWidth="1"/>
    <col min="21" max="21" width="2.7109375" customWidth="1"/>
    <col min="22" max="24" width="10.28515625" customWidth="1"/>
    <col min="25" max="25" width="2.7109375" customWidth="1"/>
    <col min="26" max="28" width="10.28515625" customWidth="1"/>
    <col min="29" max="29" width="2.7109375" customWidth="1"/>
    <col min="30" max="32" width="10.28515625" customWidth="1"/>
    <col min="33" max="33" width="2.7109375" customWidth="1"/>
    <col min="34" max="37" width="9.28515625" style="236" customWidth="1"/>
    <col min="38" max="48" width="9.140625" style="236" customWidth="1"/>
  </cols>
  <sheetData>
    <row r="1" ht="39.95" customHeight="1">
      <c r="A1" s="7"/>
      <c r="B1" s="656" t="s">
        <v>131</v>
      </c>
      <c r="AA1" s="998"/>
      <c r="AB1" s="998"/>
      <c r="AC1" s="998"/>
      <c r="AD1" s="998"/>
      <c r="AE1" s="998"/>
      <c r="AF1" s="998"/>
      <c r="AH1" s="236"/>
    </row>
    <row r="2" ht="20.1" customHeight="1">
      <c r="A2" s="6"/>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c r="AC2" s="999"/>
      <c r="AD2" s="999"/>
      <c r="AE2" s="999"/>
      <c r="AF2" s="26"/>
    </row>
    <row r="3" ht="20.1" customHeight="1">
      <c r="A3" s="6"/>
      <c r="B3" s="999" t="s">
        <v>209</v>
      </c>
      <c r="C3" s="999"/>
      <c r="D3" s="999"/>
      <c r="E3" s="999"/>
      <c r="F3" s="999"/>
      <c r="G3" s="999"/>
      <c r="H3" s="999"/>
      <c r="I3" s="999"/>
      <c r="J3" s="999"/>
      <c r="K3" s="999"/>
      <c r="L3" s="999"/>
      <c r="M3" s="999"/>
      <c r="N3" s="999"/>
      <c r="O3" s="999"/>
      <c r="P3" s="999"/>
      <c r="Q3" s="999"/>
      <c r="R3" s="999"/>
      <c r="S3" s="999"/>
      <c r="T3" s="999"/>
      <c r="U3" s="1000"/>
      <c r="V3" s="1000"/>
      <c r="W3" s="1000"/>
      <c r="X3" s="1000"/>
      <c r="Y3" s="1000"/>
      <c r="Z3" s="1000"/>
      <c r="AA3" s="1000"/>
      <c r="AB3" s="1000"/>
      <c r="AC3" s="1000"/>
      <c r="AD3" s="1000"/>
      <c r="AE3" s="1000"/>
      <c r="AF3" s="1000"/>
    </row>
    <row r="4" ht="20.1" customHeight="1">
      <c r="A4" s="6"/>
      <c r="B4" s="999" t="s">
        <v>210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26"/>
    </row>
    <row r="5" ht="20.1" customHeight="1">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24.95" customHeight="1">
      <c r="A6" s="6"/>
      <c r="B6" s="4"/>
      <c r="C6" s="4"/>
      <c r="D6" s="4"/>
      <c r="E6" s="4"/>
      <c r="F6" s="4"/>
      <c r="G6" s="4"/>
      <c r="H6" s="4"/>
      <c r="I6" s="4"/>
      <c r="J6" s="4"/>
      <c r="K6" s="4"/>
      <c r="L6" s="4"/>
      <c r="M6" s="4"/>
      <c r="N6" s="4"/>
      <c r="O6" s="4"/>
      <c r="P6" s="4"/>
      <c r="Q6" s="4"/>
      <c r="R6" s="4"/>
      <c r="S6" s="4"/>
      <c r="T6" s="4"/>
      <c r="U6" s="4"/>
      <c r="V6" s="4"/>
      <c r="W6" s="4"/>
      <c r="X6" s="4"/>
      <c r="Y6" s="24"/>
      <c r="Z6" s="24"/>
      <c r="AA6" s="24"/>
      <c r="AB6" s="24"/>
      <c r="AC6" s="24"/>
      <c r="AD6" s="24"/>
      <c r="AE6" s="24"/>
      <c r="AF6" s="24"/>
      <c r="AG6" s="24"/>
    </row>
    <row r="7" ht="24.95" customHeight="1">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ht="24.95" customHeight="1">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ht="24.95" customHeight="1">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ht="24.95" customHeight="1">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ht="24.95" customHeight="1">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ht="24.95" customHeight="1">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row>
    <row r="13" ht="24.95" customHeight="1">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4" ht="24.95" customHeight="1">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row>
    <row r="15" ht="24.95" customHeight="1">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row>
    <row r="16" ht="24.95" customHeight="1">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ht="20.25" customHeight="1">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row>
    <row r="18" ht="28.5" customHeight="1">
      <c r="A18" s="8"/>
      <c r="B18" s="25"/>
      <c r="X18" s="1001"/>
      <c r="Y18" s="1001"/>
      <c r="Z18" s="1001"/>
      <c r="AA18" s="1001"/>
      <c r="AB18" s="1001"/>
      <c r="AC18" s="1001"/>
      <c r="AD18" s="1001"/>
      <c r="AE18" s="1001"/>
      <c r="AF18" s="1001"/>
      <c r="AG18" s="1001"/>
    </row>
    <row r="19" s="117" customFormat="1" ht="15.95" customHeight="1">
      <c r="B19" s="964" t="s">
        <v>22</v>
      </c>
      <c r="C19" s="1002">
        <v>2022</v>
      </c>
      <c r="D19" s="1002"/>
      <c r="E19" s="1002"/>
      <c r="F19" s="1002"/>
      <c r="G19" s="1002"/>
      <c r="H19" s="1002"/>
      <c r="I19" s="1002"/>
      <c r="J19" s="1002"/>
      <c r="K19" s="1002"/>
      <c r="L19" s="1002">
        <v>2023</v>
      </c>
      <c r="M19" s="1002"/>
      <c r="N19" s="1002"/>
      <c r="O19" s="1002"/>
      <c r="P19" s="1002"/>
      <c r="Q19" s="1002"/>
      <c r="R19" s="1002"/>
      <c r="S19" s="1002"/>
      <c r="T19" s="1002"/>
      <c r="U19" s="119"/>
      <c r="V19" s="1003" t="s">
        <v>58</v>
      </c>
      <c r="W19" s="1003"/>
      <c r="X19" s="1003"/>
      <c r="Y19" s="119"/>
      <c r="Z19" s="1003" t="s">
        <v>44</v>
      </c>
      <c r="AA19" s="1003"/>
      <c r="AB19" s="1003"/>
      <c r="AC19" s="119"/>
      <c r="AD19" s="1004" t="s">
        <v>45</v>
      </c>
      <c r="AE19" s="1004"/>
      <c r="AF19" s="1004"/>
      <c r="AG19" s="119"/>
      <c r="AH19" s="236"/>
      <c r="AI19" s="236"/>
      <c r="AJ19" s="236"/>
      <c r="AK19" s="236"/>
      <c r="AL19" s="236"/>
      <c r="AM19" s="236"/>
      <c r="AN19" s="236"/>
      <c r="AO19" s="236"/>
      <c r="AP19" s="236"/>
      <c r="AQ19" s="236"/>
      <c r="AR19" s="236"/>
      <c r="AS19" s="236"/>
      <c r="AT19" s="236"/>
      <c r="AU19" s="236"/>
      <c r="AV19" s="236"/>
    </row>
    <row r="20" s="118" customFormat="1" ht="15.95" customHeight="1">
      <c r="B20" s="964"/>
      <c r="C20" s="269" t="s">
        <v>218</v>
      </c>
      <c r="D20" s="269" t="s">
        <v>221</v>
      </c>
      <c r="E20" s="269" t="s">
        <v>223</v>
      </c>
      <c r="F20" s="269" t="s">
        <v>224</v>
      </c>
      <c r="G20" s="269" t="s">
        <v>226</v>
      </c>
      <c r="H20" s="269" t="s">
        <v>228</v>
      </c>
      <c r="I20" s="269" t="s">
        <v>229</v>
      </c>
      <c r="J20" s="269" t="s">
        <v>230</v>
      </c>
      <c r="K20" s="1005" t="s">
        <v>231</v>
      </c>
      <c r="L20" s="269" t="s">
        <v>232</v>
      </c>
      <c r="M20" s="269" t="s">
        <v>233</v>
      </c>
      <c r="N20" s="269" t="s">
        <v>234</v>
      </c>
      <c r="O20" s="269" t="s">
        <v>218</v>
      </c>
      <c r="P20" s="269" t="s">
        <v>221</v>
      </c>
      <c r="Q20" s="269" t="s">
        <v>223</v>
      </c>
      <c r="R20" s="269" t="s">
        <v>224</v>
      </c>
      <c r="S20" s="269" t="s">
        <v>226</v>
      </c>
      <c r="T20" s="1005" t="s">
        <v>228</v>
      </c>
      <c r="U20" s="144"/>
      <c r="V20" s="268">
        <v>2021</v>
      </c>
      <c r="W20" s="269">
        <v>2022</v>
      </c>
      <c r="X20" s="270">
        <v>2023</v>
      </c>
      <c r="Y20" s="144"/>
      <c r="Z20" s="268">
        <v>2021</v>
      </c>
      <c r="AA20" s="269">
        <v>2022</v>
      </c>
      <c r="AB20" s="270">
        <v>2023</v>
      </c>
      <c r="AC20" s="144"/>
      <c r="AD20" s="268">
        <v>2021</v>
      </c>
      <c r="AE20" s="269">
        <v>2022</v>
      </c>
      <c r="AF20" s="270">
        <v>2023</v>
      </c>
      <c r="AG20" s="144"/>
      <c r="AH20" s="236"/>
      <c r="AI20" s="236"/>
      <c r="AJ20" s="236"/>
      <c r="AK20" s="236"/>
      <c r="AL20" s="236"/>
      <c r="AM20" s="236"/>
      <c r="AN20" s="236"/>
      <c r="AO20" s="236"/>
      <c r="AP20" s="236"/>
      <c r="AQ20" s="236"/>
      <c r="AR20" s="236"/>
      <c r="AS20" s="236"/>
      <c r="AT20" s="236"/>
      <c r="AU20" s="236"/>
      <c r="AV20" s="236"/>
    </row>
    <row r="21" ht="21.95" customHeight="1">
      <c r="B21" s="263" t="s">
        <v>19</v>
      </c>
      <c r="C21" s="573">
        <v>78.207070707070707070707070710</v>
      </c>
      <c r="D21" s="574">
        <v>84.81590094493320299771912675</v>
      </c>
      <c r="E21" s="574">
        <v>84.25925925925925925925925926</v>
      </c>
      <c r="F21" s="574">
        <v>81.79374389051808406647116325</v>
      </c>
      <c r="G21" s="574">
        <v>74.934832192896709025741283810</v>
      </c>
      <c r="H21" s="574">
        <v>80.01683501683501683501683502</v>
      </c>
      <c r="I21" s="574">
        <v>77.117953730856956663408276310</v>
      </c>
      <c r="J21" s="574">
        <v>77.491582491582491582491582490</v>
      </c>
      <c r="K21" s="1006">
        <v>74.087650700553926360377973280</v>
      </c>
      <c r="L21" s="574">
        <v>65.257412838057999348321928970</v>
      </c>
      <c r="M21" s="574">
        <v>64.330808080808080808080808080</v>
      </c>
      <c r="N21" s="574">
        <v>67.986314760508308895405669600</v>
      </c>
      <c r="O21" s="574">
        <v>70.235690235690235690235690240</v>
      </c>
      <c r="P21" s="574">
        <v>73.631476050830889540566959920</v>
      </c>
      <c r="Q21" s="574">
        <v>84.53703703703703703703703704</v>
      </c>
      <c r="R21" s="574">
        <v>85.40241120886282176604757250</v>
      </c>
      <c r="S21" s="574">
        <v>79.048550016291951775822743560</v>
      </c>
      <c r="T21" s="1006">
        <v>83.54377104377104377104377104</v>
      </c>
      <c r="U21" s="113"/>
      <c r="V21" s="573">
        <v>69.500869500869500869500869500</v>
      </c>
      <c r="W21" s="574">
        <v>77.363377363377363377363377360</v>
      </c>
      <c r="X21" s="575">
        <v>74.951899951899951899951899950</v>
      </c>
      <c r="Y21" s="113"/>
      <c r="Z21" s="573">
        <v>73.512296881862099253403601230</v>
      </c>
      <c r="AA21" s="574">
        <v>78.903162055335968379446640320</v>
      </c>
      <c r="AB21" s="575">
        <v>82.65535792709705753184014054</v>
      </c>
      <c r="AC21" s="113"/>
      <c r="AD21" s="573">
        <v>62.458143074581430745814307460</v>
      </c>
      <c r="AE21" s="574">
        <v>77.005673170056731700567317010</v>
      </c>
      <c r="AF21" s="575">
        <v>75.271205202712052027120520270</v>
      </c>
      <c r="AG21" s="113"/>
    </row>
    <row r="22" ht="21.95" customHeight="1">
      <c r="B22" s="38" t="s">
        <v>35</v>
      </c>
      <c r="C22" s="271">
        <v>53.281720430107526881720430110</v>
      </c>
      <c r="D22" s="92">
        <v>59.721123829344432882414151930</v>
      </c>
      <c r="E22" s="92">
        <v>64.929032258064516129032258060</v>
      </c>
      <c r="F22" s="92">
        <v>59.184183142559833506763787720</v>
      </c>
      <c r="G22" s="92">
        <v>60.268470343392299687825182100</v>
      </c>
      <c r="H22" s="92">
        <v>63.286021505376344086021505380</v>
      </c>
      <c r="I22" s="92">
        <v>60.938605619146722164412070760</v>
      </c>
      <c r="J22" s="92">
        <v>54.976344086021505376344086020</v>
      </c>
      <c r="K22" s="1007">
        <v>59.858480749219562955254942770</v>
      </c>
      <c r="L22" s="92">
        <v>41.744016649323621227887617070</v>
      </c>
      <c r="M22" s="92">
        <v>45.709677419354838709677419350</v>
      </c>
      <c r="N22" s="92">
        <v>55.835587929240374609781477630</v>
      </c>
      <c r="O22" s="92">
        <v>63.00</v>
      </c>
      <c r="P22" s="92">
        <v>69.356919875130072840790842870</v>
      </c>
      <c r="Q22" s="92">
        <v>75.316129032258064516129032260</v>
      </c>
      <c r="R22" s="92">
        <v>76.140694308502884274974489260</v>
      </c>
      <c r="S22" s="92">
        <v>69.662008788188008913138549320</v>
      </c>
      <c r="T22" s="1007">
        <v>74.118786313750806972240154940</v>
      </c>
      <c r="U22" s="113"/>
      <c r="V22" s="271">
        <v>60.616605616605616605616605620</v>
      </c>
      <c r="W22" s="92">
        <v>59.740064724919093851132686080</v>
      </c>
      <c r="X22" s="272">
        <v>63.543060289605680544984375660</v>
      </c>
      <c r="Y22" s="113"/>
      <c r="Z22" s="271">
        <v>73.344774980930587337909992370</v>
      </c>
      <c r="AA22" s="92">
        <v>60.887096774193548387096774190</v>
      </c>
      <c r="AB22" s="272">
        <v>73.298341145760238021725096130</v>
      </c>
      <c r="AC22" s="113"/>
      <c r="AD22" s="271">
        <v>52.224615175353086531704110090</v>
      </c>
      <c r="AE22" s="92">
        <v>63.014273206686620650336977990</v>
      </c>
      <c r="AF22" s="272">
        <v>62.30460808474378511397346100</v>
      </c>
      <c r="AG22" s="113"/>
    </row>
    <row r="23" ht="21.95" customHeight="1">
      <c r="B23" s="40" t="s">
        <v>97</v>
      </c>
      <c r="C23" s="576">
        <v>146.78030303032376533130791577</v>
      </c>
      <c r="D23" s="113">
        <v>142.01993449982828720525422966</v>
      </c>
      <c r="E23" s="113">
        <v>129.77131543300921862913721858</v>
      </c>
      <c r="F23" s="113">
        <v>138.20203227852614952426203810</v>
      </c>
      <c r="G23" s="113">
        <v>124.33504909935518591820163241</v>
      </c>
      <c r="H23" s="113">
        <v>126.43682303525341435961992119</v>
      </c>
      <c r="I23" s="113">
        <v>126.55024339231985999934856247</v>
      </c>
      <c r="J23" s="113">
        <v>140.95441190189310760072279443</v>
      </c>
      <c r="K23" s="1008">
        <v>123.77135165019051569159562642</v>
      </c>
      <c r="L23" s="113">
        <v>156.32758434891121680971327297</v>
      </c>
      <c r="M23" s="113">
        <v>140.73782995787439487869405850</v>
      </c>
      <c r="N23" s="113">
        <v>121.76161706529451033565578806</v>
      </c>
      <c r="O23" s="113">
        <v>111.48522259633370744481855594</v>
      </c>
      <c r="P23" s="113">
        <v>106.16312861561418410948622844</v>
      </c>
      <c r="Q23" s="113">
        <v>112.24293935868978027824589606</v>
      </c>
      <c r="R23" s="113">
        <v>112.16395120175425812199148880</v>
      </c>
      <c r="S23" s="113">
        <v>113.47440504713371339269292180</v>
      </c>
      <c r="T23" s="1008">
        <v>112.71605378165269329184320354</v>
      </c>
      <c r="U23" s="113"/>
      <c r="V23" s="576">
        <v>114.65648528797944487953360696</v>
      </c>
      <c r="W23" s="113">
        <v>129.49998919423980146442269721</v>
      </c>
      <c r="X23" s="577">
        <v>117.95450142045994603706509606</v>
      </c>
      <c r="Y23" s="113"/>
      <c r="Z23" s="576">
        <v>100.22840331980802216311514142</v>
      </c>
      <c r="AA23" s="113">
        <v>129.58929926967713065771160242</v>
      </c>
      <c r="AB23" s="577">
        <v>112.76565967937081375323009574</v>
      </c>
      <c r="AC23" s="113"/>
      <c r="AD23" s="576">
        <v>119.59521935166284328376126916</v>
      </c>
      <c r="AE23" s="113">
        <v>122.20354096200080342450615328</v>
      </c>
      <c r="AF23" s="577">
        <v>120.81161813968015249018408255</v>
      </c>
      <c r="AG23" s="113"/>
    </row>
    <row r="24" ht="21.95" customHeight="1">
      <c r="A24" s="23"/>
      <c r="B24" s="39" t="s">
        <v>23</v>
      </c>
      <c r="C24" s="273" t="s">
        <v>219</v>
      </c>
      <c r="D24" s="274" t="s">
        <v>219</v>
      </c>
      <c r="E24" s="274" t="s">
        <v>219</v>
      </c>
      <c r="F24" s="274" t="s">
        <v>225</v>
      </c>
      <c r="G24" s="274" t="s">
        <v>227</v>
      </c>
      <c r="H24" s="274" t="s">
        <v>219</v>
      </c>
      <c r="I24" s="274" t="s">
        <v>219</v>
      </c>
      <c r="J24" s="274" t="s">
        <v>225</v>
      </c>
      <c r="K24" s="1009" t="s">
        <v>219</v>
      </c>
      <c r="L24" s="274" t="s">
        <v>225</v>
      </c>
      <c r="M24" s="274" t="s">
        <v>219</v>
      </c>
      <c r="N24" s="274" t="s">
        <v>219</v>
      </c>
      <c r="O24" s="274" t="s">
        <v>219</v>
      </c>
      <c r="P24" s="274" t="s">
        <v>227</v>
      </c>
      <c r="Q24" s="274" t="s">
        <v>219</v>
      </c>
      <c r="R24" s="274" t="s">
        <v>219</v>
      </c>
      <c r="S24" s="274" t="s">
        <v>227</v>
      </c>
      <c r="T24" s="1009" t="s">
        <v>219</v>
      </c>
      <c r="U24" s="113"/>
      <c r="V24" s="273" t="s">
        <v>236</v>
      </c>
      <c r="W24" s="274" t="s">
        <v>219</v>
      </c>
      <c r="X24" s="275" t="s">
        <v>219</v>
      </c>
      <c r="Y24" s="113"/>
      <c r="Z24" s="273" t="s">
        <v>236</v>
      </c>
      <c r="AA24" s="274" t="s">
        <v>219</v>
      </c>
      <c r="AB24" s="275" t="s">
        <v>219</v>
      </c>
      <c r="AC24" s="113"/>
      <c r="AD24" s="273" t="s">
        <v>219</v>
      </c>
      <c r="AE24" s="274" t="s">
        <v>219</v>
      </c>
      <c r="AF24" s="275" t="s">
        <v>219</v>
      </c>
      <c r="AG24" s="113"/>
    </row>
    <row r="25" ht="21.95" customHeight="1">
      <c r="B25" s="25" t="s">
        <v>68</v>
      </c>
      <c r="F25" s="4"/>
      <c r="G25" s="4"/>
      <c r="H25" s="4"/>
      <c r="I25" s="4"/>
      <c r="J25" s="4"/>
      <c r="K25" s="4"/>
      <c r="L25" s="4"/>
      <c r="M25" s="4"/>
      <c r="N25" s="4"/>
      <c r="O25" s="4"/>
      <c r="P25" s="4"/>
      <c r="Q25" s="4"/>
      <c r="R25" s="98"/>
      <c r="S25" s="98"/>
      <c r="T25" s="98"/>
      <c r="U25" s="9"/>
      <c r="V25" s="98"/>
      <c r="W25" s="98"/>
      <c r="X25" s="98"/>
      <c r="Y25" s="9"/>
      <c r="Z25" s="98"/>
      <c r="AA25" s="98"/>
      <c r="AB25" s="98"/>
      <c r="AC25" s="9"/>
      <c r="AD25" s="98"/>
      <c r="AE25" s="98"/>
      <c r="AF25" s="98"/>
      <c r="AG25" s="9"/>
    </row>
    <row r="26" ht="21.95" customHeight="1">
      <c r="B26" s="37" t="s">
        <v>19</v>
      </c>
      <c r="C26" s="573">
        <v>-16.024945770053235621420940260</v>
      </c>
      <c r="D26" s="574">
        <v>-6.7943783010009232683245574500</v>
      </c>
      <c r="E26" s="574">
        <v>6.5120238349178679511486454200</v>
      </c>
      <c r="F26" s="574">
        <v>4.8449410045264886815239760400</v>
      </c>
      <c r="G26" s="574">
        <v>9.917552873749367143801989810</v>
      </c>
      <c r="H26" s="574">
        <v>7.5826165685894005161402972500</v>
      </c>
      <c r="I26" s="574">
        <v>-0.9520820255831933021469568700</v>
      </c>
      <c r="J26" s="574">
        <v>3.6711711711361471268565981500</v>
      </c>
      <c r="K26" s="1006">
        <v>-1.4626218851283145426438034600</v>
      </c>
      <c r="L26" s="574">
        <v>4.1200935793960735594238958200</v>
      </c>
      <c r="M26" s="574">
        <v>-12.852779474598492989507648730</v>
      </c>
      <c r="N26" s="574">
        <v>-10.238761023876179618187976870</v>
      </c>
      <c r="O26" s="574">
        <v>-10.192659563051612263988868830</v>
      </c>
      <c r="P26" s="574">
        <v>-13.186707644990986267802629970</v>
      </c>
      <c r="Q26" s="574">
        <v>0.3296703296218186209395235200</v>
      </c>
      <c r="R26" s="574">
        <v>4.4119111642497554469459849100</v>
      </c>
      <c r="S26" s="574">
        <v>5.4897271442501774269196350500</v>
      </c>
      <c r="T26" s="1006">
        <v>4.4077424784803635818125897600</v>
      </c>
      <c r="U26" s="113"/>
      <c r="V26" s="573">
        <v>79.61468010791878379759021164</v>
      </c>
      <c r="W26" s="574">
        <v>11.312819420734798148930732700</v>
      </c>
      <c r="X26" s="575">
        <v>-3.1170787699360433168532943400</v>
      </c>
      <c r="Y26" s="113"/>
      <c r="Z26" s="573">
        <v>92.41324807841779604835644241</v>
      </c>
      <c r="AA26" s="574">
        <v>7.3332835485967419169875653900</v>
      </c>
      <c r="AB26" s="575">
        <v>4.7554442357675055778635461500</v>
      </c>
      <c r="AC26" s="113"/>
      <c r="AD26" s="573">
        <v>25.479026720041316604016479710</v>
      </c>
      <c r="AE26" s="574">
        <v>23.291646820305181299770074430</v>
      </c>
      <c r="AF26" s="575">
        <v>-2.2523898512732079308803041600</v>
      </c>
      <c r="AG26" s="113"/>
    </row>
    <row r="27" ht="21.95" customHeight="1">
      <c r="B27" s="38" t="s">
        <v>35</v>
      </c>
      <c r="C27" s="271">
        <v>-7.2370780538297727853022834500</v>
      </c>
      <c r="D27" s="92">
        <v>-9.075283640844648390605760580</v>
      </c>
      <c r="E27" s="92">
        <v>-9.327362056925393048148374840</v>
      </c>
      <c r="F27" s="92">
        <v>-19.350311087437713392757036720</v>
      </c>
      <c r="G27" s="92">
        <v>-12.454776524479968358809319460</v>
      </c>
      <c r="H27" s="92">
        <v>-18.818426334974766457846731660</v>
      </c>
      <c r="I27" s="92">
        <v>-20.690494123132227001651381130</v>
      </c>
      <c r="J27" s="92">
        <v>-25.112878171794031753278060750</v>
      </c>
      <c r="K27" s="1007">
        <v>-20.098254591937673754316385970</v>
      </c>
      <c r="L27" s="92">
        <v>-26.440610900606042751410815430</v>
      </c>
      <c r="M27" s="92">
        <v>-17.910830244999460564297444420</v>
      </c>
      <c r="N27" s="92">
        <v>-12.019365194413795010288811520</v>
      </c>
      <c r="O27" s="92">
        <v>18.239425250258873021810457950</v>
      </c>
      <c r="P27" s="92">
        <v>16.134652913384425524104431190</v>
      </c>
      <c r="Q27" s="92">
        <v>15.997615262257751700721142920</v>
      </c>
      <c r="R27" s="92">
        <v>28.650410068256580508411521800</v>
      </c>
      <c r="S27" s="92">
        <v>15.586157059014681428750610880</v>
      </c>
      <c r="T27" s="1007">
        <v>17.117152493819635569244773300</v>
      </c>
      <c r="U27" s="113"/>
      <c r="V27" s="271">
        <v>72.791831992511331249219768130</v>
      </c>
      <c r="W27" s="92">
        <v>-1.4460408707558236555592403400</v>
      </c>
      <c r="X27" s="272">
        <v>6.3659046608306908720799119500</v>
      </c>
      <c r="Y27" s="113"/>
      <c r="Z27" s="271">
        <v>104.94513182192066181227312914</v>
      </c>
      <c r="AA27" s="92">
        <v>-16.985092953043491328365971060</v>
      </c>
      <c r="AB27" s="272">
        <v>20.384030491037171423178591030</v>
      </c>
      <c r="AC27" s="113"/>
      <c r="AD27" s="271">
        <v>16.438052290088192368808795280</v>
      </c>
      <c r="AE27" s="92">
        <v>20.660100596335280220572035780</v>
      </c>
      <c r="AF27" s="272">
        <v>-1.1261974245554888960955614800</v>
      </c>
      <c r="AG27" s="113"/>
    </row>
    <row r="28" ht="21.95" customHeight="1">
      <c r="B28" s="40" t="s">
        <v>97</v>
      </c>
      <c r="C28" s="576">
        <v>-9.473470144998966439740324180</v>
      </c>
      <c r="D28" s="113">
        <v>2.5085647019680746779198107800</v>
      </c>
      <c r="E28" s="113">
        <v>17.468760423226888895319526610</v>
      </c>
      <c r="F28" s="113">
        <v>30.000428294388529968178045630</v>
      </c>
      <c r="G28" s="113">
        <v>25.555168528863451962185392790</v>
      </c>
      <c r="H28" s="113">
        <v>32.520979468203838410740318260</v>
      </c>
      <c r="I28" s="113">
        <v>24.887826344950516198079472320</v>
      </c>
      <c r="J28" s="113">
        <v>38.436581137500764675636836890</v>
      </c>
      <c r="K28" s="1008">
        <v>23.323186010078751940619859360</v>
      </c>
      <c r="L28" s="113">
        <v>41.545620286167912608503765470</v>
      </c>
      <c r="M28" s="113">
        <v>6.1616541930417910349492989100</v>
      </c>
      <c r="N28" s="113">
        <v>2.0238591987552054124022973400</v>
      </c>
      <c r="O28" s="113">
        <v>-24.046196734367209301011035280</v>
      </c>
      <c r="P28" s="113">
        <v>-25.247727377480455988570204890</v>
      </c>
      <c r="Q28" s="113">
        <v>-13.507126760505093786532908170</v>
      </c>
      <c r="R28" s="113">
        <v>-18.840592028541731628460997310</v>
      </c>
      <c r="S28" s="113">
        <v>-8.734981914539410833589572830</v>
      </c>
      <c r="T28" s="1008">
        <v>-10.851877581435745124590783520</v>
      </c>
      <c r="U28" s="113"/>
      <c r="V28" s="576">
        <v>3.9485941184858528858146338900</v>
      </c>
      <c r="W28" s="113">
        <v>12.946065692625351518199502490</v>
      </c>
      <c r="X28" s="577">
        <v>-8.915435318242597360303852900</v>
      </c>
      <c r="Y28" s="113"/>
      <c r="Z28" s="576">
        <v>-6.1147506321259917201563527300</v>
      </c>
      <c r="AA28" s="113">
        <v>29.293987509902715501755244210</v>
      </c>
      <c r="AB28" s="577">
        <v>-12.982275299842458259686082830</v>
      </c>
      <c r="AC28" s="113"/>
      <c r="AD28" s="576">
        <v>7.764621832710710878776556700</v>
      </c>
      <c r="AE28" s="113">
        <v>2.1809580888265891516140283400</v>
      </c>
      <c r="AF28" s="577">
        <v>-1.1390200409599220413594134900</v>
      </c>
      <c r="AG28" s="113"/>
    </row>
    <row r="29" ht="21.95" customHeight="1">
      <c r="A29" s="23"/>
      <c r="B29" s="39" t="s">
        <v>23</v>
      </c>
      <c r="C29" s="273" t="s">
        <v>235</v>
      </c>
      <c r="D29" s="274" t="s">
        <v>235</v>
      </c>
      <c r="E29" s="274" t="s">
        <v>236</v>
      </c>
      <c r="F29" s="274" t="s">
        <v>236</v>
      </c>
      <c r="G29" s="274" t="s">
        <v>237</v>
      </c>
      <c r="H29" s="274" t="s">
        <v>238</v>
      </c>
      <c r="I29" s="274" t="s">
        <v>236</v>
      </c>
      <c r="J29" s="274" t="s">
        <v>236</v>
      </c>
      <c r="K29" s="1009" t="s">
        <v>236</v>
      </c>
      <c r="L29" s="274" t="s">
        <v>238</v>
      </c>
      <c r="M29" s="274" t="s">
        <v>235</v>
      </c>
      <c r="N29" s="274" t="s">
        <v>235</v>
      </c>
      <c r="O29" s="274" t="s">
        <v>220</v>
      </c>
      <c r="P29" s="274" t="s">
        <v>220</v>
      </c>
      <c r="Q29" s="274" t="s">
        <v>222</v>
      </c>
      <c r="R29" s="274" t="s">
        <v>220</v>
      </c>
      <c r="S29" s="274" t="s">
        <v>222</v>
      </c>
      <c r="T29" s="1009" t="s">
        <v>220</v>
      </c>
      <c r="U29" s="113"/>
      <c r="V29" s="273" t="s">
        <v>238</v>
      </c>
      <c r="W29" s="274" t="s">
        <v>235</v>
      </c>
      <c r="X29" s="275" t="s">
        <v>220</v>
      </c>
      <c r="Y29" s="113"/>
      <c r="Z29" s="273" t="s">
        <v>236</v>
      </c>
      <c r="AA29" s="274" t="s">
        <v>236</v>
      </c>
      <c r="AB29" s="275" t="s">
        <v>220</v>
      </c>
      <c r="AC29" s="113"/>
      <c r="AD29" s="273" t="s">
        <v>225</v>
      </c>
      <c r="AE29" s="274" t="s">
        <v>222</v>
      </c>
      <c r="AF29" s="275" t="s">
        <v>222</v>
      </c>
      <c r="AG29" s="113"/>
    </row>
    <row r="30" ht="21.95" customHeight="1">
      <c r="A30" s="8"/>
      <c r="B30" s="25"/>
      <c r="F30" s="4"/>
      <c r="G30" s="4"/>
      <c r="H30" s="4"/>
      <c r="I30" s="4"/>
      <c r="J30" s="4"/>
      <c r="K30" s="4"/>
      <c r="L30" s="4"/>
      <c r="M30" s="4"/>
      <c r="N30" s="4"/>
      <c r="O30" s="4"/>
      <c r="P30" s="4"/>
      <c r="Q30" s="4"/>
      <c r="U30" s="9"/>
      <c r="X30" s="102"/>
      <c r="Y30" s="116"/>
      <c r="Z30" s="4"/>
      <c r="AA30" s="4"/>
      <c r="AB30" s="102"/>
      <c r="AC30" s="116"/>
      <c r="AF30" s="102"/>
      <c r="AG30" s="116"/>
    </row>
    <row r="31" s="117" customFormat="1" ht="15.95" customHeight="1">
      <c r="B31" s="964" t="s">
        <v>9</v>
      </c>
      <c r="C31" s="1002">
        <v>2022</v>
      </c>
      <c r="D31" s="1002"/>
      <c r="E31" s="1002"/>
      <c r="F31" s="1002"/>
      <c r="G31" s="1002"/>
      <c r="H31" s="1002"/>
      <c r="I31" s="1002"/>
      <c r="J31" s="1002"/>
      <c r="K31" s="1002"/>
      <c r="L31" s="1002">
        <v>2023</v>
      </c>
      <c r="M31" s="1002"/>
      <c r="N31" s="1002"/>
      <c r="O31" s="1002"/>
      <c r="P31" s="1002"/>
      <c r="Q31" s="1002"/>
      <c r="R31" s="1002"/>
      <c r="S31" s="1002"/>
      <c r="T31" s="1002"/>
      <c r="U31" s="119"/>
      <c r="V31" s="1003" t="s">
        <v>58</v>
      </c>
      <c r="W31" s="1003"/>
      <c r="X31" s="1003"/>
      <c r="Y31" s="119"/>
      <c r="Z31" s="1003" t="s">
        <v>44</v>
      </c>
      <c r="AA31" s="1003"/>
      <c r="AB31" s="1003"/>
      <c r="AC31" s="119"/>
      <c r="AD31" s="1004" t="s">
        <v>45</v>
      </c>
      <c r="AE31" s="1004"/>
      <c r="AF31" s="1004"/>
      <c r="AG31" s="119"/>
      <c r="AH31" s="236"/>
      <c r="AI31" s="236"/>
      <c r="AJ31" s="236"/>
      <c r="AK31" s="236"/>
      <c r="AL31" s="236"/>
      <c r="AM31" s="236"/>
      <c r="AN31" s="236"/>
      <c r="AO31" s="236"/>
      <c r="AP31" s="236"/>
      <c r="AQ31" s="236"/>
      <c r="AR31" s="236"/>
      <c r="AS31" s="236"/>
      <c r="AT31" s="236"/>
      <c r="AU31" s="236"/>
      <c r="AV31" s="236"/>
    </row>
    <row r="32" s="118" customFormat="1" ht="15.95" customHeight="1">
      <c r="B32" s="964"/>
      <c r="C32" s="269" t="s">
        <v>218</v>
      </c>
      <c r="D32" s="269" t="s">
        <v>221</v>
      </c>
      <c r="E32" s="269" t="s">
        <v>223</v>
      </c>
      <c r="F32" s="269" t="s">
        <v>224</v>
      </c>
      <c r="G32" s="269" t="s">
        <v>226</v>
      </c>
      <c r="H32" s="269" t="s">
        <v>228</v>
      </c>
      <c r="I32" s="269" t="s">
        <v>229</v>
      </c>
      <c r="J32" s="269" t="s">
        <v>230</v>
      </c>
      <c r="K32" s="1005" t="s">
        <v>231</v>
      </c>
      <c r="L32" s="269" t="s">
        <v>232</v>
      </c>
      <c r="M32" s="269" t="s">
        <v>233</v>
      </c>
      <c r="N32" s="269" t="s">
        <v>234</v>
      </c>
      <c r="O32" s="269" t="s">
        <v>218</v>
      </c>
      <c r="P32" s="269" t="s">
        <v>221</v>
      </c>
      <c r="Q32" s="269" t="s">
        <v>223</v>
      </c>
      <c r="R32" s="269" t="s">
        <v>224</v>
      </c>
      <c r="S32" s="269" t="s">
        <v>226</v>
      </c>
      <c r="T32" s="1005" t="s">
        <v>228</v>
      </c>
      <c r="U32" s="144"/>
      <c r="V32" s="268">
        <v>2021</v>
      </c>
      <c r="W32" s="269">
        <v>2022</v>
      </c>
      <c r="X32" s="270">
        <v>2023</v>
      </c>
      <c r="Y32" s="144"/>
      <c r="Z32" s="268">
        <v>2021</v>
      </c>
      <c r="AA32" s="269">
        <v>2022</v>
      </c>
      <c r="AB32" s="270">
        <v>2023</v>
      </c>
      <c r="AC32" s="144"/>
      <c r="AD32" s="268">
        <v>2021</v>
      </c>
      <c r="AE32" s="269">
        <v>2022</v>
      </c>
      <c r="AF32" s="270">
        <v>2023</v>
      </c>
      <c r="AG32" s="144"/>
      <c r="AH32" s="236"/>
      <c r="AI32" s="236"/>
      <c r="AJ32" s="236"/>
      <c r="AK32" s="236"/>
      <c r="AL32" s="236"/>
      <c r="AM32" s="236"/>
      <c r="AN32" s="236"/>
      <c r="AO32" s="236"/>
      <c r="AP32" s="236"/>
      <c r="AQ32" s="236"/>
      <c r="AR32" s="236"/>
      <c r="AS32" s="236"/>
      <c r="AT32" s="236"/>
      <c r="AU32" s="236"/>
      <c r="AV32" s="236"/>
    </row>
    <row r="33" ht="21.95" customHeight="1">
      <c r="B33" s="263" t="s">
        <v>19</v>
      </c>
      <c r="C33" s="578">
        <v>113.73781078463028737487891508</v>
      </c>
      <c r="D33" s="579">
        <v>121.97128313484441029581252401</v>
      </c>
      <c r="E33" s="579">
        <v>134.31548451548451548451548452</v>
      </c>
      <c r="F33" s="579">
        <v>128.36749327756199581714968629</v>
      </c>
      <c r="G33" s="579">
        <v>125.71823024241765409283617785</v>
      </c>
      <c r="H33" s="579">
        <v>131.93467283820744792762465811</v>
      </c>
      <c r="I33" s="579">
        <v>128.70624273793176296609274321</v>
      </c>
      <c r="J33" s="579">
        <v>129.13263089289593743210949381</v>
      </c>
      <c r="K33" s="1010">
        <v>122.59582188015393073117097306</v>
      </c>
      <c r="L33" s="579">
        <v>123.25614779677942828610660342</v>
      </c>
      <c r="M33" s="579">
        <v>124.06687228375157717650357493</v>
      </c>
      <c r="N33" s="579">
        <v>128.49005511622334052240594297</v>
      </c>
      <c r="O33" s="579">
        <v>139.40148609779482262703739214</v>
      </c>
      <c r="P33" s="579">
        <v>140.67186635689788693439539772</v>
      </c>
      <c r="Q33" s="579">
        <v>143.75724385143881310365428657</v>
      </c>
      <c r="R33" s="579">
        <v>151.26735978634109118657001145</v>
      </c>
      <c r="S33" s="579">
        <v>145.80430750206100577081615829</v>
      </c>
      <c r="T33" s="1010">
        <v>146.80735516372795969773299748</v>
      </c>
      <c r="U33" s="113"/>
      <c r="V33" s="578">
        <v>99.06445645229982964224872232</v>
      </c>
      <c r="W33" s="579">
        <v>120.88284949064995934764933761</v>
      </c>
      <c r="X33" s="580">
        <v>139.22225376099914845302299177</v>
      </c>
      <c r="Y33" s="113"/>
      <c r="Z33" s="578">
        <v>110.63733104323799566873273094</v>
      </c>
      <c r="AA33" s="579">
        <v>128.69933208098518054685869338</v>
      </c>
      <c r="AB33" s="580">
        <v>148.03689436456015674293494504</v>
      </c>
      <c r="AC33" s="113"/>
      <c r="AD33" s="578">
        <v>97.43322219391428603077195742</v>
      </c>
      <c r="AE33" s="579">
        <v>119.43799863437073240853877668</v>
      </c>
      <c r="AF33" s="580">
        <v>136.06354954640293390442751179</v>
      </c>
      <c r="AG33" s="113"/>
    </row>
    <row r="34" ht="21.95" customHeight="1">
      <c r="B34" s="38" t="s">
        <v>35</v>
      </c>
      <c r="C34" s="276">
        <v>119.50849531804972554084597998</v>
      </c>
      <c r="D34" s="94">
        <v>125.66053003902982994145525508</v>
      </c>
      <c r="E34" s="94">
        <v>137.96438593004769475357710652</v>
      </c>
      <c r="F34" s="94">
        <v>129.83875237358464027006118574</v>
      </c>
      <c r="G34" s="94">
        <v>129.29888117683621672019061432</v>
      </c>
      <c r="H34" s="94">
        <v>136.92776845181459834171537311</v>
      </c>
      <c r="I34" s="94">
        <v>134.37305590656056828660223353</v>
      </c>
      <c r="J34" s="94">
        <v>130.66387380691597559067438586</v>
      </c>
      <c r="K34" s="1011">
        <v>130.46428377720603574160350462</v>
      </c>
      <c r="L34" s="94">
        <v>118.96454133014258649915245786</v>
      </c>
      <c r="M34" s="94">
        <v>123.35607873777598548240750077</v>
      </c>
      <c r="N34" s="94">
        <v>125.99977226135897722613589772</v>
      </c>
      <c r="O34" s="94">
        <v>132.96133435739887352790578597</v>
      </c>
      <c r="P34" s="94">
        <v>133.38528266218568084978695313</v>
      </c>
      <c r="Q34" s="94">
        <v>143.47024613100336931071897663</v>
      </c>
      <c r="R34" s="94">
        <v>142.85493818718888463431978558</v>
      </c>
      <c r="S34" s="94">
        <v>133.94790230486383067770769186</v>
      </c>
      <c r="T34" s="1011">
        <v>151.11483029933513340882036988</v>
      </c>
      <c r="U34" s="113"/>
      <c r="V34" s="276">
        <v>97.93208692241228511908232662</v>
      </c>
      <c r="W34" s="94">
        <v>125.05266899534553145016598338</v>
      </c>
      <c r="X34" s="277">
        <v>135.72930006249442014105883403</v>
      </c>
      <c r="Y34" s="113"/>
      <c r="Z34" s="276">
        <v>109.021483152202173573917113</v>
      </c>
      <c r="AA34" s="94">
        <v>132.06140063345810538439389577</v>
      </c>
      <c r="AB34" s="277">
        <v>142.72613952286130045186490005</v>
      </c>
      <c r="AC34" s="113"/>
      <c r="AD34" s="276">
        <v>95.18821854597860814001944715</v>
      </c>
      <c r="AE34" s="94">
        <v>121.92275318112200386452200774</v>
      </c>
      <c r="AF34" s="277">
        <v>134.81951306780618050058025543</v>
      </c>
      <c r="AG34" s="113"/>
    </row>
    <row r="35" ht="21.95" customHeight="1">
      <c r="B35" s="40" t="s">
        <v>98</v>
      </c>
      <c r="C35" s="576">
        <v>95.17131855939236315879569920</v>
      </c>
      <c r="D35" s="113">
        <v>97.06411639119252871466278060</v>
      </c>
      <c r="E35" s="113">
        <v>97.35518598519558929806160050</v>
      </c>
      <c r="F35" s="113">
        <v>98.86685672101609472296341573</v>
      </c>
      <c r="G35" s="113">
        <v>97.23071777435857706128965927</v>
      </c>
      <c r="H35" s="113">
        <v>96.35348208033480534691254702</v>
      </c>
      <c r="I35" s="113">
        <v>95.78277569827159059944160891</v>
      </c>
      <c r="J35" s="113">
        <v>98.82810537496615851996638789</v>
      </c>
      <c r="K35" s="1008">
        <v>93.96887663869491506363783349</v>
      </c>
      <c r="L35" s="113">
        <v>103.60746691299483936672410535</v>
      </c>
      <c r="M35" s="113">
        <v>100.57621282487619211966760930</v>
      </c>
      <c r="N35" s="113">
        <v>101.97641853642162342023906150</v>
      </c>
      <c r="O35" s="113">
        <v>104.84362748878835555463651514</v>
      </c>
      <c r="P35" s="113">
        <v>105.46280935142691635891758852</v>
      </c>
      <c r="Q35" s="113">
        <v>100.20003988853323695400630048</v>
      </c>
      <c r="R35" s="113">
        <v>105.88878599920521039045766664</v>
      </c>
      <c r="S35" s="113">
        <v>108.85150494568609756308034360</v>
      </c>
      <c r="T35" s="1008">
        <v>97.14953514023699793263418466</v>
      </c>
      <c r="U35" s="113"/>
      <c r="V35" s="576">
        <v>101.15628040357916934357393786</v>
      </c>
      <c r="W35" s="113">
        <v>96.66554937359492916397354085</v>
      </c>
      <c r="X35" s="577">
        <v>102.57347064848247894722911149</v>
      </c>
      <c r="Y35" s="113"/>
      <c r="Z35" s="576">
        <v>101.48213713877124836352014303</v>
      </c>
      <c r="AA35" s="113">
        <v>97.45416258165751733061918251</v>
      </c>
      <c r="AB35" s="577">
        <v>103.72094057851824777370529685</v>
      </c>
      <c r="AC35" s="113"/>
      <c r="AD35" s="576">
        <v>102.35848898341277507825412331</v>
      </c>
      <c r="AE35" s="113">
        <v>97.96202555970951879663087836</v>
      </c>
      <c r="AF35" s="577">
        <v>100.92274215378401101638896465</v>
      </c>
      <c r="AG35" s="113"/>
    </row>
    <row r="36" ht="21.95" customHeight="1">
      <c r="A36" s="23"/>
      <c r="B36" s="39" t="s">
        <v>23</v>
      </c>
      <c r="C36" s="273" t="s">
        <v>220</v>
      </c>
      <c r="D36" s="274" t="s">
        <v>222</v>
      </c>
      <c r="E36" s="274" t="s">
        <v>222</v>
      </c>
      <c r="F36" s="274" t="s">
        <v>222</v>
      </c>
      <c r="G36" s="274" t="s">
        <v>227</v>
      </c>
      <c r="H36" s="274" t="s">
        <v>222</v>
      </c>
      <c r="I36" s="274" t="s">
        <v>222</v>
      </c>
      <c r="J36" s="274" t="s">
        <v>219</v>
      </c>
      <c r="K36" s="1009" t="s">
        <v>222</v>
      </c>
      <c r="L36" s="274" t="s">
        <v>219</v>
      </c>
      <c r="M36" s="274" t="s">
        <v>219</v>
      </c>
      <c r="N36" s="274" t="s">
        <v>219</v>
      </c>
      <c r="O36" s="274" t="s">
        <v>219</v>
      </c>
      <c r="P36" s="274" t="s">
        <v>219</v>
      </c>
      <c r="Q36" s="274" t="s">
        <v>219</v>
      </c>
      <c r="R36" s="274" t="s">
        <v>219</v>
      </c>
      <c r="S36" s="274" t="s">
        <v>219</v>
      </c>
      <c r="T36" s="1009" t="s">
        <v>227</v>
      </c>
      <c r="U36" s="113"/>
      <c r="V36" s="273" t="s">
        <v>236</v>
      </c>
      <c r="W36" s="274" t="s">
        <v>222</v>
      </c>
      <c r="X36" s="275" t="s">
        <v>219</v>
      </c>
      <c r="Y36" s="113"/>
      <c r="Z36" s="273" t="s">
        <v>238</v>
      </c>
      <c r="AA36" s="274" t="s">
        <v>222</v>
      </c>
      <c r="AB36" s="275" t="s">
        <v>219</v>
      </c>
      <c r="AC36" s="113"/>
      <c r="AD36" s="273" t="s">
        <v>219</v>
      </c>
      <c r="AE36" s="274" t="s">
        <v>222</v>
      </c>
      <c r="AF36" s="275" t="s">
        <v>219</v>
      </c>
      <c r="AG36" s="113"/>
    </row>
    <row r="37" ht="21.95" customHeight="1">
      <c r="B37" s="25" t="s">
        <v>68</v>
      </c>
      <c r="F37" s="4"/>
      <c r="G37" s="4"/>
      <c r="H37" s="4"/>
      <c r="I37" s="4"/>
      <c r="J37" s="4"/>
      <c r="K37" s="4"/>
      <c r="L37" s="4"/>
      <c r="M37" s="4"/>
      <c r="N37" s="4"/>
      <c r="O37" s="4"/>
      <c r="P37" s="4"/>
      <c r="Q37" s="4"/>
      <c r="S37" s="98"/>
      <c r="T37" s="98"/>
      <c r="U37" s="9"/>
      <c r="V37" s="98"/>
      <c r="W37" s="98"/>
      <c r="X37" s="98"/>
      <c r="Y37" s="9"/>
      <c r="Z37" s="98"/>
      <c r="AA37" s="98"/>
      <c r="AB37" s="98"/>
      <c r="AC37" s="9"/>
      <c r="AD37" s="98"/>
      <c r="AE37" s="98"/>
      <c r="AF37" s="98"/>
      <c r="AG37" s="9"/>
    </row>
    <row r="38" ht="21.95" customHeight="1">
      <c r="B38" s="37" t="s">
        <v>19</v>
      </c>
      <c r="C38" s="573">
        <v>26.945206601637145621631202320</v>
      </c>
      <c r="D38" s="574">
        <v>35.197417375769131658355039780</v>
      </c>
      <c r="E38" s="574">
        <v>32.875598270786850810256355400</v>
      </c>
      <c r="F38" s="574">
        <v>13.073991002785697971829959320</v>
      </c>
      <c r="G38" s="574">
        <v>16.964026967091583665511668020</v>
      </c>
      <c r="H38" s="574">
        <v>19.404987012254416308946520280</v>
      </c>
      <c r="I38" s="574">
        <v>2.4868508910512228813933978200</v>
      </c>
      <c r="J38" s="574">
        <v>17.758946681228300086118313360</v>
      </c>
      <c r="K38" s="1006">
        <v>12.071317385726602290063912840</v>
      </c>
      <c r="L38" s="574">
        <v>13.770219356566372716911505060</v>
      </c>
      <c r="M38" s="574">
        <v>16.151804423560922278707600230</v>
      </c>
      <c r="N38" s="574">
        <v>15.817291684626321669676947900</v>
      </c>
      <c r="O38" s="574">
        <v>22.563890702800182430861962950</v>
      </c>
      <c r="P38" s="574">
        <v>15.331955802605118544570608410</v>
      </c>
      <c r="Q38" s="574">
        <v>7.0295389768327378234973438300</v>
      </c>
      <c r="R38" s="574">
        <v>17.839303334543726837351747420</v>
      </c>
      <c r="S38" s="574">
        <v>15.977060145479786008897163920</v>
      </c>
      <c r="T38" s="1006">
        <v>11.272762501004788501926817430</v>
      </c>
      <c r="U38" s="113"/>
      <c r="V38" s="573">
        <v>-8.945578356422265425094715350</v>
      </c>
      <c r="W38" s="574">
        <v>22.024441277639894826540099620</v>
      </c>
      <c r="X38" s="575">
        <v>15.171221019095221798868947590</v>
      </c>
      <c r="Y38" s="113"/>
      <c r="Z38" s="573">
        <v>17.102848621006219635951099400</v>
      </c>
      <c r="AA38" s="574">
        <v>16.325412830803557800894127150</v>
      </c>
      <c r="AB38" s="575">
        <v>15.025378897374230222159831070</v>
      </c>
      <c r="AC38" s="113"/>
      <c r="AD38" s="573">
        <v>-17.086476610248456586069040740</v>
      </c>
      <c r="AE38" s="574">
        <v>22.584469593625309718793145460</v>
      </c>
      <c r="AF38" s="575">
        <v>13.919817061648684420621532710</v>
      </c>
      <c r="AG38" s="113"/>
    </row>
    <row r="39" ht="21.95" customHeight="1">
      <c r="B39" s="38" t="s">
        <v>35</v>
      </c>
      <c r="C39" s="271">
        <v>36.926712855056918576475645750</v>
      </c>
      <c r="D39" s="92">
        <v>37.109630765217911497238467270</v>
      </c>
      <c r="E39" s="92">
        <v>38.340631210225817201042123990</v>
      </c>
      <c r="F39" s="92">
        <v>21.082487017491699266878033630</v>
      </c>
      <c r="G39" s="92">
        <v>20.004415167991140628354869670</v>
      </c>
      <c r="H39" s="92">
        <v>22.336406405015242049202303790</v>
      </c>
      <c r="I39" s="92">
        <v>18.099876318214907506699956480</v>
      </c>
      <c r="J39" s="92">
        <v>19.432012514196495419248877500</v>
      </c>
      <c r="K39" s="1007">
        <v>13.578006799387849237535672680</v>
      </c>
      <c r="L39" s="92">
        <v>9.367773597654658997423779130</v>
      </c>
      <c r="M39" s="92">
        <v>12.922406682736075216743171530</v>
      </c>
      <c r="N39" s="92">
        <v>11.531235975209607925322004370</v>
      </c>
      <c r="O39" s="92">
        <v>11.256805638462965831503069820</v>
      </c>
      <c r="P39" s="92">
        <v>6.1473181919479623036185251100</v>
      </c>
      <c r="Q39" s="92">
        <v>3.9907836822445742543225456800</v>
      </c>
      <c r="R39" s="92">
        <v>10.024885156117268973030231140</v>
      </c>
      <c r="S39" s="92">
        <v>3.5955617602807231452616928200</v>
      </c>
      <c r="T39" s="1007">
        <v>10.360982295953451454567400970</v>
      </c>
      <c r="U39" s="113"/>
      <c r="V39" s="271">
        <v>6.9814146443745033812513499200</v>
      </c>
      <c r="W39" s="92">
        <v>27.693254504456232966447473100</v>
      </c>
      <c r="X39" s="272">
        <v>8.537707473956987189401621190</v>
      </c>
      <c r="Y39" s="113"/>
      <c r="Z39" s="271">
        <v>28.928656336669035220720383510</v>
      </c>
      <c r="AA39" s="92">
        <v>21.133373730655553975849092620</v>
      </c>
      <c r="AB39" s="272">
        <v>8.075591231201872766910721890</v>
      </c>
      <c r="AC39" s="113"/>
      <c r="AD39" s="271">
        <v>-5.8272010172133953543209988800</v>
      </c>
      <c r="AE39" s="92">
        <v>28.085970137367848313426306550</v>
      </c>
      <c r="AF39" s="272">
        <v>10.577812221439719760554392130</v>
      </c>
      <c r="AG39" s="113"/>
    </row>
    <row r="40" ht="21.95" customHeight="1">
      <c r="B40" s="40" t="s">
        <v>98</v>
      </c>
      <c r="C40" s="576">
        <v>-7.289670543672454875452658800</v>
      </c>
      <c r="D40" s="113">
        <v>-1.3946601553829777014096195700</v>
      </c>
      <c r="E40" s="113">
        <v>-3.9504178140499750472378701800</v>
      </c>
      <c r="F40" s="113">
        <v>-6.6140828554371976626417729800</v>
      </c>
      <c r="G40" s="113">
        <v>-2.5335636165218074832048197900</v>
      </c>
      <c r="H40" s="113">
        <v>-2.3961954408427981335824893900</v>
      </c>
      <c r="I40" s="113">
        <v>-13.220187788435539902042631560</v>
      </c>
      <c r="J40" s="113">
        <v>-1.4008520812898387324490253700</v>
      </c>
      <c r="K40" s="1008">
        <v>-1.3265679299213559281976185200</v>
      </c>
      <c r="L40" s="113">
        <v>4.0253592206063285431348269800</v>
      </c>
      <c r="M40" s="113">
        <v>2.859837861846299703156041600</v>
      </c>
      <c r="N40" s="113">
        <v>3.8429195838209620072700121100</v>
      </c>
      <c r="O40" s="113">
        <v>10.163050250639853965831567090</v>
      </c>
      <c r="P40" s="113">
        <v>8.652726952540780900511218420</v>
      </c>
      <c r="Q40" s="113">
        <v>2.9221390463633992059427461400</v>
      </c>
      <c r="R40" s="113">
        <v>7.1024097570138530979358601300</v>
      </c>
      <c r="S40" s="113">
        <v>11.951765282911188665014265580</v>
      </c>
      <c r="T40" s="1008">
        <v>0.8261798564514518612868280300</v>
      </c>
      <c r="U40" s="113"/>
      <c r="V40" s="576">
        <v>-14.887626092551436118083230500</v>
      </c>
      <c r="W40" s="113">
        <v>-4.43939912785212737757386200</v>
      </c>
      <c r="X40" s="577">
        <v>6.1117133385846884439426454400</v>
      </c>
      <c r="Y40" s="113"/>
      <c r="Z40" s="576">
        <v>-9.172365594751199617344777900</v>
      </c>
      <c r="AA40" s="113">
        <v>-3.9691463647767956591913561300</v>
      </c>
      <c r="AB40" s="577">
        <v>6.4304877604017573630649805100</v>
      </c>
      <c r="AC40" s="113"/>
      <c r="AD40" s="576">
        <v>-11.955974245894140507235433700</v>
      </c>
      <c r="AE40" s="113">
        <v>-4.2951624895551928053913375400</v>
      </c>
      <c r="AF40" s="577">
        <v>3.0223105097798244709123633200</v>
      </c>
      <c r="AG40" s="113"/>
    </row>
    <row r="41" ht="21.95" customHeight="1">
      <c r="A41" s="23"/>
      <c r="B41" s="39" t="s">
        <v>23</v>
      </c>
      <c r="C41" s="273" t="s">
        <v>235</v>
      </c>
      <c r="D41" s="274" t="s">
        <v>236</v>
      </c>
      <c r="E41" s="274" t="s">
        <v>235</v>
      </c>
      <c r="F41" s="274" t="s">
        <v>235</v>
      </c>
      <c r="G41" s="274" t="s">
        <v>236</v>
      </c>
      <c r="H41" s="274" t="s">
        <v>237</v>
      </c>
      <c r="I41" s="274" t="s">
        <v>235</v>
      </c>
      <c r="J41" s="274" t="s">
        <v>237</v>
      </c>
      <c r="K41" s="1009" t="s">
        <v>237</v>
      </c>
      <c r="L41" s="274" t="s">
        <v>236</v>
      </c>
      <c r="M41" s="274" t="s">
        <v>236</v>
      </c>
      <c r="N41" s="274" t="s">
        <v>236</v>
      </c>
      <c r="O41" s="274" t="s">
        <v>225</v>
      </c>
      <c r="P41" s="274" t="s">
        <v>219</v>
      </c>
      <c r="Q41" s="274" t="s">
        <v>219</v>
      </c>
      <c r="R41" s="274" t="s">
        <v>219</v>
      </c>
      <c r="S41" s="274" t="s">
        <v>225</v>
      </c>
      <c r="T41" s="1009" t="s">
        <v>227</v>
      </c>
      <c r="U41" s="113"/>
      <c r="V41" s="273" t="s">
        <v>235</v>
      </c>
      <c r="W41" s="274" t="s">
        <v>235</v>
      </c>
      <c r="X41" s="275" t="s">
        <v>219</v>
      </c>
      <c r="Y41" s="113"/>
      <c r="Z41" s="273" t="s">
        <v>236</v>
      </c>
      <c r="AA41" s="274" t="s">
        <v>237</v>
      </c>
      <c r="AB41" s="275" t="s">
        <v>225</v>
      </c>
      <c r="AC41" s="113"/>
      <c r="AD41" s="273" t="s">
        <v>222</v>
      </c>
      <c r="AE41" s="274" t="s">
        <v>222</v>
      </c>
      <c r="AF41" s="275" t="s">
        <v>219</v>
      </c>
      <c r="AG41" s="113"/>
    </row>
    <row r="42" ht="21.95" customHeight="1">
      <c r="A42" s="8"/>
      <c r="B42" s="25"/>
      <c r="F42" s="4"/>
      <c r="G42" s="4"/>
      <c r="H42" s="4"/>
      <c r="I42" s="4"/>
      <c r="J42" s="4"/>
      <c r="K42" s="4"/>
      <c r="L42" s="4"/>
      <c r="M42" s="4"/>
      <c r="N42" s="4"/>
      <c r="O42" s="4"/>
      <c r="P42" s="4"/>
      <c r="Q42" s="4"/>
      <c r="U42" s="9"/>
      <c r="X42" s="102"/>
      <c r="Y42" s="116"/>
      <c r="Z42" s="4"/>
      <c r="AA42" s="4"/>
      <c r="AB42" s="102"/>
      <c r="AC42" s="116"/>
      <c r="AF42" s="102"/>
      <c r="AG42" s="116"/>
    </row>
    <row r="43" s="117" customFormat="1" ht="15.95" customHeight="1">
      <c r="B43" s="964" t="s">
        <v>10</v>
      </c>
      <c r="C43" s="1002">
        <v>2022</v>
      </c>
      <c r="D43" s="1002"/>
      <c r="E43" s="1002"/>
      <c r="F43" s="1002"/>
      <c r="G43" s="1002"/>
      <c r="H43" s="1002"/>
      <c r="I43" s="1002"/>
      <c r="J43" s="1002"/>
      <c r="K43" s="1002"/>
      <c r="L43" s="1002">
        <v>2023</v>
      </c>
      <c r="M43" s="1002"/>
      <c r="N43" s="1002"/>
      <c r="O43" s="1002"/>
      <c r="P43" s="1002"/>
      <c r="Q43" s="1002"/>
      <c r="R43" s="1002"/>
      <c r="S43" s="1002"/>
      <c r="T43" s="1002"/>
      <c r="U43" s="119"/>
      <c r="V43" s="1003" t="s">
        <v>58</v>
      </c>
      <c r="W43" s="1003"/>
      <c r="X43" s="1003"/>
      <c r="Y43" s="119"/>
      <c r="Z43" s="1003" t="s">
        <v>44</v>
      </c>
      <c r="AA43" s="1003"/>
      <c r="AB43" s="1003"/>
      <c r="AC43" s="119"/>
      <c r="AD43" s="1004" t="s">
        <v>45</v>
      </c>
      <c r="AE43" s="1004"/>
      <c r="AF43" s="1004"/>
      <c r="AG43" s="119"/>
      <c r="AH43" s="236"/>
      <c r="AI43" s="236"/>
      <c r="AJ43" s="236"/>
      <c r="AK43" s="236"/>
      <c r="AL43" s="236"/>
      <c r="AM43" s="236"/>
      <c r="AN43" s="236"/>
      <c r="AO43" s="236"/>
      <c r="AP43" s="236"/>
      <c r="AQ43" s="236"/>
      <c r="AR43" s="236"/>
      <c r="AS43" s="236"/>
      <c r="AT43" s="236"/>
      <c r="AU43" s="236"/>
      <c r="AV43" s="236"/>
    </row>
    <row r="44" s="118" customFormat="1" ht="15.95" customHeight="1">
      <c r="B44" s="964"/>
      <c r="C44" s="269" t="s">
        <v>218</v>
      </c>
      <c r="D44" s="269" t="s">
        <v>221</v>
      </c>
      <c r="E44" s="269" t="s">
        <v>223</v>
      </c>
      <c r="F44" s="269" t="s">
        <v>224</v>
      </c>
      <c r="G44" s="269" t="s">
        <v>226</v>
      </c>
      <c r="H44" s="269" t="s">
        <v>228</v>
      </c>
      <c r="I44" s="269" t="s">
        <v>229</v>
      </c>
      <c r="J44" s="269" t="s">
        <v>230</v>
      </c>
      <c r="K44" s="1005" t="s">
        <v>231</v>
      </c>
      <c r="L44" s="269" t="s">
        <v>232</v>
      </c>
      <c r="M44" s="269" t="s">
        <v>233</v>
      </c>
      <c r="N44" s="269" t="s">
        <v>234</v>
      </c>
      <c r="O44" s="269" t="s">
        <v>218</v>
      </c>
      <c r="P44" s="269" t="s">
        <v>221</v>
      </c>
      <c r="Q44" s="269" t="s">
        <v>223</v>
      </c>
      <c r="R44" s="269" t="s">
        <v>224</v>
      </c>
      <c r="S44" s="269" t="s">
        <v>226</v>
      </c>
      <c r="T44" s="1005" t="s">
        <v>228</v>
      </c>
      <c r="U44" s="144"/>
      <c r="V44" s="268">
        <v>2021</v>
      </c>
      <c r="W44" s="269">
        <v>2022</v>
      </c>
      <c r="X44" s="270">
        <v>2023</v>
      </c>
      <c r="Y44" s="144"/>
      <c r="Z44" s="268">
        <v>2021</v>
      </c>
      <c r="AA44" s="269">
        <v>2022</v>
      </c>
      <c r="AB44" s="270">
        <v>2023</v>
      </c>
      <c r="AC44" s="144"/>
      <c r="AD44" s="268">
        <v>2021</v>
      </c>
      <c r="AE44" s="269">
        <v>2022</v>
      </c>
      <c r="AF44" s="270">
        <v>2023</v>
      </c>
      <c r="AG44" s="144"/>
      <c r="AH44" s="236"/>
      <c r="AI44" s="236"/>
      <c r="AJ44" s="236"/>
      <c r="AK44" s="236"/>
      <c r="AL44" s="236"/>
      <c r="AM44" s="236"/>
      <c r="AN44" s="236"/>
      <c r="AO44" s="236"/>
      <c r="AP44" s="236"/>
      <c r="AQ44" s="236"/>
      <c r="AR44" s="236"/>
      <c r="AS44" s="236"/>
      <c r="AT44" s="236"/>
      <c r="AU44" s="236"/>
      <c r="AV44" s="236"/>
    </row>
    <row r="45" ht="21.95" customHeight="1">
      <c r="B45" s="263" t="s">
        <v>19</v>
      </c>
      <c r="C45" s="578">
        <v>88.9510101010101010101010101</v>
      </c>
      <c r="D45" s="579">
        <v>103.45104268491365265558813946</v>
      </c>
      <c r="E45" s="579">
        <v>113.17323232323232323232323232</v>
      </c>
      <c r="F45" s="579">
        <v>104.9965786901270772238514174</v>
      </c>
      <c r="G45" s="579">
        <v>94.20674486803519061583577713</v>
      </c>
      <c r="H45" s="579">
        <v>105.56994949494949494949494949</v>
      </c>
      <c r="I45" s="579">
        <v>99.25562072336265884652981427</v>
      </c>
      <c r="J45" s="579">
        <v>100.06691919191919191919191919</v>
      </c>
      <c r="K45" s="1010">
        <v>90.82836428804170739654610622</v>
      </c>
      <c r="L45" s="579">
        <v>80.43377321603128054740957967</v>
      </c>
      <c r="M45" s="579">
        <v>79.8132215007215007215007215</v>
      </c>
      <c r="N45" s="579">
        <v>87.35565330726621049201694363</v>
      </c>
      <c r="O45" s="579">
        <v>97.90959595959595959595959596</v>
      </c>
      <c r="P45" s="579">
        <v>103.5787715868361029651352232</v>
      </c>
      <c r="Q45" s="579">
        <v>121.52811447811447811447811448</v>
      </c>
      <c r="R45" s="579">
        <v>129.18597262952101661779081134</v>
      </c>
      <c r="S45" s="579">
        <v>115.25619094167481264255457804</v>
      </c>
      <c r="T45" s="1010">
        <v>122.64840067340067340067340067</v>
      </c>
      <c r="U45" s="113"/>
      <c r="V45" s="578">
        <v>68.850658600658600658600658601</v>
      </c>
      <c r="W45" s="579">
        <v>93.51905501905501905501905502</v>
      </c>
      <c r="X45" s="580">
        <v>104.34972434972434972434972435</v>
      </c>
      <c r="Y45" s="113"/>
      <c r="Z45" s="578">
        <v>81.33204325867369345630215195</v>
      </c>
      <c r="AA45" s="579">
        <v>101.54784255599472990777338603</v>
      </c>
      <c r="AB45" s="580">
        <v>122.36042490118577075098814229</v>
      </c>
      <c r="AC45" s="113"/>
      <c r="AD45" s="578">
        <v>60.854981320049813200498132005</v>
      </c>
      <c r="AE45" s="579">
        <v>91.97403486924034869240348692</v>
      </c>
      <c r="AF45" s="580">
        <v>102.41667358516673585166735852</v>
      </c>
      <c r="AG45" s="113"/>
    </row>
    <row r="46" ht="21.95" customHeight="1">
      <c r="B46" s="38" t="s">
        <v>35</v>
      </c>
      <c r="C46" s="276">
        <v>63.676182365591397849462365591</v>
      </c>
      <c r="D46" s="94">
        <v>75.045880749219562955254942768</v>
      </c>
      <c r="E46" s="94">
        <v>89.57894064516129032258064516</v>
      </c>
      <c r="F46" s="94">
        <v>76.84400499479708636836628512</v>
      </c>
      <c r="G46" s="94">
        <v>77.926457856399583766909469303</v>
      </c>
      <c r="H46" s="94">
        <v>86.65613698924731182795698925</v>
      </c>
      <c r="I46" s="94">
        <v>81.88506659729448491155046826</v>
      </c>
      <c r="J46" s="94">
        <v>71.834220860215053763440860215</v>
      </c>
      <c r="K46" s="1011">
        <v>78.093938189386056191467221644</v>
      </c>
      <c r="L46" s="94">
        <v>49.660577939646201873048907388</v>
      </c>
      <c r="M46" s="94">
        <v>56.385665668202764976958525346</v>
      </c>
      <c r="N46" s="94">
        <v>70.352713631633714880332986472</v>
      </c>
      <c r="O46" s="94">
        <v>83.76564064516129032258064516</v>
      </c>
      <c r="P46" s="94">
        <v>92.51192362122788761706555671</v>
      </c>
      <c r="Q46" s="94">
        <v>108.05623569892473118279569892</v>
      </c>
      <c r="R46" s="94">
        <v>108.77074178970824048814011121</v>
      </c>
      <c r="S46" s="94">
        <v>93.3107994752077302734334326</v>
      </c>
      <c r="T46" s="1011">
        <v>112.00447815795136647299332903</v>
      </c>
      <c r="U46" s="113"/>
      <c r="V46" s="276">
        <v>59.363106901870059764796606902</v>
      </c>
      <c r="W46" s="94">
        <v>74.706545398058252427184466019</v>
      </c>
      <c r="X46" s="277">
        <v>86.2465509693706300318159685</v>
      </c>
      <c r="Y46" s="113"/>
      <c r="Z46" s="276">
        <v>79.96156149885583524027459954</v>
      </c>
      <c r="AA46" s="94">
        <v>80.40835280504908835904628331</v>
      </c>
      <c r="AB46" s="277">
        <v>104.61589265164060964998456227</v>
      </c>
      <c r="AC46" s="113"/>
      <c r="AD46" s="276">
        <v>49.711680827911405318401305797</v>
      </c>
      <c r="AE46" s="94">
        <v>76.828736790666422332172744487</v>
      </c>
      <c r="AF46" s="277">
        <v>83.99876923865657340654600483</v>
      </c>
      <c r="AG46" s="113"/>
    </row>
    <row r="47" ht="21.95" customHeight="1">
      <c r="B47" s="40" t="s">
        <v>99</v>
      </c>
      <c r="C47" s="576">
        <v>139.69274977933414383553238201</v>
      </c>
      <c r="D47" s="113">
        <v>137.85039452150937120124373306</v>
      </c>
      <c r="E47" s="113">
        <v>126.33910549521172563240553923</v>
      </c>
      <c r="F47" s="113">
        <v>136.63600523844657692717947145</v>
      </c>
      <c r="G47" s="113">
        <v>120.89186068438514497683552525</v>
      </c>
      <c r="H47" s="113">
        <v>121.82628162631659124746945660</v>
      </c>
      <c r="I47" s="113">
        <v>121.21333577401696698678422077</v>
      </c>
      <c r="J47" s="113">
        <v>139.30257472502443004814665199</v>
      </c>
      <c r="K47" s="1008">
        <v>116.30654874614864993918037945</v>
      </c>
      <c r="L47" s="113">
        <v>161.96705023018334358983964947</v>
      </c>
      <c r="M47" s="113">
        <v>141.54877938371846262608404855</v>
      </c>
      <c r="N47" s="113">
        <v>124.16813623522985109373849466</v>
      </c>
      <c r="O47" s="113">
        <v>116.88515148389358956951580154</v>
      </c>
      <c r="P47" s="113">
        <v>111.96261793339256428914639882</v>
      </c>
      <c r="Q47" s="113">
        <v>112.46747000955505271648401505</v>
      </c>
      <c r="R47" s="113">
        <v>118.76904625629226735878426718</v>
      </c>
      <c r="S47" s="113">
        <v>123.51859762203347625675298190</v>
      </c>
      <c r="T47" s="1008">
        <v>109.50312227729478834100511150</v>
      </c>
      <c r="U47" s="113"/>
      <c r="V47" s="576">
        <v>115.98223575871319191210510573</v>
      </c>
      <c r="W47" s="113">
        <v>125.18187599320243055823312264</v>
      </c>
      <c r="X47" s="577">
        <v>120.99002589303228792026431811</v>
      </c>
      <c r="Y47" s="113"/>
      <c r="Z47" s="576">
        <v>101.71392570890770640978557769</v>
      </c>
      <c r="AA47" s="113">
        <v>126.29016639883241282842417012</v>
      </c>
      <c r="AB47" s="577">
        <v>116.96160286915487606373892970</v>
      </c>
      <c r="AC47" s="113"/>
      <c r="AD47" s="576">
        <v>122.41585942492571770163091481</v>
      </c>
      <c r="AE47" s="113">
        <v>119.71306403201681125047607234</v>
      </c>
      <c r="AF47" s="577">
        <v>121.92639786676924294413073555</v>
      </c>
      <c r="AG47" s="113"/>
    </row>
    <row r="48" ht="21.95" customHeight="1">
      <c r="A48" s="23"/>
      <c r="B48" s="39" t="s">
        <v>23</v>
      </c>
      <c r="C48" s="273" t="s">
        <v>219</v>
      </c>
      <c r="D48" s="274" t="s">
        <v>219</v>
      </c>
      <c r="E48" s="274" t="s">
        <v>219</v>
      </c>
      <c r="F48" s="274" t="s">
        <v>219</v>
      </c>
      <c r="G48" s="274" t="s">
        <v>219</v>
      </c>
      <c r="H48" s="274" t="s">
        <v>219</v>
      </c>
      <c r="I48" s="274" t="s">
        <v>219</v>
      </c>
      <c r="J48" s="274" t="s">
        <v>219</v>
      </c>
      <c r="K48" s="1009" t="s">
        <v>219</v>
      </c>
      <c r="L48" s="274" t="s">
        <v>219</v>
      </c>
      <c r="M48" s="274" t="s">
        <v>219</v>
      </c>
      <c r="N48" s="274" t="s">
        <v>219</v>
      </c>
      <c r="O48" s="274" t="s">
        <v>219</v>
      </c>
      <c r="P48" s="274" t="s">
        <v>219</v>
      </c>
      <c r="Q48" s="274" t="s">
        <v>219</v>
      </c>
      <c r="R48" s="274" t="s">
        <v>219</v>
      </c>
      <c r="S48" s="274" t="s">
        <v>219</v>
      </c>
      <c r="T48" s="1009" t="s">
        <v>219</v>
      </c>
      <c r="U48" s="113"/>
      <c r="V48" s="273" t="s">
        <v>236</v>
      </c>
      <c r="W48" s="274" t="s">
        <v>219</v>
      </c>
      <c r="X48" s="275" t="s">
        <v>219</v>
      </c>
      <c r="Y48" s="113"/>
      <c r="Z48" s="273" t="s">
        <v>236</v>
      </c>
      <c r="AA48" s="274" t="s">
        <v>219</v>
      </c>
      <c r="AB48" s="275" t="s">
        <v>219</v>
      </c>
      <c r="AC48" s="113"/>
      <c r="AD48" s="273" t="s">
        <v>219</v>
      </c>
      <c r="AE48" s="274" t="s">
        <v>219</v>
      </c>
      <c r="AF48" s="275" t="s">
        <v>219</v>
      </c>
      <c r="AG48" s="113"/>
    </row>
    <row r="49" ht="21.95" customHeight="1">
      <c r="B49" s="25" t="s">
        <v>68</v>
      </c>
      <c r="F49" s="4"/>
      <c r="G49" s="4"/>
      <c r="H49" s="4"/>
      <c r="I49" s="4"/>
      <c r="J49" s="4"/>
      <c r="K49" s="4"/>
      <c r="L49" s="4"/>
      <c r="M49" s="4"/>
      <c r="N49" s="4"/>
      <c r="O49" s="4"/>
      <c r="P49" s="4"/>
      <c r="Q49" s="4"/>
      <c r="S49" s="98"/>
      <c r="T49" s="98"/>
      <c r="U49" s="9"/>
      <c r="V49" s="98"/>
      <c r="W49" s="98"/>
      <c r="X49" s="98"/>
      <c r="Y49" s="9"/>
      <c r="Z49" s="98"/>
      <c r="AA49" s="98"/>
      <c r="AB49" s="98"/>
      <c r="AC49" s="9"/>
      <c r="AD49" s="98"/>
      <c r="AE49" s="98"/>
      <c r="AF49" s="98"/>
      <c r="AG49" s="9"/>
    </row>
    <row r="50" ht="21.95" customHeight="1">
      <c r="B50" s="37" t="s">
        <v>19</v>
      </c>
      <c r="C50" s="573">
        <v>6.6023060860336584912463715700</v>
      </c>
      <c r="D50" s="574">
        <v>26.011593386114042475764431230</v>
      </c>
      <c r="E50" s="574">
        <v>41.528488900835902817542014200</v>
      </c>
      <c r="F50" s="574">
        <v>18.552359158262258078549917500</v>
      </c>
      <c r="G50" s="574">
        <v>28.563996184708493197164370270</v>
      </c>
      <c r="H50" s="574">
        <v>28.459009341228026821142356240</v>
      </c>
      <c r="I50" s="574">
        <v>1.5110920051724089580940180600</v>
      </c>
      <c r="J50" s="574">
        <v>22.082079183241817307480926270</v>
      </c>
      <c r="K50" s="1006">
        <v>10.432137770717063124508153080</v>
      </c>
      <c r="L50" s="574">
        <v>18.457658859582864957319168330</v>
      </c>
      <c r="M50" s="574">
        <v>1.2230691452712626032967268300</v>
      </c>
      <c r="N50" s="574">
        <v>3.9590359647116215201952583600</v>
      </c>
      <c r="O50" s="574">
        <v>10.071370576257509964124646700</v>
      </c>
      <c r="P50" s="574">
        <v>0.1234679696029266107583322800</v>
      </c>
      <c r="Q50" s="574">
        <v>7.382383610865345158792777900</v>
      </c>
      <c r="R50" s="574">
        <v>23.038268714275549266543949510</v>
      </c>
      <c r="S50" s="574">
        <v>22.343884297423438114917903540</v>
      </c>
      <c r="T50" s="1006">
        <v>16.177379320737213903878014620</v>
      </c>
      <c r="U50" s="113"/>
      <c r="V50" s="573">
        <v>63.547108159233918997485153480</v>
      </c>
      <c r="W50" s="574">
        <v>35.828845968518036998471687470</v>
      </c>
      <c r="X50" s="575">
        <v>11.581243339565751863609684410</v>
      </c>
      <c r="Y50" s="113"/>
      <c r="Z50" s="573">
        <v>125.32139462348906655385282146</v>
      </c>
      <c r="AA50" s="574">
        <v>24.855885192743227800322999030</v>
      </c>
      <c r="AB50" s="575">
        <v>20.495346647771838804193119670</v>
      </c>
      <c r="AC50" s="113"/>
      <c r="AD50" s="573">
        <v>4.0390821687592875676098137800</v>
      </c>
      <c r="AE50" s="574">
        <v>51.136411308063398305227656460</v>
      </c>
      <c r="AF50" s="575">
        <v>11.353898663701810303081001500</v>
      </c>
      <c r="AG50" s="113"/>
    </row>
    <row r="51" ht="21.95" customHeight="1">
      <c r="B51" s="38" t="s">
        <v>35</v>
      </c>
      <c r="C51" s="271">
        <v>27.017219769066647022482262600</v>
      </c>
      <c r="D51" s="92">
        <v>24.666542874347492457899570060</v>
      </c>
      <c r="E51" s="92">
        <v>25.437099665472179263584646850</v>
      </c>
      <c r="F51" s="92">
        <v>-2.3473508927873532819226724500</v>
      </c>
      <c r="G51" s="92">
        <v>5.0581334393356425985106156400</v>
      </c>
      <c r="H51" s="92">
        <v>-0.6853801151230921207767526500</v>
      </c>
      <c r="I51" s="92">
        <v>-6.3355716508979251141328693900</v>
      </c>
      <c r="J51" s="92">
        <v>-10.560803286539426065269127640</v>
      </c>
      <c r="K51" s="1007">
        <v>-9.249190167666972438235254930</v>
      </c>
      <c r="L51" s="92">
        <v>-19.549733870062189839347389850</v>
      </c>
      <c r="M51" s="92">
        <v>-7.3029338867054574562645333800</v>
      </c>
      <c r="N51" s="92">
        <v>-1.8741105825807328403655760400</v>
      </c>
      <c r="O51" s="92">
        <v>31.549407538625127306419187830</v>
      </c>
      <c r="P51" s="92">
        <v>23.273819558995685680639469600</v>
      </c>
      <c r="Q51" s="92">
        <v>20.626829163908871233858830790</v>
      </c>
      <c r="R51" s="92">
        <v>41.547465930580672775358736440</v>
      </c>
      <c r="S51" s="92">
        <v>19.742128722387750664584604310</v>
      </c>
      <c r="T51" s="1007">
        <v>29.251639929334195436569509370</v>
      </c>
      <c r="U51" s="113"/>
      <c r="V51" s="271">
        <v>84.85514625554055041445625430</v>
      </c>
      <c r="W51" s="92">
        <v>25.846757855032624695623614930</v>
      </c>
      <c r="X51" s="272">
        <v>15.447114452656949127802194600</v>
      </c>
      <c r="Y51" s="113"/>
      <c r="Z51" s="271">
        <v>164.23300468557833453305738235</v>
      </c>
      <c r="AA51" s="92">
        <v>0.558757605246659287292678200</v>
      </c>
      <c r="AB51" s="272">
        <v>30.105752701273246347263688700</v>
      </c>
      <c r="AC51" s="113"/>
      <c r="AD51" s="271">
        <v>9.652972922498925241031139240</v>
      </c>
      <c r="AE51" s="92">
        <v>54.548660417749033493996775390</v>
      </c>
      <c r="AF51" s="272">
        <v>9.332487748027759799263791220</v>
      </c>
      <c r="AG51" s="113"/>
    </row>
    <row r="52" ht="21.95" customHeight="1">
      <c r="B52" s="40" t="s">
        <v>99</v>
      </c>
      <c r="C52" s="576">
        <v>-16.072555926028778237824097430</v>
      </c>
      <c r="D52" s="113">
        <v>1.0789185941953347688212393600</v>
      </c>
      <c r="E52" s="113">
        <v>12.828253585489510404230504030</v>
      </c>
      <c r="F52" s="113">
        <v>21.402092254623071802822578750</v>
      </c>
      <c r="G52" s="113">
        <v>22.374148460388185125616783760</v>
      </c>
      <c r="H52" s="113">
        <v>29.345517800090155228414490450</v>
      </c>
      <c r="I52" s="113">
        <v>8.377421177195387681668585610</v>
      </c>
      <c r="J52" s="113">
        <v>36.497289409190219776199943080</v>
      </c>
      <c r="K52" s="1008">
        <v>21.687220174348571572266544720</v>
      </c>
      <c r="L52" s="113">
        <v>47.243339963939634396661759500</v>
      </c>
      <c r="M52" s="113">
        <v>9.197705374516810116971461190</v>
      </c>
      <c r="N52" s="113">
        <v>5.9445540641331054224220510100</v>
      </c>
      <c r="O52" s="113">
        <v>-16.326973541175215632778293330</v>
      </c>
      <c r="P52" s="113">
        <v>-18.779617336582825654146599970</v>
      </c>
      <c r="Q52" s="113">
        <v>-10.979684739157799523121967430</v>
      </c>
      <c r="R52" s="113">
        <v>-13.076318318099090917410458590</v>
      </c>
      <c r="S52" s="113">
        <v>2.1727988325788361983870766500</v>
      </c>
      <c r="T52" s="1008">
        <v>-10.115353751669355409683494790</v>
      </c>
      <c r="U52" s="113"/>
      <c r="V52" s="576">
        <v>-11.526883902413289712495985340</v>
      </c>
      <c r="W52" s="113">
        <v>7.931939037321370020224121650</v>
      </c>
      <c r="X52" s="577">
        <v>-3.3486078291360783026745303100</v>
      </c>
      <c r="Y52" s="113"/>
      <c r="Z52" s="576">
        <v>-14.726248943893333995910954340</v>
      </c>
      <c r="AA52" s="113">
        <v>24.162119905064271997588870870</v>
      </c>
      <c r="AB52" s="577">
        <v>-7.3866111635226757213484377900</v>
      </c>
      <c r="AC52" s="113"/>
      <c r="AD52" s="576">
        <v>-5.1196885995423358545637470200</v>
      </c>
      <c r="AE52" s="113">
        <v>-2.2078800946059662315020614600</v>
      </c>
      <c r="AF52" s="577">
        <v>1.8488657463295784537811766700</v>
      </c>
      <c r="AG52" s="113"/>
    </row>
    <row r="53" ht="21.95" customHeight="1">
      <c r="A53" s="23"/>
      <c r="B53" s="39" t="s">
        <v>23</v>
      </c>
      <c r="C53" s="273" t="s">
        <v>235</v>
      </c>
      <c r="D53" s="274" t="s">
        <v>235</v>
      </c>
      <c r="E53" s="274" t="s">
        <v>237</v>
      </c>
      <c r="F53" s="274" t="s">
        <v>237</v>
      </c>
      <c r="G53" s="274" t="s">
        <v>237</v>
      </c>
      <c r="H53" s="274" t="s">
        <v>238</v>
      </c>
      <c r="I53" s="274" t="s">
        <v>237</v>
      </c>
      <c r="J53" s="274" t="s">
        <v>236</v>
      </c>
      <c r="K53" s="1009" t="s">
        <v>236</v>
      </c>
      <c r="L53" s="274" t="s">
        <v>238</v>
      </c>
      <c r="M53" s="274" t="s">
        <v>235</v>
      </c>
      <c r="N53" s="274" t="s">
        <v>235</v>
      </c>
      <c r="O53" s="274" t="s">
        <v>222</v>
      </c>
      <c r="P53" s="274" t="s">
        <v>220</v>
      </c>
      <c r="Q53" s="274" t="s">
        <v>220</v>
      </c>
      <c r="R53" s="274" t="s">
        <v>222</v>
      </c>
      <c r="S53" s="274" t="s">
        <v>227</v>
      </c>
      <c r="T53" s="1009" t="s">
        <v>220</v>
      </c>
      <c r="U53" s="113"/>
      <c r="V53" s="273" t="s">
        <v>238</v>
      </c>
      <c r="W53" s="274" t="s">
        <v>235</v>
      </c>
      <c r="X53" s="275" t="s">
        <v>222</v>
      </c>
      <c r="Y53" s="113"/>
      <c r="Z53" s="273" t="s">
        <v>236</v>
      </c>
      <c r="AA53" s="274" t="s">
        <v>237</v>
      </c>
      <c r="AB53" s="275" t="s">
        <v>222</v>
      </c>
      <c r="AC53" s="113"/>
      <c r="AD53" s="273" t="s">
        <v>225</v>
      </c>
      <c r="AE53" s="274" t="s">
        <v>220</v>
      </c>
      <c r="AF53" s="275" t="s">
        <v>222</v>
      </c>
      <c r="AG53" s="113"/>
    </row>
    <row r="54" ht="10" customHeight="1">
      <c r="A54" s="23"/>
      <c r="B54" s="146"/>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row>
    <row r="55" ht="10" customHeight="1">
      <c r="B55" s="1012" t="s">
        <v>100</v>
      </c>
      <c r="C55" s="1012"/>
      <c r="D55" s="1012"/>
      <c r="E55" s="1012"/>
      <c r="F55" s="1012"/>
      <c r="G55" s="1012"/>
      <c r="H55" s="1012"/>
      <c r="I55" s="1012"/>
      <c r="J55" s="1012"/>
      <c r="K55" s="1012"/>
      <c r="L55" s="1012"/>
      <c r="M55" s="1012"/>
      <c r="N55" s="1012"/>
      <c r="O55" s="1012"/>
      <c r="P55" s="1012"/>
      <c r="Q55" s="1012"/>
      <c r="R55" s="1012"/>
      <c r="S55" s="1012"/>
      <c r="T55" s="1012"/>
      <c r="AD55" s="232"/>
      <c r="AE55" s="233"/>
      <c r="AF55" s="5"/>
    </row>
    <row r="56" ht="10" customHeight="1">
      <c r="B56" s="146"/>
      <c r="C56" s="93"/>
      <c r="D56" s="93"/>
      <c r="E56" s="93"/>
      <c r="F56" s="4"/>
      <c r="G56" s="4"/>
      <c r="H56" s="4"/>
      <c r="I56" s="4"/>
      <c r="J56" s="4"/>
      <c r="K56" s="4"/>
      <c r="L56" s="4"/>
      <c r="M56" s="4"/>
      <c r="N56" s="4"/>
      <c r="O56" s="4"/>
      <c r="P56" s="4"/>
      <c r="Q56" s="4"/>
      <c r="R56" s="4"/>
      <c r="S56" s="4"/>
      <c r="T56" s="4"/>
      <c r="AD56" s="145"/>
    </row>
    <row r="57" ht="24.95" customHeight="1">
      <c r="B57" s="1013" t="s">
        <v>126</v>
      </c>
      <c r="C57" s="1013"/>
      <c r="D57" s="1013"/>
      <c r="E57" s="1013"/>
      <c r="F57" s="1013"/>
      <c r="G57" s="1013"/>
      <c r="H57" s="1013"/>
      <c r="I57" s="1013"/>
      <c r="J57" s="1013"/>
      <c r="K57" s="1013"/>
      <c r="L57" s="1013"/>
      <c r="M57" s="1013"/>
      <c r="N57" s="1013"/>
      <c r="O57" s="1013"/>
      <c r="P57" s="1013"/>
      <c r="Q57" s="1013"/>
      <c r="R57" s="1013"/>
      <c r="S57" s="1013"/>
      <c r="T57" s="1013"/>
      <c r="U57" s="1013"/>
      <c r="V57" s="1013"/>
      <c r="W57" s="1013"/>
      <c r="X57" s="1013"/>
      <c r="Y57" s="1013"/>
      <c r="Z57" s="1013"/>
      <c r="AA57" s="1013"/>
      <c r="AB57" s="1013"/>
      <c r="AC57" s="1013"/>
      <c r="AD57" s="1013"/>
      <c r="AE57" s="1013"/>
      <c r="AF57" s="1013"/>
    </row>
    <row r="58">
      <c r="A58"/>
    </row>
    <row r="59" s="281" customFormat="1">
      <c r="A59" s="1014"/>
      <c r="B59" s="1014" t="s">
        <v>109</v>
      </c>
      <c r="C59" s="1014"/>
      <c r="D59" s="1014"/>
      <c r="E59" s="1014"/>
      <c r="F59" s="1014"/>
      <c r="G59" s="1014"/>
      <c r="H59" s="1014"/>
      <c r="I59" s="1014"/>
      <c r="J59" s="1014"/>
      <c r="K59" s="1014"/>
      <c r="L59" s="1014"/>
      <c r="M59" s="1014"/>
      <c r="N59" s="1014"/>
      <c r="O59" s="1014"/>
      <c r="P59" s="1014"/>
      <c r="Q59" s="1014"/>
      <c r="R59" s="1014"/>
      <c r="S59" s="1014"/>
      <c r="T59" s="1014"/>
      <c r="U59" s="1014"/>
      <c r="V59" s="1014"/>
      <c r="W59" s="1014"/>
      <c r="X59" s="1014"/>
      <c r="Y59" s="1014"/>
      <c r="Z59" s="1014"/>
      <c r="AA59" s="1014"/>
      <c r="AB59" s="1014"/>
      <c r="AC59" s="1014"/>
      <c r="AD59" s="1014"/>
      <c r="AE59" s="1014"/>
      <c r="AF59" s="1014"/>
      <c r="AG59" s="1014"/>
    </row>
    <row r="60" s="281" customFormat="1">
      <c r="A60" s="1014"/>
      <c r="B60" s="1014" t="s">
        <v>110</v>
      </c>
      <c r="C60" s="1014">
        <v>100</v>
      </c>
      <c r="D60" s="1014">
        <v>100</v>
      </c>
      <c r="E60" s="1014">
        <v>100</v>
      </c>
      <c r="F60" s="1014">
        <v>100</v>
      </c>
      <c r="G60" s="1014">
        <v>100</v>
      </c>
      <c r="H60" s="1014">
        <v>100</v>
      </c>
      <c r="I60" s="1014">
        <v>100</v>
      </c>
      <c r="J60" s="1014">
        <v>100</v>
      </c>
      <c r="K60" s="1014">
        <v>100</v>
      </c>
      <c r="L60" s="1014">
        <v>100</v>
      </c>
      <c r="M60" s="1014">
        <v>100</v>
      </c>
      <c r="N60" s="1014">
        <v>100</v>
      </c>
      <c r="O60" s="1014">
        <v>100</v>
      </c>
      <c r="P60" s="1014">
        <v>100</v>
      </c>
      <c r="Q60" s="1014">
        <v>100</v>
      </c>
      <c r="R60" s="1014">
        <v>100</v>
      </c>
      <c r="S60" s="1014">
        <v>100</v>
      </c>
      <c r="T60" s="1014">
        <v>100</v>
      </c>
      <c r="U60" s="1014"/>
      <c r="V60" s="1014"/>
      <c r="W60" s="1014"/>
      <c r="X60" s="1014"/>
      <c r="Y60" s="1014"/>
      <c r="Z60" s="1014"/>
      <c r="AA60" s="1014"/>
      <c r="AB60" s="1014"/>
      <c r="AC60" s="1014"/>
      <c r="AD60" s="1014"/>
      <c r="AE60" s="1014"/>
      <c r="AF60" s="1014"/>
      <c r="AG60" s="1014"/>
    </row>
    <row r="61" s="281" customFormat="1">
      <c r="A61" s="1014"/>
      <c r="B61" s="1014" t="s">
        <v>111</v>
      </c>
      <c r="C61" s="1014"/>
      <c r="D61" s="1014"/>
      <c r="E61" s="1014"/>
      <c r="F61" s="1014"/>
      <c r="G61" s="1014"/>
      <c r="H61" s="1014"/>
      <c r="I61" s="1014"/>
      <c r="J61" s="1014"/>
      <c r="K61" s="1014"/>
      <c r="L61" s="1014"/>
      <c r="M61" s="1014"/>
      <c r="N61" s="1014"/>
      <c r="O61" s="1014"/>
      <c r="P61" s="1014"/>
      <c r="Q61" s="1014"/>
      <c r="R61" s="1014"/>
      <c r="S61" s="1014"/>
      <c r="T61" s="1014"/>
      <c r="U61" s="1014"/>
      <c r="V61" s="1014"/>
      <c r="W61" s="1014"/>
      <c r="X61" s="1014"/>
      <c r="Y61" s="1014"/>
      <c r="Z61" s="1014"/>
      <c r="AA61" s="1014"/>
      <c r="AB61" s="1014"/>
      <c r="AC61" s="1014"/>
      <c r="AD61" s="1014"/>
      <c r="AE61" s="1014"/>
      <c r="AF61" s="1014"/>
      <c r="AG61" s="1014"/>
    </row>
    <row r="62" s="281" customFormat="1">
      <c r="A62" s="1014"/>
      <c r="B62" s="1014"/>
      <c r="C62" s="1014"/>
      <c r="D62" s="1014"/>
      <c r="E62" s="1014"/>
      <c r="F62" s="1014"/>
      <c r="G62" s="1014"/>
      <c r="H62" s="1014"/>
      <c r="I62" s="1014"/>
      <c r="J62" s="1014"/>
      <c r="K62" s="1014"/>
      <c r="L62" s="1014"/>
      <c r="M62" s="1014"/>
      <c r="N62" s="1014"/>
      <c r="O62" s="1014"/>
      <c r="P62" s="1014"/>
      <c r="Q62" s="1014"/>
      <c r="R62" s="1014"/>
      <c r="S62" s="1014"/>
      <c r="T62" s="1014"/>
      <c r="U62" s="1014"/>
      <c r="V62" s="1014"/>
      <c r="W62" s="1014"/>
      <c r="X62" s="1014"/>
      <c r="Y62" s="1014"/>
      <c r="Z62" s="1014"/>
      <c r="AA62" s="1014"/>
      <c r="AB62" s="1014"/>
      <c r="AC62" s="1014"/>
      <c r="AD62" s="1014"/>
      <c r="AE62" s="1014"/>
      <c r="AF62" s="1014"/>
      <c r="AG62" s="1014"/>
    </row>
    <row r="63" s="281" customFormat="1">
      <c r="A63" s="1014"/>
      <c r="B63" s="1014"/>
      <c r="C63" s="1014"/>
      <c r="D63" s="1014"/>
      <c r="E63" s="1014"/>
      <c r="F63" s="1014"/>
      <c r="G63" s="1014"/>
      <c r="H63" s="1014"/>
      <c r="I63" s="1014"/>
      <c r="J63" s="1014"/>
      <c r="K63" s="1014"/>
      <c r="L63" s="1014"/>
      <c r="M63" s="1014"/>
      <c r="N63" s="1014"/>
      <c r="O63" s="1014"/>
      <c r="P63" s="1014"/>
      <c r="Q63" s="1014"/>
      <c r="R63" s="1014"/>
      <c r="S63" s="1014"/>
      <c r="T63" s="1014"/>
      <c r="U63" s="1014"/>
      <c r="V63" s="1014"/>
      <c r="W63" s="1014"/>
      <c r="X63" s="1014"/>
      <c r="Y63" s="1014"/>
      <c r="Z63" s="1014"/>
      <c r="AA63" s="1014"/>
      <c r="AB63" s="1014"/>
      <c r="AC63" s="1014"/>
      <c r="AD63" s="1014"/>
      <c r="AE63" s="1014"/>
      <c r="AF63" s="1014"/>
      <c r="AG63" s="1014"/>
    </row>
    <row r="64" s="281" customFormat="1">
      <c r="A64" s="1014"/>
      <c r="B64" s="1014"/>
      <c r="C64" s="1014"/>
      <c r="D64" s="1014"/>
      <c r="E64" s="1014"/>
      <c r="F64" s="1014"/>
      <c r="G64" s="1014"/>
      <c r="H64" s="1014"/>
      <c r="I64" s="1014"/>
      <c r="J64" s="1014"/>
      <c r="K64" s="1014"/>
      <c r="L64" s="1014"/>
      <c r="M64" s="1014"/>
      <c r="N64" s="1014"/>
      <c r="O64" s="1014"/>
      <c r="P64" s="1014"/>
      <c r="Q64" s="1014"/>
      <c r="R64" s="1014"/>
      <c r="S64" s="1014"/>
      <c r="T64" s="1014"/>
      <c r="U64" s="1014"/>
      <c r="V64" s="1014"/>
      <c r="W64" s="1014"/>
      <c r="X64" s="1014"/>
      <c r="Y64" s="1014"/>
      <c r="Z64" s="1014"/>
      <c r="AA64" s="1014"/>
      <c r="AB64" s="1014"/>
      <c r="AC64" s="1014"/>
      <c r="AD64" s="1014"/>
      <c r="AE64" s="1014"/>
      <c r="AF64" s="1014"/>
      <c r="AG64" s="1014"/>
    </row>
    <row r="65" s="281" customFormat="1">
      <c r="A65" s="1014"/>
      <c r="B65" s="1014"/>
      <c r="C65" s="1014"/>
      <c r="D65" s="1014"/>
      <c r="E65" s="1014"/>
      <c r="F65" s="1014"/>
      <c r="G65" s="1014"/>
      <c r="H65" s="1014"/>
      <c r="I65" s="1014"/>
      <c r="J65" s="1014"/>
      <c r="K65" s="1014"/>
      <c r="L65" s="1014"/>
      <c r="M65" s="1014"/>
      <c r="N65" s="1014"/>
      <c r="O65" s="1014"/>
      <c r="P65" s="1014"/>
      <c r="Q65" s="1014"/>
      <c r="R65" s="1014"/>
      <c r="S65" s="1014"/>
      <c r="T65" s="1014"/>
      <c r="U65" s="1014"/>
      <c r="V65" s="1014"/>
      <c r="W65" s="1014"/>
      <c r="X65" s="1014"/>
      <c r="Y65" s="1014"/>
      <c r="Z65" s="1014"/>
      <c r="AA65" s="1014"/>
      <c r="AB65" s="1014"/>
      <c r="AC65" s="1014"/>
      <c r="AD65" s="1014"/>
      <c r="AE65" s="1014"/>
      <c r="AF65" s="1014"/>
      <c r="AG65" s="1014"/>
    </row>
    <row r="66" s="281" customFormat="1" ht="10.5" customHeight="1">
      <c r="A66" s="1014"/>
      <c r="B66" s="1014"/>
      <c r="C66" s="1014"/>
      <c r="D66" s="1014"/>
      <c r="E66" s="1014"/>
      <c r="F66" s="1014"/>
      <c r="G66" s="1014"/>
      <c r="H66" s="1014"/>
      <c r="I66" s="1014"/>
      <c r="J66" s="1014"/>
      <c r="K66" s="1014"/>
      <c r="L66" s="1014"/>
      <c r="M66" s="1014"/>
      <c r="N66" s="1014"/>
      <c r="O66" s="1014"/>
      <c r="P66" s="1014"/>
      <c r="Q66" s="1014"/>
      <c r="R66" s="1014"/>
      <c r="S66" s="1014"/>
      <c r="T66" s="1014"/>
      <c r="U66" s="1014"/>
      <c r="V66" s="1014"/>
      <c r="W66" s="1014"/>
      <c r="X66" s="1014"/>
      <c r="Y66" s="1014"/>
      <c r="Z66" s="1014"/>
      <c r="AA66" s="1014"/>
      <c r="AB66" s="1014"/>
      <c r="AC66" s="1014"/>
      <c r="AD66" s="1014"/>
      <c r="AE66" s="1014"/>
      <c r="AF66" s="1014"/>
      <c r="AG66" s="1014"/>
    </row>
    <row r="67" s="281" customFormat="1">
      <c r="A67" s="1014"/>
      <c r="B67" s="1014" t="s">
        <v>37</v>
      </c>
      <c r="C67" s="1014"/>
      <c r="D67" s="1014"/>
      <c r="E67" s="1014"/>
      <c r="F67" s="1014"/>
      <c r="G67" s="1014"/>
      <c r="H67" s="1014"/>
      <c r="I67" s="1014"/>
      <c r="J67" s="1014"/>
      <c r="K67" s="1014"/>
      <c r="L67" s="1014"/>
      <c r="M67" s="1014"/>
      <c r="N67" s="1014"/>
      <c r="O67" s="1014"/>
      <c r="P67" s="1014"/>
      <c r="Q67" s="1014"/>
      <c r="R67" s="1014"/>
      <c r="S67" s="1014"/>
      <c r="T67" s="1014"/>
      <c r="U67" s="1014"/>
      <c r="V67" s="1014"/>
      <c r="W67" s="1014"/>
      <c r="X67" s="1014"/>
      <c r="Y67" s="1014"/>
      <c r="Z67" s="1014"/>
      <c r="AA67" s="1014"/>
      <c r="AB67" s="1014"/>
      <c r="AC67" s="1014"/>
      <c r="AD67" s="1014"/>
      <c r="AE67" s="1014"/>
      <c r="AF67" s="1014"/>
      <c r="AG67" s="1014"/>
    </row>
    <row r="68" s="281" customFormat="1">
      <c r="A68" s="1014"/>
      <c r="B68" s="1014" t="s">
        <v>44</v>
      </c>
      <c r="C68" s="1014"/>
      <c r="D68" s="1014"/>
      <c r="E68" s="1014"/>
      <c r="F68" s="1014"/>
      <c r="G68" s="1014"/>
      <c r="H68" s="1014"/>
      <c r="I68" s="1014"/>
      <c r="J68" s="1014"/>
      <c r="K68" s="1014"/>
      <c r="L68" s="1014"/>
      <c r="M68" s="1014"/>
      <c r="N68" s="1014"/>
      <c r="O68" s="1014"/>
      <c r="P68" s="1014"/>
      <c r="Q68" s="1014"/>
      <c r="R68" s="1014"/>
      <c r="S68" s="1014"/>
      <c r="T68" s="1014"/>
      <c r="U68" s="1014"/>
      <c r="V68" s="1014"/>
      <c r="W68" s="1014"/>
      <c r="X68" s="1014"/>
      <c r="Y68" s="1014"/>
      <c r="Z68" s="1014"/>
      <c r="AA68" s="1014"/>
      <c r="AB68" s="1014"/>
      <c r="AC68" s="1014"/>
      <c r="AD68" s="1014"/>
      <c r="AE68" s="1014"/>
      <c r="AF68" s="1014"/>
      <c r="AG68" s="1014"/>
    </row>
    <row r="69" s="281" customFormat="1">
      <c r="A69" s="1014"/>
      <c r="B69" s="1014" t="s">
        <v>45</v>
      </c>
      <c r="C69" s="1014"/>
      <c r="D69" s="1014"/>
      <c r="E69" s="1014"/>
      <c r="F69" s="1014"/>
      <c r="G69" s="1014"/>
      <c r="H69" s="1014"/>
      <c r="I69" s="1014"/>
      <c r="J69" s="1014"/>
      <c r="K69" s="1014"/>
      <c r="L69" s="1014"/>
      <c r="M69" s="1014"/>
      <c r="N69" s="1014"/>
      <c r="O69" s="1014"/>
      <c r="P69" s="1014"/>
      <c r="Q69" s="1014"/>
      <c r="R69" s="1014"/>
      <c r="S69" s="1014"/>
      <c r="T69" s="1014"/>
      <c r="U69" s="1014"/>
      <c r="V69" s="1014"/>
      <c r="W69" s="1014"/>
      <c r="X69" s="1014"/>
      <c r="Y69" s="1014"/>
      <c r="Z69" s="1014"/>
      <c r="AA69" s="1014"/>
      <c r="AB69" s="1014"/>
      <c r="AC69" s="1014"/>
      <c r="AD69" s="1014"/>
      <c r="AE69" s="1014"/>
      <c r="AF69" s="1014"/>
      <c r="AG69" s="1014"/>
    </row>
    <row r="70" s="281" customFormat="1">
      <c r="A70" s="1014"/>
      <c r="B70" s="1014"/>
      <c r="C70" s="1014"/>
      <c r="D70" s="1014"/>
      <c r="E70" s="1014"/>
      <c r="F70" s="1014"/>
      <c r="G70" s="1014"/>
      <c r="H70" s="1014"/>
      <c r="I70" s="1014"/>
      <c r="J70" s="1014"/>
      <c r="K70" s="1014"/>
      <c r="L70" s="1014"/>
      <c r="M70" s="1014"/>
      <c r="N70" s="1014"/>
      <c r="O70" s="1014"/>
      <c r="P70" s="1014"/>
      <c r="Q70" s="1014"/>
      <c r="R70" s="1014"/>
      <c r="S70" s="1014"/>
      <c r="T70" s="1014"/>
      <c r="U70" s="1014"/>
      <c r="V70" s="1014"/>
      <c r="W70" s="1014"/>
      <c r="X70" s="1014"/>
      <c r="Y70" s="1014"/>
      <c r="Z70" s="1014"/>
      <c r="AA70" s="1014"/>
      <c r="AB70" s="1014"/>
      <c r="AC70" s="1014"/>
      <c r="AD70" s="1014"/>
      <c r="AE70" s="1014"/>
      <c r="AF70" s="1014"/>
      <c r="AG70" s="1014"/>
    </row>
    <row r="71" s="281" customFormat="1">
      <c r="A71" s="1014"/>
      <c r="B71" s="1014"/>
      <c r="C71" s="1014"/>
      <c r="D71" s="1014"/>
      <c r="E71" s="1014"/>
      <c r="F71" s="1014"/>
      <c r="G71" s="1014"/>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row>
    <row r="72" s="281" customFormat="1">
      <c r="A72" s="1014"/>
      <c r="B72" s="1014"/>
      <c r="C72" s="1014"/>
      <c r="D72" s="1014"/>
      <c r="E72" s="1014"/>
      <c r="F72" s="1014"/>
      <c r="G72" s="1014"/>
      <c r="H72" s="1014"/>
      <c r="I72" s="1014"/>
      <c r="J72" s="1014"/>
      <c r="K72" s="1014"/>
      <c r="L72" s="1014"/>
      <c r="M72" s="1014"/>
      <c r="N72" s="1014"/>
      <c r="O72" s="1014"/>
      <c r="P72" s="1014"/>
      <c r="Q72" s="1014"/>
      <c r="R72" s="1014"/>
      <c r="S72" s="1014"/>
      <c r="T72" s="1014"/>
      <c r="U72" s="1014"/>
      <c r="V72" s="1014"/>
      <c r="W72" s="1014"/>
      <c r="X72" s="1014"/>
      <c r="Y72" s="1014"/>
      <c r="Z72" s="1014"/>
      <c r="AA72" s="1014"/>
      <c r="AB72" s="1014"/>
      <c r="AC72" s="1014"/>
      <c r="AD72" s="1014"/>
      <c r="AE72" s="1014"/>
      <c r="AF72" s="1014"/>
      <c r="AG72" s="1014"/>
    </row>
    <row r="73" s="281" customFormat="1">
      <c r="A73" s="1014"/>
      <c r="B73" s="1014"/>
      <c r="C73" s="1014"/>
      <c r="D73" s="1014"/>
      <c r="E73" s="1014"/>
      <c r="F73" s="1014"/>
      <c r="G73" s="1014"/>
      <c r="H73" s="1014"/>
      <c r="I73" s="1014"/>
      <c r="J73" s="1014"/>
      <c r="K73" s="1014"/>
      <c r="L73" s="1014"/>
      <c r="M73" s="1014"/>
      <c r="N73" s="1014"/>
      <c r="O73" s="1014"/>
      <c r="P73" s="1014"/>
      <c r="Q73" s="1014"/>
      <c r="R73" s="1014"/>
      <c r="S73" s="1014"/>
      <c r="T73" s="1014"/>
      <c r="U73" s="1014"/>
      <c r="V73" s="1014"/>
      <c r="W73" s="1014"/>
      <c r="X73" s="1014"/>
      <c r="Y73" s="1014"/>
      <c r="Z73" s="1014"/>
      <c r="AA73" s="1014"/>
      <c r="AB73" s="1014"/>
      <c r="AC73" s="1014"/>
      <c r="AD73" s="1014"/>
      <c r="AE73" s="1014"/>
      <c r="AF73" s="1014"/>
      <c r="AG73" s="1014"/>
    </row>
    <row r="74" s="281" customFormat="1"/>
    <row r="75" s="281" customFormat="1"/>
    <row r="76" s="281" customFormat="1"/>
    <row r="77" s="281" customFormat="1"/>
    <row r="78" s="281" customFormat="1"/>
    <row r="79" s="281" customFormat="1"/>
    <row r="80" s="281" customFormat="1"/>
    <row r="81" s="281" customFormat="1"/>
    <row r="82" s="281" customFormat="1"/>
    <row r="83" s="281" customFormat="1"/>
    <row r="84" s="281" customFormat="1"/>
    <row r="85" s="281" customFormat="1"/>
    <row r="86" s="281" customFormat="1"/>
    <row r="87" s="281" customFormat="1"/>
    <row r="88" s="281" customFormat="1"/>
    <row r="89" s="281" customFormat="1"/>
    <row r="90" s="281" customFormat="1"/>
    <row r="91" s="281" customFormat="1"/>
    <row r="92" s="281" customFormat="1"/>
    <row r="93" s="281" customFormat="1"/>
    <row r="94" s="281" customFormat="1"/>
  </sheetData>
  <mergeCells count="25">
    <mergeCell ref="Z19:AB19"/>
    <mergeCell ref="X18:AG18"/>
    <mergeCell ref="V19:X19"/>
    <mergeCell ref="AD19:AF19"/>
    <mergeCell ref="B2:AE2"/>
    <mergeCell ref="B57:AF57"/>
    <mergeCell ref="AA1:AF1"/>
    <mergeCell ref="AD43:AF43"/>
    <mergeCell ref="AD31:AF31"/>
    <mergeCell ref="B43:B44"/>
    <mergeCell ref="Z31:AB31"/>
    <mergeCell ref="Z43:AB43"/>
    <mergeCell ref="V31:X31"/>
    <mergeCell ref="B31:B32"/>
    <mergeCell ref="V43:X43"/>
    <mergeCell ref="B3:T3"/>
    <mergeCell ref="U3:AF3"/>
    <mergeCell ref="B4:AE4"/>
    <mergeCell ref="B19:B20"/>
    <mergeCell ref="C19:K19"/>
    <mergeCell ref="C31:K31"/>
    <mergeCell ref="C43:K43"/>
    <mergeCell ref="L19:T19"/>
    <mergeCell ref="L31:T31"/>
    <mergeCell ref="L43:T43"/>
  </mergeCells>
  <phoneticPr fontId="0" type="noConversion"/>
  <printOptions horizontalCentered="1" verticalCentered="1"/>
  <pageMargins left="0.25" right="0.25" top="0.25" bottom="0.25" header="0" footer="0"/>
  <pageSetup scale="45" fitToWidth="1" fitToHeight="1" orientation="landscape" r:id="rId1"/>
  <headerFooter alignWithMargins="0">
    <oddHeader/>
    <oddFooter/>
  </headerFooter>
  <rowBreaks count="1" manualBreakCount="1">
    <brk id="58" max="16383" man="1"/>
  </rowBreaks>
  <colBreaks count="1" manualBreakCount="1">
    <brk id="34" max="1048575" man="1"/>
  </colBreaks>
  <drawing r:id="rId31"/>
</worksheet>
</file>

<file path=xl/worksheets/sheet32.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
    <pageSetUpPr fitToPage="1"/>
  </sheetPr>
  <dimension ref="A1:AO79"/>
  <sheetViews>
    <sheetView showGridLines="0" workbookViewId="0"/>
  </sheetViews>
  <sheetFormatPr defaultRowHeight="12.75"/>
  <cols>
    <col min="1" max="1" width="2.7109375" customWidth="1"/>
    <col min="2" max="2" width="19.5703125" customWidth="1"/>
    <col min="3" max="3" width="4.42578125" customWidth="1"/>
    <col min="4" max="4" width="12.28515625" customWidth="1"/>
    <col min="5" max="5" width="9.42578125" customWidth="1"/>
    <col min="6" max="6" width="7.7109375" customWidth="1"/>
    <col min="7" max="7" width="2.7109375" customWidth="1"/>
    <col min="8" max="8" width="12.28515625" customWidth="1"/>
    <col min="9" max="9" width="9.42578125" customWidth="1"/>
    <col min="10" max="10" width="7.7109375" customWidth="1"/>
    <col min="11" max="11" width="2.7109375" customWidth="1"/>
    <col min="12" max="12" width="12.28515625" customWidth="1"/>
    <col min="13" max="13" width="8.7109375" customWidth="1"/>
    <col min="14" max="14" width="7.7109375" customWidth="1"/>
    <col min="15" max="15" width="2.7109375" customWidth="1"/>
    <col min="16" max="16" width="12.28515625" customWidth="1"/>
    <col min="17" max="17" width="9.42578125" customWidth="1"/>
    <col min="18" max="18" width="7.7109375" customWidth="1"/>
    <col min="19" max="20" width="2.7109375" customWidth="1"/>
    <col min="21" max="41" width="9.140625" style="236" customWidth="1"/>
  </cols>
  <sheetData>
    <row r="1" ht="26.25" customHeight="1">
      <c r="B1" s="20" t="s">
        <v>139</v>
      </c>
      <c r="C1" s="12"/>
      <c r="D1" s="12"/>
      <c r="E1" s="12"/>
      <c r="F1" s="12"/>
      <c r="G1" s="12"/>
      <c r="H1" s="2"/>
      <c r="I1" s="2"/>
      <c r="J1" s="2"/>
      <c r="K1" s="2"/>
      <c r="L1" s="2"/>
      <c r="M1" s="2"/>
      <c r="N1" s="2"/>
      <c r="O1" s="2"/>
      <c r="P1" s="131"/>
      <c r="Q1" s="2"/>
      <c r="R1" s="2"/>
      <c r="S1" s="222"/>
      <c r="T1" s="2"/>
      <c r="U1" s="236"/>
    </row>
    <row r="2" ht="14.25" customHeight="1">
      <c r="B2" s="999" t="s">
        <v>208</v>
      </c>
      <c r="C2" s="999"/>
      <c r="D2" s="999"/>
      <c r="E2" s="999"/>
      <c r="F2" s="999"/>
      <c r="G2" s="999"/>
      <c r="H2" s="999"/>
      <c r="I2" s="999"/>
      <c r="J2" s="999"/>
      <c r="K2" s="999"/>
      <c r="L2" s="999"/>
      <c r="M2" s="999"/>
      <c r="N2" s="999"/>
      <c r="O2" s="999"/>
      <c r="P2" s="999"/>
      <c r="Q2" s="999"/>
      <c r="R2" s="999"/>
      <c r="S2" s="999"/>
      <c r="T2" s="2"/>
    </row>
    <row r="3" ht="14.25" customHeight="1">
      <c r="B3" s="1030" t="s">
        <v>209</v>
      </c>
      <c r="C3" s="1030"/>
      <c r="D3" s="1030"/>
      <c r="E3" s="1030"/>
      <c r="F3" s="1030"/>
      <c r="G3" s="1030"/>
      <c r="H3" s="1030"/>
      <c r="I3" s="1030"/>
      <c r="J3" s="1030"/>
      <c r="K3" s="1030"/>
      <c r="L3" s="1030"/>
      <c r="M3" s="1030"/>
      <c r="N3" s="1030"/>
      <c r="O3" s="1030"/>
      <c r="P3" s="1030"/>
      <c r="Q3" s="1030"/>
      <c r="R3" s="1030"/>
      <c r="S3" s="1030"/>
      <c r="T3" s="2"/>
    </row>
    <row r="4" ht="14.25" customHeight="1">
      <c r="B4" s="1030" t="s">
        <v>210</v>
      </c>
      <c r="C4" s="1030"/>
      <c r="D4" s="1030"/>
      <c r="E4" s="1030"/>
      <c r="F4" s="1030"/>
      <c r="G4" s="1030"/>
      <c r="H4" s="1030"/>
      <c r="I4" s="1030"/>
      <c r="J4" s="1030"/>
      <c r="K4" s="1030"/>
      <c r="L4" s="1030"/>
      <c r="M4" s="1030"/>
      <c r="N4" s="1030"/>
      <c r="O4" s="1030"/>
      <c r="P4" s="1030"/>
      <c r="Q4" s="1030"/>
      <c r="R4" s="1030"/>
      <c r="S4" s="1030"/>
      <c r="T4" s="2"/>
    </row>
    <row r="5" ht="15" customHeight="1">
      <c r="A5" s="14"/>
      <c r="B5" s="13"/>
      <c r="C5" s="2"/>
      <c r="D5" s="2"/>
      <c r="E5" s="2"/>
      <c r="F5" s="2"/>
      <c r="G5" s="2"/>
      <c r="H5" s="2"/>
      <c r="I5" s="2"/>
      <c r="J5" s="2"/>
      <c r="K5" s="2"/>
      <c r="L5" s="2"/>
      <c r="M5" s="2"/>
      <c r="N5" s="2"/>
      <c r="O5" s="2"/>
      <c r="P5" s="2"/>
      <c r="Q5" s="2"/>
      <c r="R5" s="2"/>
      <c r="S5" s="2"/>
      <c r="T5" s="2"/>
    </row>
    <row r="6" s="0" customFormat="1" ht="18" customHeight="1">
      <c r="A6" s="14"/>
      <c r="B6" s="1031" t="s">
        <v>211</v>
      </c>
      <c r="C6" s="1031"/>
      <c r="D6" s="1031"/>
      <c r="E6" s="1031"/>
      <c r="F6" s="1031"/>
      <c r="G6" s="1031"/>
      <c r="H6" s="1031"/>
      <c r="I6" s="1031"/>
      <c r="J6" s="1031"/>
      <c r="K6" s="1031"/>
      <c r="L6" s="1031"/>
      <c r="M6" s="1031"/>
      <c r="N6" s="1031"/>
      <c r="O6" s="1031"/>
      <c r="P6" s="1031"/>
      <c r="Q6" s="1031"/>
      <c r="R6" s="1031"/>
      <c r="S6" s="1031"/>
      <c r="T6" s="2"/>
      <c r="U6" s="236"/>
      <c r="V6" s="236"/>
      <c r="W6" s="236"/>
      <c r="X6" s="236"/>
      <c r="Y6" s="236"/>
      <c r="Z6" s="236"/>
      <c r="AA6" s="236"/>
      <c r="AB6" s="236"/>
      <c r="AC6" s="236"/>
      <c r="AD6" s="236"/>
      <c r="AE6" s="236"/>
      <c r="AF6" s="236"/>
      <c r="AG6" s="236"/>
      <c r="AH6" s="236"/>
      <c r="AI6" s="236"/>
      <c r="AJ6" s="236"/>
      <c r="AK6" s="236"/>
      <c r="AL6" s="236"/>
      <c r="AM6" s="236"/>
      <c r="AN6" s="236"/>
      <c r="AO6" s="236"/>
    </row>
    <row r="7" ht="15" customHeight="1">
      <c r="A7" s="14"/>
      <c r="B7" s="13"/>
      <c r="C7" s="2"/>
      <c r="D7" s="2"/>
      <c r="E7" s="2"/>
      <c r="F7" s="2"/>
      <c r="G7" s="2"/>
      <c r="H7" s="2"/>
      <c r="I7" s="2"/>
      <c r="J7" s="2"/>
      <c r="K7" s="2"/>
      <c r="L7" s="2"/>
      <c r="M7" s="2"/>
      <c r="N7" s="2"/>
      <c r="O7" s="2"/>
      <c r="P7" s="2"/>
      <c r="Q7" s="2"/>
      <c r="R7" s="2"/>
      <c r="S7" s="2"/>
      <c r="T7" s="2"/>
    </row>
    <row r="8" ht="15" customHeight="1">
      <c r="A8" s="2"/>
      <c r="B8" s="2"/>
      <c r="C8" s="15"/>
      <c r="D8" s="1032" t="s">
        <v>11</v>
      </c>
      <c r="E8" s="1032"/>
      <c r="F8" s="1032"/>
      <c r="G8" s="2"/>
      <c r="H8" s="1032" t="s">
        <v>13</v>
      </c>
      <c r="I8" s="1032"/>
      <c r="J8" s="1032"/>
      <c r="K8" s="2"/>
      <c r="L8" s="1032" t="s">
        <v>14</v>
      </c>
      <c r="M8" s="1032"/>
      <c r="N8" s="1032"/>
      <c r="O8" s="2"/>
      <c r="P8" s="1032" t="s">
        <v>12</v>
      </c>
      <c r="Q8" s="1032"/>
      <c r="R8" s="1032"/>
      <c r="S8" s="3"/>
      <c r="T8" s="2"/>
    </row>
    <row r="9" ht="15" customHeight="1">
      <c r="A9" s="2"/>
      <c r="B9" s="2"/>
      <c r="C9" s="2"/>
      <c r="D9" s="3"/>
      <c r="E9" s="3"/>
      <c r="F9" s="171" t="s">
        <v>24</v>
      </c>
      <c r="G9" s="50"/>
      <c r="H9" s="2"/>
      <c r="I9" s="2"/>
      <c r="J9" s="171" t="s">
        <v>24</v>
      </c>
      <c r="K9" s="2"/>
      <c r="L9" s="2"/>
      <c r="M9" s="2"/>
      <c r="N9" s="171" t="s">
        <v>24</v>
      </c>
      <c r="O9" s="2"/>
      <c r="P9" s="2"/>
      <c r="Q9" s="2"/>
      <c r="R9" s="171" t="s">
        <v>24</v>
      </c>
      <c r="S9" s="2"/>
      <c r="T9" s="2"/>
    </row>
    <row r="10" ht="15" customHeight="1">
      <c r="A10" s="2"/>
      <c r="B10" s="173" t="s">
        <v>22</v>
      </c>
      <c r="C10" s="45"/>
      <c r="D10" s="18" t="s">
        <v>19</v>
      </c>
      <c r="E10" s="113">
        <v>46.877104377104377104377104380</v>
      </c>
      <c r="F10" s="113">
        <v>18.464156562454692595514244200</v>
      </c>
      <c r="G10" s="659"/>
      <c r="H10" s="18" t="s">
        <v>19</v>
      </c>
      <c r="I10" s="667">
        <v>5.0673400673400673400673400700</v>
      </c>
      <c r="J10" s="113">
        <v>-54.940119760514118469647503960</v>
      </c>
      <c r="K10" s="9"/>
      <c r="L10" s="18" t="s">
        <v>19</v>
      </c>
      <c r="M10" s="667">
        <v>31.599326599326599326599326600</v>
      </c>
      <c r="N10" s="113">
        <v>8.215624099300034627002867730</v>
      </c>
      <c r="O10" s="9"/>
      <c r="P10" s="18" t="s">
        <v>19</v>
      </c>
      <c r="Q10" s="667">
        <v>83.54377104377104377104377104</v>
      </c>
      <c r="R10" s="113">
        <v>4.4077424784803635818125897600</v>
      </c>
      <c r="S10" s="674"/>
      <c r="T10" s="9"/>
    </row>
    <row r="11" ht="15" customHeight="1">
      <c r="A11" s="2"/>
      <c r="B11" s="44"/>
      <c r="C11" s="45"/>
      <c r="D11" s="133" t="s">
        <v>16</v>
      </c>
      <c r="E11" s="92"/>
      <c r="F11" s="92"/>
      <c r="G11" s="661"/>
      <c r="H11" s="133" t="s">
        <v>16</v>
      </c>
      <c r="I11" s="668"/>
      <c r="J11" s="92"/>
      <c r="K11" s="120"/>
      <c r="L11" s="133" t="s">
        <v>16</v>
      </c>
      <c r="M11" s="668"/>
      <c r="N11" s="92"/>
      <c r="O11" s="120"/>
      <c r="P11" s="133" t="s">
        <v>16</v>
      </c>
      <c r="Q11" s="668">
        <v>74.118786313750806972240154940</v>
      </c>
      <c r="R11" s="92">
        <v>17.117152493819635569244773300</v>
      </c>
      <c r="S11" s="674"/>
      <c r="T11" s="9"/>
    </row>
    <row r="12" ht="15" customHeight="1">
      <c r="A12" s="2"/>
      <c r="B12" s="44"/>
      <c r="C12" s="45"/>
      <c r="D12" s="19" t="s">
        <v>97</v>
      </c>
      <c r="E12" s="113"/>
      <c r="F12" s="113"/>
      <c r="G12" s="113"/>
      <c r="H12" s="19" t="s">
        <v>97</v>
      </c>
      <c r="I12" s="667"/>
      <c r="J12" s="113"/>
      <c r="K12" s="9"/>
      <c r="L12" s="19" t="s">
        <v>97</v>
      </c>
      <c r="M12" s="667"/>
      <c r="N12" s="113"/>
      <c r="O12" s="9"/>
      <c r="P12" s="19" t="s">
        <v>97</v>
      </c>
      <c r="Q12" s="667">
        <v>112.71605378165269329184320354</v>
      </c>
      <c r="R12" s="113">
        <v>-10.851877581435745124590783520</v>
      </c>
      <c r="S12" s="667"/>
      <c r="T12" s="9"/>
    </row>
    <row r="13" ht="15" customHeight="1">
      <c r="A13" s="2"/>
      <c r="B13" s="17"/>
      <c r="C13" s="2"/>
      <c r="D13" s="2"/>
      <c r="E13" s="662"/>
      <c r="F13" s="659"/>
      <c r="G13" s="662"/>
      <c r="H13" s="2"/>
      <c r="I13" s="9"/>
      <c r="J13" s="659"/>
      <c r="K13" s="9"/>
      <c r="L13" s="2"/>
      <c r="M13" s="9"/>
      <c r="N13" s="659"/>
      <c r="O13" s="9"/>
      <c r="P13" s="2"/>
      <c r="Q13" s="674"/>
      <c r="R13" s="659"/>
      <c r="S13" s="674"/>
      <c r="T13" s="9"/>
    </row>
    <row r="14" ht="15" customHeight="1">
      <c r="A14" s="2"/>
      <c r="B14" s="173" t="s">
        <v>9</v>
      </c>
      <c r="C14" s="45"/>
      <c r="D14" s="18" t="s">
        <v>19</v>
      </c>
      <c r="E14" s="663">
        <v>161.87286766026216555934638176</v>
      </c>
      <c r="F14" s="113">
        <v>10.347538651837386270192581560</v>
      </c>
      <c r="G14" s="664"/>
      <c r="H14" s="53" t="s">
        <v>19</v>
      </c>
      <c r="I14" s="670">
        <v>172.0830564784053156146179402</v>
      </c>
      <c r="J14" s="113">
        <v>10.778457243209319245874532460</v>
      </c>
      <c r="K14" s="671"/>
      <c r="L14" s="53" t="s">
        <v>19</v>
      </c>
      <c r="M14" s="670">
        <v>120.40436867341502397442727757</v>
      </c>
      <c r="N14" s="113">
        <v>16.988139631992429920776096190</v>
      </c>
      <c r="O14" s="671"/>
      <c r="P14" s="53" t="s">
        <v>19</v>
      </c>
      <c r="Q14" s="670">
        <v>146.80735516372795969773299748</v>
      </c>
      <c r="R14" s="113">
        <v>11.272762501004788501926817430</v>
      </c>
      <c r="S14" s="675"/>
      <c r="T14" s="9"/>
    </row>
    <row r="15" ht="15" customHeight="1">
      <c r="A15" s="2"/>
      <c r="B15" s="44"/>
      <c r="C15" s="45"/>
      <c r="D15" s="133" t="s">
        <v>16</v>
      </c>
      <c r="E15" s="665"/>
      <c r="F15" s="92"/>
      <c r="G15" s="666"/>
      <c r="H15" s="143" t="s">
        <v>16</v>
      </c>
      <c r="I15" s="672"/>
      <c r="J15" s="92"/>
      <c r="K15" s="673"/>
      <c r="L15" s="143" t="s">
        <v>16</v>
      </c>
      <c r="M15" s="672"/>
      <c r="N15" s="92"/>
      <c r="O15" s="673"/>
      <c r="P15" s="143" t="s">
        <v>16</v>
      </c>
      <c r="Q15" s="672">
        <v>151.11483029933513340882036988</v>
      </c>
      <c r="R15" s="92">
        <v>10.360982295953451454567400970</v>
      </c>
      <c r="S15" s="675"/>
      <c r="T15" s="9"/>
    </row>
    <row r="16" ht="15" customHeight="1">
      <c r="A16" s="2"/>
      <c r="B16" s="44"/>
      <c r="C16" s="45"/>
      <c r="D16" s="19" t="s">
        <v>98</v>
      </c>
      <c r="E16" s="113"/>
      <c r="F16" s="113"/>
      <c r="G16" s="113"/>
      <c r="H16" s="19" t="s">
        <v>98</v>
      </c>
      <c r="I16" s="667"/>
      <c r="J16" s="113"/>
      <c r="K16" s="9"/>
      <c r="L16" s="19" t="s">
        <v>98</v>
      </c>
      <c r="M16" s="667"/>
      <c r="N16" s="113"/>
      <c r="O16" s="9"/>
      <c r="P16" s="19" t="s">
        <v>98</v>
      </c>
      <c r="Q16" s="667">
        <v>97.14953514023699793263418466</v>
      </c>
      <c r="R16" s="113">
        <v>0.8261798564514518612868280300</v>
      </c>
      <c r="S16" s="667"/>
      <c r="T16" s="9"/>
    </row>
    <row r="17" ht="15" customHeight="1">
      <c r="A17" s="2"/>
      <c r="B17" s="17"/>
      <c r="C17" s="2"/>
      <c r="D17" s="2"/>
      <c r="E17" s="662"/>
      <c r="F17" s="113"/>
      <c r="G17" s="662"/>
      <c r="H17" s="2"/>
      <c r="I17" s="9"/>
      <c r="J17" s="113"/>
      <c r="K17" s="9"/>
      <c r="L17" s="2"/>
      <c r="M17" s="9"/>
      <c r="N17" s="113"/>
      <c r="O17" s="9"/>
      <c r="P17" s="2"/>
      <c r="Q17" s="675"/>
      <c r="R17" s="113"/>
      <c r="S17" s="675"/>
      <c r="T17" s="9"/>
    </row>
    <row r="18" ht="15" customHeight="1">
      <c r="A18" s="2"/>
      <c r="B18" s="173" t="s">
        <v>10</v>
      </c>
      <c r="C18" s="45"/>
      <c r="D18" s="18" t="s">
        <v>19</v>
      </c>
      <c r="E18" s="663">
        <v>75.881313131313131313131313131</v>
      </c>
      <c r="F18" s="113">
        <v>30.722280951385867630444947660</v>
      </c>
      <c r="G18" s="664"/>
      <c r="H18" s="53" t="s">
        <v>19</v>
      </c>
      <c r="I18" s="670">
        <v>8.72003367003367003367003367</v>
      </c>
      <c r="J18" s="113">
        <v>-50.083359835038075676543777620</v>
      </c>
      <c r="K18" s="671"/>
      <c r="L18" s="53" t="s">
        <v>19</v>
      </c>
      <c r="M18" s="670">
        <v>38.046969696969696969696969697</v>
      </c>
      <c r="N18" s="113">
        <v>26.599445424881874913460934590</v>
      </c>
      <c r="O18" s="671"/>
      <c r="P18" s="53" t="s">
        <v>19</v>
      </c>
      <c r="Q18" s="670">
        <v>122.64840067340067340067340067</v>
      </c>
      <c r="R18" s="113">
        <v>16.177379320737213903878014620</v>
      </c>
      <c r="S18" s="675"/>
      <c r="T18" s="9"/>
    </row>
    <row r="19" ht="15" customHeight="1">
      <c r="A19" s="2"/>
      <c r="B19" s="44"/>
      <c r="C19" s="45"/>
      <c r="D19" s="133" t="s">
        <v>16</v>
      </c>
      <c r="E19" s="665"/>
      <c r="F19" s="92"/>
      <c r="G19" s="666"/>
      <c r="H19" s="143" t="s">
        <v>16</v>
      </c>
      <c r="I19" s="672"/>
      <c r="J19" s="92"/>
      <c r="K19" s="673"/>
      <c r="L19" s="143" t="s">
        <v>16</v>
      </c>
      <c r="M19" s="672"/>
      <c r="N19" s="92"/>
      <c r="O19" s="673"/>
      <c r="P19" s="143" t="s">
        <v>16</v>
      </c>
      <c r="Q19" s="672">
        <v>112.00447815795136647299332903</v>
      </c>
      <c r="R19" s="92">
        <v>29.251639929334195436569509370</v>
      </c>
      <c r="S19" s="675"/>
      <c r="T19" s="9"/>
    </row>
    <row r="20" ht="15" customHeight="1">
      <c r="A20" s="2"/>
      <c r="B20" s="44"/>
      <c r="C20" s="45"/>
      <c r="D20" s="19" t="s">
        <v>99</v>
      </c>
      <c r="E20" s="113"/>
      <c r="F20" s="113"/>
      <c r="G20" s="113"/>
      <c r="H20" s="19" t="s">
        <v>99</v>
      </c>
      <c r="I20" s="667"/>
      <c r="J20" s="113"/>
      <c r="K20" s="9"/>
      <c r="L20" s="19" t="s">
        <v>99</v>
      </c>
      <c r="M20" s="667"/>
      <c r="N20" s="113"/>
      <c r="O20" s="9"/>
      <c r="P20" s="19" t="s">
        <v>99</v>
      </c>
      <c r="Q20" s="667">
        <v>109.50312227729478834100511150</v>
      </c>
      <c r="R20" s="113">
        <v>-10.115353751669355409683494790</v>
      </c>
      <c r="S20" s="667"/>
      <c r="T20" s="9"/>
    </row>
    <row r="21" ht="15" customHeight="1">
      <c r="A21" s="2"/>
      <c r="B21" s="17"/>
      <c r="C21" s="2"/>
      <c r="D21" s="2"/>
      <c r="E21" s="9"/>
      <c r="F21" s="9"/>
      <c r="G21" s="9"/>
      <c r="H21" s="2"/>
      <c r="I21" s="9"/>
      <c r="J21" s="9"/>
      <c r="K21" s="9"/>
      <c r="L21" s="2"/>
      <c r="M21" s="9"/>
      <c r="N21" s="9"/>
      <c r="O21" s="9"/>
      <c r="P21" s="2"/>
      <c r="Q21" s="9"/>
      <c r="R21" s="9"/>
      <c r="S21" s="9"/>
      <c r="T21" s="9"/>
    </row>
    <row r="22" ht="15" customHeight="1">
      <c r="A22" s="2"/>
      <c r="E22" s="4"/>
      <c r="F22" s="4"/>
      <c r="G22" s="4"/>
      <c r="I22" s="4"/>
      <c r="J22" s="4"/>
      <c r="K22" s="4"/>
      <c r="M22" s="4"/>
      <c r="N22" s="4"/>
      <c r="O22" s="4"/>
      <c r="Q22" s="4"/>
      <c r="R22" s="4"/>
      <c r="S22" s="4"/>
      <c r="T22" s="9"/>
    </row>
    <row r="23" s="0" customFormat="1" ht="18" customHeight="1">
      <c r="A23" s="2"/>
      <c r="B23" s="1033" t="s">
        <v>58</v>
      </c>
      <c r="C23" s="1033"/>
      <c r="D23" s="1033"/>
      <c r="E23" s="1033"/>
      <c r="F23" s="1033"/>
      <c r="G23" s="1033"/>
      <c r="H23" s="1033"/>
      <c r="I23" s="1033"/>
      <c r="J23" s="1033"/>
      <c r="K23" s="1033"/>
      <c r="L23" s="1033"/>
      <c r="M23" s="1033"/>
      <c r="N23" s="1033"/>
      <c r="O23" s="1033"/>
      <c r="P23" s="1033"/>
      <c r="Q23" s="1033"/>
      <c r="R23" s="1033"/>
      <c r="S23" s="1033"/>
      <c r="T23" s="2"/>
      <c r="U23" s="236"/>
      <c r="V23" s="236"/>
      <c r="W23" s="236"/>
      <c r="X23" s="236"/>
      <c r="Y23" s="236"/>
      <c r="Z23" s="236"/>
      <c r="AA23" s="236"/>
      <c r="AB23" s="236"/>
      <c r="AC23" s="236"/>
      <c r="AD23" s="236"/>
      <c r="AE23" s="236"/>
      <c r="AF23" s="236"/>
      <c r="AG23" s="236"/>
      <c r="AH23" s="236"/>
      <c r="AI23" s="236"/>
      <c r="AJ23" s="236"/>
      <c r="AK23" s="236"/>
      <c r="AL23" s="236"/>
      <c r="AM23" s="236"/>
      <c r="AN23" s="236"/>
      <c r="AO23" s="236"/>
    </row>
    <row r="24" ht="15" customHeight="1">
      <c r="A24" s="2"/>
      <c r="B24" s="17"/>
      <c r="C24" s="2"/>
      <c r="D24" s="2"/>
      <c r="E24" s="2"/>
      <c r="F24" s="2"/>
      <c r="G24" s="2"/>
      <c r="H24" s="2"/>
      <c r="I24" s="2"/>
      <c r="J24" s="2"/>
      <c r="K24" s="2"/>
      <c r="L24" s="2"/>
      <c r="M24" s="2"/>
      <c r="N24" s="2"/>
      <c r="O24" s="2"/>
      <c r="P24" s="2"/>
      <c r="Q24" s="2"/>
      <c r="R24" s="2"/>
      <c r="S24" s="2"/>
      <c r="T24" s="2"/>
    </row>
    <row r="25" ht="15" customHeight="1">
      <c r="A25" s="2"/>
      <c r="B25" s="2"/>
      <c r="C25" s="15"/>
      <c r="D25" s="1032" t="s">
        <v>11</v>
      </c>
      <c r="E25" s="1032"/>
      <c r="F25" s="1032"/>
      <c r="G25" s="2"/>
      <c r="H25" s="1032" t="s">
        <v>13</v>
      </c>
      <c r="I25" s="1032"/>
      <c r="J25" s="1032"/>
      <c r="K25" s="2"/>
      <c r="L25" s="1032" t="s">
        <v>14</v>
      </c>
      <c r="M25" s="1032"/>
      <c r="N25" s="1032"/>
      <c r="O25" s="2"/>
      <c r="P25" s="1032" t="s">
        <v>12</v>
      </c>
      <c r="Q25" s="1032"/>
      <c r="R25" s="1032"/>
      <c r="S25" s="3"/>
      <c r="T25" s="2"/>
    </row>
    <row r="26" ht="15" customHeight="1">
      <c r="A26" s="2"/>
      <c r="B26" s="17"/>
      <c r="C26" s="2"/>
      <c r="D26" s="2"/>
      <c r="E26" s="2"/>
      <c r="F26" s="171" t="s">
        <v>24</v>
      </c>
      <c r="G26" s="2"/>
      <c r="H26" s="2"/>
      <c r="I26" s="2"/>
      <c r="J26" s="171" t="s">
        <v>24</v>
      </c>
      <c r="K26" s="2"/>
      <c r="L26" s="2"/>
      <c r="M26" s="2"/>
      <c r="N26" s="171" t="s">
        <v>24</v>
      </c>
      <c r="O26" s="2"/>
      <c r="P26" s="2"/>
      <c r="Q26" s="2"/>
      <c r="R26" s="171" t="s">
        <v>24</v>
      </c>
      <c r="S26" s="2"/>
      <c r="T26" s="2"/>
    </row>
    <row r="27" ht="15" customHeight="1">
      <c r="A27" s="2"/>
      <c r="B27" s="173" t="s">
        <v>22</v>
      </c>
      <c r="C27" s="45"/>
      <c r="D27" s="18" t="s">
        <v>19</v>
      </c>
      <c r="E27" s="667">
        <v>43.758093758093758093758093760</v>
      </c>
      <c r="F27" s="113">
        <v>15.060563311731067673073556460</v>
      </c>
      <c r="G27" s="9"/>
      <c r="H27" s="18" t="s">
        <v>19</v>
      </c>
      <c r="I27" s="667">
        <v>4.0774040774040774040774040800</v>
      </c>
      <c r="J27" s="113">
        <v>-44.462643315869748250081399720</v>
      </c>
      <c r="K27" s="9"/>
      <c r="L27" s="18" t="s">
        <v>19</v>
      </c>
      <c r="M27" s="667">
        <v>27.116402116402116402116402120</v>
      </c>
      <c r="N27" s="113">
        <v>-15.237819864216888891935618650</v>
      </c>
      <c r="O27" s="9"/>
      <c r="P27" s="18" t="s">
        <v>19</v>
      </c>
      <c r="Q27" s="667">
        <v>74.951899951899951899951899950</v>
      </c>
      <c r="R27" s="113">
        <v>-3.1170787699360433168532943400</v>
      </c>
      <c r="S27" s="674"/>
      <c r="T27" s="9"/>
    </row>
    <row r="28" ht="15" customHeight="1">
      <c r="A28" s="2"/>
      <c r="B28" s="44"/>
      <c r="C28" s="45"/>
      <c r="D28" s="133" t="s">
        <v>16</v>
      </c>
      <c r="E28" s="668"/>
      <c r="F28" s="92"/>
      <c r="G28" s="120"/>
      <c r="H28" s="133" t="s">
        <v>16</v>
      </c>
      <c r="I28" s="668"/>
      <c r="J28" s="92"/>
      <c r="K28" s="120"/>
      <c r="L28" s="133" t="s">
        <v>16</v>
      </c>
      <c r="M28" s="668"/>
      <c r="N28" s="92"/>
      <c r="O28" s="120"/>
      <c r="P28" s="133" t="s">
        <v>16</v>
      </c>
      <c r="Q28" s="668">
        <v>63.543060289605680544984375660</v>
      </c>
      <c r="R28" s="92">
        <v>6.3659046608306908720799119500</v>
      </c>
      <c r="S28" s="674"/>
      <c r="T28" s="9"/>
    </row>
    <row r="29" ht="15" customHeight="1">
      <c r="A29" s="2"/>
      <c r="B29" s="44"/>
      <c r="C29" s="45"/>
      <c r="D29" s="19" t="s">
        <v>97</v>
      </c>
      <c r="E29" s="667"/>
      <c r="F29" s="113"/>
      <c r="G29" s="676"/>
      <c r="H29" s="19" t="s">
        <v>97</v>
      </c>
      <c r="I29" s="667"/>
      <c r="J29" s="113"/>
      <c r="K29" s="676"/>
      <c r="L29" s="19" t="s">
        <v>97</v>
      </c>
      <c r="M29" s="667"/>
      <c r="N29" s="113"/>
      <c r="O29" s="676"/>
      <c r="P29" s="19" t="s">
        <v>97</v>
      </c>
      <c r="Q29" s="667">
        <v>117.95450142045994603706509606</v>
      </c>
      <c r="R29" s="113">
        <v>-8.915435318242597360303852900</v>
      </c>
      <c r="S29" s="667"/>
      <c r="T29" s="9"/>
    </row>
    <row r="30" ht="15" customHeight="1">
      <c r="A30" s="2"/>
      <c r="B30" s="17"/>
      <c r="C30" s="2"/>
      <c r="D30" s="2"/>
      <c r="E30" s="9"/>
      <c r="F30" s="659"/>
      <c r="G30" s="9"/>
      <c r="H30" s="2"/>
      <c r="I30" s="9"/>
      <c r="J30" s="659"/>
      <c r="K30" s="9"/>
      <c r="L30" s="2"/>
      <c r="M30" s="9"/>
      <c r="N30" s="659"/>
      <c r="O30" s="9"/>
      <c r="P30" s="2"/>
      <c r="Q30" s="674"/>
      <c r="R30" s="659"/>
      <c r="S30" s="674"/>
      <c r="T30" s="9"/>
    </row>
    <row r="31" ht="15" customHeight="1">
      <c r="A31" s="2"/>
      <c r="B31" s="173" t="s">
        <v>9</v>
      </c>
      <c r="C31" s="45"/>
      <c r="D31" s="18" t="s">
        <v>19</v>
      </c>
      <c r="E31" s="670">
        <v>152.19807212615735847461209995</v>
      </c>
      <c r="F31" s="113">
        <v>13.082447959194449977525952650</v>
      </c>
      <c r="G31" s="671"/>
      <c r="H31" s="53" t="s">
        <v>19</v>
      </c>
      <c r="I31" s="670">
        <v>150.78788566243194192377495463</v>
      </c>
      <c r="J31" s="113">
        <v>11.445419884187134970342483680</v>
      </c>
      <c r="K31" s="671"/>
      <c r="L31" s="53" t="s">
        <v>19</v>
      </c>
      <c r="M31" s="670">
        <v>116.54391949513900733412928535</v>
      </c>
      <c r="N31" s="113">
        <v>15.072712289848879703891487400</v>
      </c>
      <c r="O31" s="671"/>
      <c r="P31" s="53" t="s">
        <v>19</v>
      </c>
      <c r="Q31" s="670">
        <v>139.22225376099914845302299177</v>
      </c>
      <c r="R31" s="113">
        <v>15.171221019095221798868947590</v>
      </c>
      <c r="S31" s="675"/>
      <c r="T31" s="9"/>
    </row>
    <row r="32" ht="15" customHeight="1">
      <c r="A32" s="2"/>
      <c r="B32" s="44"/>
      <c r="C32" s="45"/>
      <c r="D32" s="133" t="s">
        <v>16</v>
      </c>
      <c r="E32" s="672"/>
      <c r="F32" s="92"/>
      <c r="G32" s="673"/>
      <c r="H32" s="143" t="s">
        <v>16</v>
      </c>
      <c r="I32" s="672"/>
      <c r="J32" s="92"/>
      <c r="K32" s="673"/>
      <c r="L32" s="143" t="s">
        <v>16</v>
      </c>
      <c r="M32" s="672"/>
      <c r="N32" s="92"/>
      <c r="O32" s="673"/>
      <c r="P32" s="143" t="s">
        <v>16</v>
      </c>
      <c r="Q32" s="672">
        <v>135.72930006249442014105883403</v>
      </c>
      <c r="R32" s="92">
        <v>8.537707473956987189401621190</v>
      </c>
      <c r="S32" s="675"/>
      <c r="T32" s="9"/>
    </row>
    <row r="33" ht="15" customHeight="1">
      <c r="A33" s="2"/>
      <c r="B33" s="44"/>
      <c r="C33" s="45"/>
      <c r="D33" s="19" t="s">
        <v>98</v>
      </c>
      <c r="E33" s="667"/>
      <c r="F33" s="113"/>
      <c r="G33" s="676"/>
      <c r="H33" s="19" t="s">
        <v>98</v>
      </c>
      <c r="I33" s="667"/>
      <c r="J33" s="113"/>
      <c r="K33" s="676"/>
      <c r="L33" s="19" t="s">
        <v>98</v>
      </c>
      <c r="M33" s="667"/>
      <c r="N33" s="113"/>
      <c r="O33" s="676"/>
      <c r="P33" s="19" t="s">
        <v>98</v>
      </c>
      <c r="Q33" s="667">
        <v>102.57347064848247894722911149</v>
      </c>
      <c r="R33" s="113">
        <v>6.1117133385846884439426454400</v>
      </c>
      <c r="S33" s="667"/>
      <c r="T33" s="9"/>
    </row>
    <row r="34" ht="15" customHeight="1">
      <c r="A34" s="2"/>
      <c r="B34" s="17"/>
      <c r="C34" s="2"/>
      <c r="D34" s="2"/>
      <c r="E34" s="9"/>
      <c r="F34" s="113"/>
      <c r="G34" s="9"/>
      <c r="H34" s="2"/>
      <c r="I34" s="9"/>
      <c r="J34" s="113"/>
      <c r="K34" s="9"/>
      <c r="L34" s="2"/>
      <c r="M34" s="9"/>
      <c r="N34" s="113"/>
      <c r="O34" s="9"/>
      <c r="P34" s="2"/>
      <c r="Q34" s="675"/>
      <c r="R34" s="113"/>
      <c r="S34" s="675"/>
      <c r="T34" s="9"/>
    </row>
    <row r="35" ht="15" customHeight="1">
      <c r="A35" s="2"/>
      <c r="B35" s="173" t="s">
        <v>10</v>
      </c>
      <c r="C35" s="45"/>
      <c r="D35" s="18" t="s">
        <v>19</v>
      </c>
      <c r="E35" s="670">
        <v>66.598975098975098975098975099</v>
      </c>
      <c r="F35" s="113">
        <v>30.113301628463441323033817840</v>
      </c>
      <c r="G35" s="671"/>
      <c r="H35" s="53" t="s">
        <v>19</v>
      </c>
      <c r="I35" s="670">
        <v>6.1482313982313982313982313982</v>
      </c>
      <c r="J35" s="113">
        <v>-38.106159650995483233609596370</v>
      </c>
      <c r="K35" s="671"/>
      <c r="L35" s="53" t="s">
        <v>19</v>
      </c>
      <c r="M35" s="670">
        <v>31.602517852517852517852517853</v>
      </c>
      <c r="N35" s="113">
        <v>-2.4618603216796423332500653300</v>
      </c>
      <c r="O35" s="671"/>
      <c r="P35" s="53" t="s">
        <v>19</v>
      </c>
      <c r="Q35" s="670">
        <v>104.34972434972434972434972435</v>
      </c>
      <c r="R35" s="113">
        <v>11.581243339565751863609684410</v>
      </c>
      <c r="S35" s="675"/>
      <c r="T35" s="9"/>
    </row>
    <row r="36" ht="15" customHeight="1">
      <c r="A36" s="2"/>
      <c r="B36" s="44"/>
      <c r="C36" s="45"/>
      <c r="D36" s="133" t="s">
        <v>16</v>
      </c>
      <c r="E36" s="672"/>
      <c r="F36" s="92"/>
      <c r="G36" s="673"/>
      <c r="H36" s="143" t="s">
        <v>16</v>
      </c>
      <c r="I36" s="672"/>
      <c r="J36" s="92"/>
      <c r="K36" s="673"/>
      <c r="L36" s="143" t="s">
        <v>16</v>
      </c>
      <c r="M36" s="672"/>
      <c r="N36" s="92"/>
      <c r="O36" s="673"/>
      <c r="P36" s="143" t="s">
        <v>16</v>
      </c>
      <c r="Q36" s="672">
        <v>86.2465509693706300318159685</v>
      </c>
      <c r="R36" s="92">
        <v>15.447114452656949127802194600</v>
      </c>
      <c r="S36" s="675"/>
      <c r="T36" s="9"/>
    </row>
    <row r="37" ht="15" customHeight="1">
      <c r="A37" s="2"/>
      <c r="B37" s="44"/>
      <c r="C37" s="45"/>
      <c r="D37" s="19" t="s">
        <v>99</v>
      </c>
      <c r="E37" s="667"/>
      <c r="F37" s="113"/>
      <c r="G37" s="676"/>
      <c r="H37" s="19" t="s">
        <v>99</v>
      </c>
      <c r="I37" s="667"/>
      <c r="J37" s="113"/>
      <c r="K37" s="676"/>
      <c r="L37" s="19" t="s">
        <v>99</v>
      </c>
      <c r="M37" s="667"/>
      <c r="N37" s="113"/>
      <c r="O37" s="676"/>
      <c r="P37" s="19" t="s">
        <v>99</v>
      </c>
      <c r="Q37" s="667">
        <v>120.99002589303228792026431811</v>
      </c>
      <c r="R37" s="113">
        <v>-3.3486078291360783026745303100</v>
      </c>
      <c r="S37" s="667"/>
      <c r="T37" s="9"/>
    </row>
    <row r="38" ht="9.95" customHeight="1">
      <c r="A38" s="2"/>
      <c r="B38" s="44"/>
      <c r="C38" s="45"/>
      <c r="D38" s="19"/>
      <c r="E38" s="172"/>
      <c r="F38" s="113"/>
      <c r="G38" s="51"/>
      <c r="H38" s="52"/>
      <c r="I38" s="172"/>
      <c r="J38" s="113"/>
      <c r="K38" s="51"/>
      <c r="L38" s="52"/>
      <c r="M38" s="172"/>
      <c r="N38" s="113"/>
      <c r="O38" s="51"/>
      <c r="P38" s="52"/>
      <c r="Q38" s="172"/>
      <c r="R38" s="113"/>
      <c r="S38" s="172"/>
      <c r="T38" s="2"/>
    </row>
    <row r="39" s="680" customFormat="1" ht="9.75" customHeight="1">
      <c r="A39" s="678"/>
      <c r="B39" s="678"/>
      <c r="C39" s="678"/>
      <c r="D39" s="678"/>
      <c r="E39" s="678"/>
      <c r="F39" s="678"/>
      <c r="G39" s="678"/>
      <c r="H39" s="678"/>
      <c r="I39" s="678"/>
      <c r="J39" s="678"/>
      <c r="K39" s="678"/>
      <c r="L39" s="678"/>
      <c r="M39" s="678"/>
      <c r="N39" s="678"/>
      <c r="O39" s="678"/>
      <c r="P39" s="678"/>
      <c r="Q39" s="678"/>
      <c r="R39" s="678"/>
      <c r="S39" s="678"/>
      <c r="T39" s="678"/>
      <c r="U39" s="679"/>
      <c r="V39" s="679"/>
      <c r="W39" s="679"/>
      <c r="X39" s="679"/>
      <c r="Y39" s="679"/>
      <c r="Z39" s="679"/>
      <c r="AA39" s="679"/>
      <c r="AB39" s="679"/>
      <c r="AC39" s="679"/>
      <c r="AD39" s="679"/>
      <c r="AE39" s="679"/>
      <c r="AF39" s="679"/>
      <c r="AG39" s="679"/>
      <c r="AH39" s="679"/>
      <c r="AI39" s="679"/>
      <c r="AJ39" s="679"/>
      <c r="AK39" s="679"/>
      <c r="AL39" s="679"/>
      <c r="AM39" s="679"/>
      <c r="AN39" s="679"/>
      <c r="AO39" s="679"/>
    </row>
    <row r="40" ht="35.1" customHeight="1">
      <c r="A40" s="2"/>
      <c r="B40" s="1034" t="s">
        <v>126</v>
      </c>
      <c r="C40" s="1034"/>
      <c r="D40" s="1034"/>
      <c r="E40" s="1034"/>
      <c r="F40" s="1034"/>
      <c r="G40" s="1034"/>
      <c r="H40" s="1034"/>
      <c r="I40" s="1034"/>
      <c r="J40" s="1034"/>
      <c r="K40" s="1034"/>
      <c r="L40" s="1034"/>
      <c r="M40" s="1034"/>
      <c r="N40" s="1034"/>
      <c r="O40" s="1034"/>
      <c r="P40" s="1034"/>
      <c r="Q40" s="1034"/>
      <c r="R40" s="1034"/>
      <c r="S40" s="1034"/>
      <c r="T40" s="2"/>
    </row>
    <row r="41" s="683" customFormat="1" ht="15" customHeight="1">
      <c r="A41" s="681"/>
      <c r="B41" s="681"/>
      <c r="C41" s="681"/>
      <c r="D41" s="681"/>
      <c r="E41" s="681"/>
      <c r="F41" s="681"/>
      <c r="G41" s="681"/>
      <c r="H41" s="681"/>
      <c r="I41" s="681"/>
      <c r="J41" s="681"/>
      <c r="K41" s="681"/>
      <c r="L41" s="681"/>
      <c r="M41" s="681"/>
      <c r="N41" s="681"/>
      <c r="O41" s="681"/>
      <c r="P41" s="681"/>
      <c r="Q41" s="681"/>
      <c r="R41" s="681"/>
      <c r="S41" s="681"/>
      <c r="T41" s="681"/>
      <c r="U41" s="682"/>
      <c r="V41" s="682"/>
      <c r="W41" s="682"/>
      <c r="X41" s="682"/>
      <c r="Y41" s="682"/>
      <c r="Z41" s="682"/>
      <c r="AA41" s="682"/>
      <c r="AB41" s="682"/>
      <c r="AC41" s="682"/>
      <c r="AD41" s="682"/>
      <c r="AE41" s="682"/>
      <c r="AF41" s="682"/>
      <c r="AG41" s="682"/>
      <c r="AH41" s="682"/>
      <c r="AI41" s="682"/>
      <c r="AJ41" s="682"/>
      <c r="AK41" s="682"/>
      <c r="AL41" s="682"/>
      <c r="AM41" s="682"/>
      <c r="AN41" s="682"/>
      <c r="AO41" s="682"/>
    </row>
    <row r="42" ht="18" customHeight="1">
      <c r="A42" s="236"/>
      <c r="B42" s="236"/>
      <c r="C42" s="236"/>
      <c r="D42" s="236"/>
      <c r="E42" s="236"/>
      <c r="F42" s="236"/>
      <c r="G42" s="236"/>
      <c r="H42" s="236"/>
      <c r="I42" s="236"/>
      <c r="J42" s="236"/>
      <c r="K42" s="236"/>
      <c r="L42" s="236"/>
      <c r="M42" s="236"/>
      <c r="N42" s="236"/>
      <c r="O42" s="236"/>
      <c r="P42" s="236"/>
      <c r="Q42" s="236"/>
      <c r="R42" s="236"/>
      <c r="S42" s="236"/>
      <c r="T42" s="236"/>
    </row>
    <row r="43">
      <c r="A43" s="236"/>
      <c r="B43" s="236"/>
      <c r="C43" s="236"/>
      <c r="D43" s="236"/>
      <c r="E43" s="236"/>
      <c r="F43" s="236"/>
      <c r="G43" s="236"/>
      <c r="H43" s="236"/>
      <c r="I43" s="236"/>
      <c r="J43" s="236"/>
      <c r="K43" s="236"/>
      <c r="L43" s="236"/>
      <c r="M43" s="236"/>
      <c r="N43" s="236"/>
      <c r="O43" s="236"/>
      <c r="P43" s="236"/>
      <c r="Q43" s="236"/>
      <c r="R43" s="236"/>
      <c r="S43" s="236"/>
      <c r="T43" s="236"/>
    </row>
    <row r="44">
      <c r="A44" s="236"/>
      <c r="B44" s="236"/>
      <c r="C44" s="236"/>
      <c r="D44" s="236"/>
      <c r="E44" s="236"/>
      <c r="F44" s="236"/>
      <c r="G44" s="236"/>
      <c r="H44" s="236"/>
      <c r="I44" s="236"/>
      <c r="J44" s="236"/>
      <c r="K44" s="236"/>
      <c r="L44" s="236"/>
      <c r="M44" s="236"/>
      <c r="N44" s="236"/>
      <c r="O44" s="236"/>
      <c r="P44" s="236"/>
      <c r="Q44" s="236"/>
      <c r="R44" s="236"/>
      <c r="S44" s="236"/>
      <c r="T44" s="236"/>
    </row>
    <row r="45">
      <c r="A45" s="236"/>
      <c r="B45" s="236"/>
      <c r="C45" s="236"/>
      <c r="D45" s="236"/>
      <c r="E45" s="236"/>
      <c r="F45" s="236"/>
      <c r="G45" s="236"/>
      <c r="H45" s="236"/>
      <c r="I45" s="236"/>
      <c r="J45" s="236"/>
      <c r="K45" s="236"/>
      <c r="L45" s="236"/>
      <c r="M45" s="236"/>
      <c r="N45" s="236"/>
      <c r="O45" s="236"/>
      <c r="P45" s="236"/>
      <c r="Q45" s="236"/>
      <c r="R45" s="236"/>
      <c r="S45" s="236"/>
      <c r="T45" s="236"/>
    </row>
    <row r="46">
      <c r="A46" s="236"/>
      <c r="B46" s="236"/>
      <c r="C46" s="236"/>
      <c r="D46" s="236"/>
      <c r="E46" s="236"/>
      <c r="F46" s="236"/>
      <c r="G46" s="236"/>
      <c r="H46" s="236"/>
      <c r="I46" s="236"/>
      <c r="J46" s="236"/>
      <c r="K46" s="236"/>
      <c r="L46" s="236"/>
      <c r="M46" s="236"/>
      <c r="N46" s="236"/>
      <c r="O46" s="236"/>
      <c r="P46" s="236"/>
      <c r="Q46" s="236"/>
      <c r="R46" s="236"/>
      <c r="S46" s="236"/>
      <c r="T46" s="236"/>
    </row>
    <row r="47">
      <c r="A47" s="236"/>
      <c r="B47" s="236"/>
      <c r="C47" s="236"/>
      <c r="D47" s="236"/>
      <c r="E47" s="236"/>
      <c r="F47" s="236"/>
      <c r="G47" s="236"/>
      <c r="H47" s="236"/>
      <c r="I47" s="236"/>
      <c r="J47" s="236"/>
      <c r="K47" s="236"/>
      <c r="L47" s="236"/>
      <c r="M47" s="236"/>
      <c r="N47" s="236"/>
      <c r="O47" s="236"/>
      <c r="P47" s="236"/>
      <c r="Q47" s="236"/>
      <c r="R47" s="236"/>
      <c r="S47" s="236"/>
      <c r="T47" s="236"/>
    </row>
    <row r="48">
      <c r="A48" s="236"/>
      <c r="B48" s="236"/>
      <c r="C48" s="236"/>
      <c r="D48" s="236"/>
      <c r="E48" s="236"/>
      <c r="F48" s="236"/>
      <c r="G48" s="236"/>
      <c r="H48" s="236"/>
      <c r="I48" s="236"/>
      <c r="J48" s="236"/>
      <c r="K48" s="236"/>
      <c r="L48" s="236"/>
      <c r="M48" s="236"/>
      <c r="N48" s="236"/>
      <c r="O48" s="236"/>
      <c r="P48" s="236"/>
      <c r="Q48" s="236"/>
      <c r="R48" s="236"/>
      <c r="S48" s="236"/>
      <c r="T48" s="236"/>
    </row>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sheetData>
  <mergeCells count="14">
    <mergeCell ref="B40:S40"/>
    <mergeCell ref="D25:F25"/>
    <mergeCell ref="H25:J25"/>
    <mergeCell ref="L25:N25"/>
    <mergeCell ref="P25:R25"/>
    <mergeCell ref="B2:S2"/>
    <mergeCell ref="B6:S6"/>
    <mergeCell ref="B23:S23"/>
    <mergeCell ref="D8:F8"/>
    <mergeCell ref="H8:J8"/>
    <mergeCell ref="L8:N8"/>
    <mergeCell ref="P8:R8"/>
    <mergeCell ref="B4:S4"/>
    <mergeCell ref="B3:S3"/>
  </mergeCells>
  <phoneticPr fontId="0" type="noConversion"/>
  <printOptions horizontalCentered="1" verticalCentered="1"/>
  <pageMargins left="0.25" right="0.25" top="0.25" bottom="0.25" header="0" footer="0"/>
  <pageSetup scale="88" fitToWidth="1" fitToHeight="1" orientation="landscape" r:id="rId1"/>
  <headerFooter alignWithMargins="0">
    <oddHeader/>
    <oddFooter/>
  </headerFooter>
  <rowBreaks count="1" manualBreakCount="1">
    <brk id="42" max="16383" man="1"/>
  </rowBreaks>
  <colBreaks count="1" manualBreakCount="1">
    <brk id="21" max="1048575" man="1"/>
  </colBreaks>
  <drawing r:id="rId35"/>
</worksheet>
</file>

<file path=xl/worksheets/sheet36.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6">
    <pageSetUpPr fitToPage="1"/>
  </sheetPr>
  <dimension ref="A1:AD86"/>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89"/>
      <c r="B1" s="656" t="s">
        <v>141</v>
      </c>
      <c r="Z1" s="5"/>
      <c r="AB1" s="685"/>
      <c r="AD1" s="236"/>
    </row>
    <row r="2" ht="15" customHeight="1">
      <c r="A2" s="11"/>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row>
    <row r="3" ht="17.1" customHeight="1">
      <c r="A3" s="11"/>
      <c r="B3" s="999" t="s">
        <v>209</v>
      </c>
      <c r="C3" s="999"/>
      <c r="D3" s="999"/>
      <c r="E3" s="999"/>
      <c r="F3" s="999"/>
      <c r="G3" s="999"/>
      <c r="H3" s="999"/>
      <c r="I3" s="999"/>
      <c r="J3" s="999"/>
      <c r="K3" s="999"/>
      <c r="L3" s="999"/>
      <c r="M3" s="999"/>
      <c r="N3" s="999"/>
      <c r="O3" s="999"/>
      <c r="P3" s="999"/>
      <c r="Q3" s="999"/>
      <c r="R3" s="1035" t="s">
        <v>296</v>
      </c>
      <c r="S3" s="1035"/>
      <c r="T3" s="1035"/>
      <c r="U3" s="1035"/>
      <c r="V3" s="1035"/>
      <c r="W3" s="1035"/>
      <c r="X3" s="1035"/>
      <c r="Y3" s="1035"/>
      <c r="Z3" s="1035"/>
      <c r="AA3" s="1035"/>
      <c r="AB3" s="1035"/>
    </row>
    <row r="4" ht="19.5" customHeight="1">
      <c r="A4" s="4"/>
      <c r="B4" s="999" t="s">
        <v>210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row>
    <row r="5" ht="12.75" customHeight="1"/>
    <row r="6" ht="15.75">
      <c r="D6" s="960" t="s">
        <v>22</v>
      </c>
      <c r="E6" s="960"/>
      <c r="F6" s="960"/>
      <c r="G6" s="960"/>
      <c r="H6" s="960"/>
      <c r="I6" s="960"/>
      <c r="J6" s="960"/>
      <c r="K6" s="960"/>
      <c r="L6" s="960"/>
      <c r="M6" s="960"/>
      <c r="N6" s="960"/>
      <c r="O6" s="960"/>
      <c r="Q6" s="960" t="s">
        <v>70</v>
      </c>
      <c r="R6" s="960"/>
      <c r="S6" s="960"/>
      <c r="T6" s="960"/>
      <c r="U6" s="960"/>
      <c r="V6" s="960"/>
      <c r="W6" s="960"/>
      <c r="X6" s="960"/>
      <c r="Y6" s="960"/>
      <c r="Z6" s="960"/>
      <c r="AA6" s="960"/>
      <c r="AB6" s="960"/>
    </row>
    <row r="7" ht="15.75">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944" t="s">
        <v>42</v>
      </c>
      <c r="C8" s="944"/>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18" customHeight="1">
      <c r="A9" s="57"/>
      <c r="B9" s="284">
        <v>2022</v>
      </c>
      <c r="C9" s="285" t="s">
        <v>218</v>
      </c>
      <c r="D9" s="415">
        <v>40.479797979797979797979797980</v>
      </c>
      <c r="E9" s="416"/>
      <c r="F9" s="417">
        <v>41.181546898943463182514718930</v>
      </c>
      <c r="G9" s="415">
        <v>5.4797979797979797979797979800</v>
      </c>
      <c r="H9" s="416"/>
      <c r="I9" s="417">
        <v>17.117509476570691184772965560</v>
      </c>
      <c r="J9" s="415">
        <v>32.247474747474747474747474750</v>
      </c>
      <c r="K9" s="416"/>
      <c r="L9" s="417">
        <v>8.566013388176465844019679010</v>
      </c>
      <c r="M9" s="415">
        <v>78.207070707070707070707070710</v>
      </c>
      <c r="N9" s="416">
        <v>53.281720430107526881720430110</v>
      </c>
      <c r="O9" s="417">
        <v>66.865069763690620211307363500</v>
      </c>
      <c r="P9" s="5"/>
      <c r="Q9" s="415">
        <v>132.09459459429439502243595127</v>
      </c>
      <c r="R9" s="416"/>
      <c r="S9" s="417">
        <v>36.968558965120001109222451250</v>
      </c>
      <c r="T9" s="415">
        <v>-89.95215311004102322483163768</v>
      </c>
      <c r="U9" s="416"/>
      <c r="V9" s="417">
        <v>54.796158032736433882111721040</v>
      </c>
      <c r="W9" s="415">
        <v>52.447274174283966747366539830</v>
      </c>
      <c r="X9" s="416"/>
      <c r="Y9" s="417">
        <v>43.357001889521756152949871500</v>
      </c>
      <c r="Z9" s="415">
        <v>-16.024945770053235621420940260</v>
      </c>
      <c r="AA9" s="416">
        <v>-7.2370780538297727853022834500</v>
      </c>
      <c r="AB9" s="417">
        <v>41.964590466507819452268914760</v>
      </c>
    </row>
    <row r="10" ht="18" customHeight="1">
      <c r="A10" s="58"/>
      <c r="B10" s="286"/>
      <c r="C10" s="287" t="s">
        <v>221</v>
      </c>
      <c r="D10" s="271">
        <v>40.428478331704138155751058980</v>
      </c>
      <c r="E10" s="92"/>
      <c r="F10" s="272">
        <v>43.371603849425942258610866120</v>
      </c>
      <c r="G10" s="271">
        <v>12.577386770935158031932225480</v>
      </c>
      <c r="H10" s="92"/>
      <c r="I10" s="272">
        <v>17.697056734544148981837765270</v>
      </c>
      <c r="J10" s="271">
        <v>31.810035842293906810035842290</v>
      </c>
      <c r="K10" s="92"/>
      <c r="L10" s="272">
        <v>8.398960374015594389766084150</v>
      </c>
      <c r="M10" s="271">
        <v>84.81590094493320299771912675</v>
      </c>
      <c r="N10" s="92">
        <v>59.721123829344432882414151930</v>
      </c>
      <c r="O10" s="272">
        <v>69.467620957985685630214715550</v>
      </c>
      <c r="P10" s="5"/>
      <c r="Q10" s="271">
        <v>78.268678161275309186732775020</v>
      </c>
      <c r="R10" s="92"/>
      <c r="S10" s="272">
        <v>26.810592688330803677609436400</v>
      </c>
      <c r="T10" s="271">
        <v>-70.663119893612170329008779190</v>
      </c>
      <c r="U10" s="92"/>
      <c r="V10" s="272">
        <v>34.463301059225211646362204390</v>
      </c>
      <c r="W10" s="271">
        <v>25.000000000172535211267843770</v>
      </c>
      <c r="X10" s="92"/>
      <c r="Y10" s="272">
        <v>14.078992890546689061125117220</v>
      </c>
      <c r="Z10" s="271">
        <v>-6.7943783010009232683245574500</v>
      </c>
      <c r="AA10" s="92">
        <v>-9.075283640844648390605760580</v>
      </c>
      <c r="AB10" s="272">
        <v>26.938211588368489870910926060</v>
      </c>
    </row>
    <row r="11" ht="18" customHeight="1">
      <c r="A11" s="58"/>
      <c r="B11" s="288"/>
      <c r="C11" s="289" t="s">
        <v>223</v>
      </c>
      <c r="D11" s="420">
        <v>45.791245791245791245791245790</v>
      </c>
      <c r="E11" s="91"/>
      <c r="F11" s="421">
        <v>45.414146302121138801516251310</v>
      </c>
      <c r="G11" s="420">
        <v>7.8114478114478114478114478100</v>
      </c>
      <c r="H11" s="91"/>
      <c r="I11" s="421">
        <v>20.793612388095814178562787320</v>
      </c>
      <c r="J11" s="420">
        <v>30.656565656565656565656565660</v>
      </c>
      <c r="K11" s="91"/>
      <c r="L11" s="421">
        <v>7.3981772723606742479232196100</v>
      </c>
      <c r="M11" s="420">
        <v>84.25925925925925925925925926</v>
      </c>
      <c r="N11" s="91">
        <v>64.929032258064516129032258060</v>
      </c>
      <c r="O11" s="421">
        <v>73.605935962577627228002258250</v>
      </c>
      <c r="P11" s="5"/>
      <c r="Q11" s="420">
        <v>16.763253917065395034736780480</v>
      </c>
      <c r="R11" s="91"/>
      <c r="S11" s="421">
        <v>4.3939375963047214906896532500</v>
      </c>
      <c r="T11" s="420">
        <v>-11.365807067497880422436573190</v>
      </c>
      <c r="U11" s="91"/>
      <c r="V11" s="421">
        <v>107.91667241963659441331773834</v>
      </c>
      <c r="W11" s="420">
        <v>-1.3542795231632201744509849600</v>
      </c>
      <c r="X11" s="91"/>
      <c r="Y11" s="421">
        <v>-8.132996208311466175116320680</v>
      </c>
      <c r="Z11" s="420">
        <v>6.5120238349178679511486454200</v>
      </c>
      <c r="AA11" s="91">
        <v>-9.327362056925393048148374840</v>
      </c>
      <c r="AB11" s="421">
        <v>19.574128317620189392082638520</v>
      </c>
    </row>
    <row r="12" ht="18" customHeight="1">
      <c r="A12" s="58"/>
      <c r="B12" s="286"/>
      <c r="C12" s="287" t="s">
        <v>224</v>
      </c>
      <c r="D12" s="271">
        <v>38.440860215053763440860215050</v>
      </c>
      <c r="E12" s="92"/>
      <c r="F12" s="272">
        <v>43.151502852727457209088141860</v>
      </c>
      <c r="G12" s="271">
        <v>10.842293906810035842293906810</v>
      </c>
      <c r="H12" s="92"/>
      <c r="I12" s="272">
        <v>14.863061277054080844188787340</v>
      </c>
      <c r="J12" s="271">
        <v>32.510589768654284783317041380</v>
      </c>
      <c r="K12" s="92"/>
      <c r="L12" s="272">
        <v>7.9010013814849792777253108300</v>
      </c>
      <c r="M12" s="271">
        <v>81.79374389051808406647116325</v>
      </c>
      <c r="N12" s="92">
        <v>59.184183142559833506763787720</v>
      </c>
      <c r="O12" s="272">
        <v>65.915565511266517331002240030</v>
      </c>
      <c r="P12" s="5"/>
      <c r="Q12" s="271">
        <v>-5.9960159362202997254011713200</v>
      </c>
      <c r="R12" s="92"/>
      <c r="S12" s="272">
        <v>5.3962837826660879914836206700</v>
      </c>
      <c r="T12" s="271">
        <v>71.299871300064425594927743160</v>
      </c>
      <c r="U12" s="92"/>
      <c r="V12" s="272">
        <v>28.787452355083845051140661530</v>
      </c>
      <c r="W12" s="271">
        <v>5.5820105820276762408667198200</v>
      </c>
      <c r="X12" s="92"/>
      <c r="Y12" s="272">
        <v>-18.519890892356671514913770250</v>
      </c>
      <c r="Z12" s="271">
        <v>4.8449410045264886815239760400</v>
      </c>
      <c r="AA12" s="92">
        <v>-19.350311087437713392757036720</v>
      </c>
      <c r="AB12" s="272">
        <v>6.0080675593512496735233754200</v>
      </c>
    </row>
    <row r="13" ht="18" customHeight="1">
      <c r="A13" s="58"/>
      <c r="B13" s="288"/>
      <c r="C13" s="289" t="s">
        <v>226</v>
      </c>
      <c r="D13" s="420">
        <v>38.546757901596611274030628870</v>
      </c>
      <c r="E13" s="91"/>
      <c r="F13" s="421">
        <v>43.462141848067872278981915820</v>
      </c>
      <c r="G13" s="420">
        <v>3.9996741609644835451287064200</v>
      </c>
      <c r="H13" s="91"/>
      <c r="I13" s="421">
        <v>13.016398304754025428689618570</v>
      </c>
      <c r="J13" s="420">
        <v>32.388400130335614206581948520</v>
      </c>
      <c r="K13" s="91"/>
      <c r="L13" s="421">
        <v>7.8502688822459667663104985100</v>
      </c>
      <c r="M13" s="420">
        <v>74.934832192896709025741283810</v>
      </c>
      <c r="N13" s="91">
        <v>60.268470343392299687825182100</v>
      </c>
      <c r="O13" s="421">
        <v>64.328809035067864473982032890</v>
      </c>
      <c r="P13" s="5"/>
      <c r="Q13" s="420">
        <v>6.0748711050534831726265456900</v>
      </c>
      <c r="R13" s="91"/>
      <c r="S13" s="421">
        <v>13.814495150218392260135875470</v>
      </c>
      <c r="T13" s="420">
        <v>25.255102039296649833421186600</v>
      </c>
      <c r="U13" s="91"/>
      <c r="V13" s="421">
        <v>10.347180730640792960188035620</v>
      </c>
      <c r="W13" s="420">
        <v>13.083048919212113517144445350</v>
      </c>
      <c r="X13" s="91"/>
      <c r="Y13" s="421">
        <v>-12.528425157717682437046660950</v>
      </c>
      <c r="Z13" s="420">
        <v>9.917552873749367143801989810</v>
      </c>
      <c r="AA13" s="91">
        <v>-12.454776524479968358809319460</v>
      </c>
      <c r="AB13" s="421">
        <v>9.110780567756051958271506350</v>
      </c>
    </row>
    <row r="14" ht="18" customHeight="1">
      <c r="A14" s="58"/>
      <c r="B14" s="286"/>
      <c r="C14" s="287" t="s">
        <v>228</v>
      </c>
      <c r="D14" s="271">
        <v>39.570707070707070707070707070</v>
      </c>
      <c r="E14" s="92"/>
      <c r="F14" s="272">
        <v>43.472054197919187031212194530</v>
      </c>
      <c r="G14" s="271">
        <v>11.245791245791245791245791250</v>
      </c>
      <c r="H14" s="92"/>
      <c r="I14" s="272">
        <v>18.900717799822566335994838290</v>
      </c>
      <c r="J14" s="271">
        <v>29.200336700336700336700336700</v>
      </c>
      <c r="K14" s="92"/>
      <c r="L14" s="272">
        <v>6.7481248487781272683280909800</v>
      </c>
      <c r="M14" s="271">
        <v>80.01683501683501683501683502</v>
      </c>
      <c r="N14" s="92">
        <v>63.286021505376344086021505380</v>
      </c>
      <c r="O14" s="272">
        <v>69.120896846519880635535123800</v>
      </c>
      <c r="P14" s="5"/>
      <c r="Q14" s="271">
        <v>0.9664948454102670979913091500</v>
      </c>
      <c r="R14" s="92"/>
      <c r="S14" s="272">
        <v>13.774516846058846186414776110</v>
      </c>
      <c r="T14" s="271">
        <v>98.80952380831675170068760075</v>
      </c>
      <c r="U14" s="92"/>
      <c r="V14" s="272">
        <v>32.112454293542800633766027360</v>
      </c>
      <c r="W14" s="271">
        <v>-1.1117445837430385540006510400</v>
      </c>
      <c r="X14" s="92"/>
      <c r="Y14" s="272">
        <v>-31.307626484034746705353627930</v>
      </c>
      <c r="Z14" s="271">
        <v>7.5826165685894005161402972500</v>
      </c>
      <c r="AA14" s="92">
        <v>-18.818426334974766457846731660</v>
      </c>
      <c r="AB14" s="272">
        <v>10.878736967770396635260475170</v>
      </c>
    </row>
    <row r="15" ht="18" customHeight="1">
      <c r="A15" s="58"/>
      <c r="B15" s="288"/>
      <c r="C15" s="289" t="s">
        <v>229</v>
      </c>
      <c r="D15" s="420">
        <v>41.169762137504072987943955690</v>
      </c>
      <c r="E15" s="91"/>
      <c r="F15" s="421">
        <v>42.9634023555489646667655300</v>
      </c>
      <c r="G15" s="420">
        <v>9.408602150537634408602150540</v>
      </c>
      <c r="H15" s="91"/>
      <c r="I15" s="421">
        <v>19.216690211749646823755297640</v>
      </c>
      <c r="J15" s="420">
        <v>26.539589442815249266862170090</v>
      </c>
      <c r="K15" s="91"/>
      <c r="L15" s="421">
        <v>6.2119994068200088976998665300</v>
      </c>
      <c r="M15" s="420">
        <v>77.117953730856956663408276310</v>
      </c>
      <c r="N15" s="91">
        <v>60.938605619146722164412070760</v>
      </c>
      <c r="O15" s="421">
        <v>68.392091974118620388220694180</v>
      </c>
      <c r="P15" s="5"/>
      <c r="Q15" s="420">
        <v>-6.5458579881132853257063534500</v>
      </c>
      <c r="R15" s="91"/>
      <c r="S15" s="421">
        <v>7.5575014054834958709194728300</v>
      </c>
      <c r="T15" s="420">
        <v>69.354838708322580645172129070</v>
      </c>
      <c r="U15" s="91"/>
      <c r="V15" s="421">
        <v>31.141615026604699307356213130</v>
      </c>
      <c r="W15" s="420">
        <v>-6.0553633218769991978064754200</v>
      </c>
      <c r="X15" s="91"/>
      <c r="Y15" s="421">
        <v>-30.038774945701322152284488130</v>
      </c>
      <c r="Z15" s="420">
        <v>-0.9520820255831933021469568700</v>
      </c>
      <c r="AA15" s="91">
        <v>-20.690494123132227001651381130</v>
      </c>
      <c r="AB15" s="421">
        <v>7.7427994241937512824277824600</v>
      </c>
    </row>
    <row r="16" ht="18" customHeight="1">
      <c r="A16" s="58"/>
      <c r="B16" s="286"/>
      <c r="C16" s="287" t="s">
        <v>230</v>
      </c>
      <c r="D16" s="271">
        <v>36.683501683501683501683501680</v>
      </c>
      <c r="E16" s="92"/>
      <c r="F16" s="272">
        <v>41.334785063311557383659972580</v>
      </c>
      <c r="G16" s="271">
        <v>15.799663299663299663299663300</v>
      </c>
      <c r="H16" s="92"/>
      <c r="I16" s="272">
        <v>17.140898459553189773368820070</v>
      </c>
      <c r="J16" s="271">
        <v>25.008417508417508417508417510</v>
      </c>
      <c r="K16" s="92"/>
      <c r="L16" s="272">
        <v>6.286797322364706831196064200</v>
      </c>
      <c r="M16" s="271">
        <v>77.491582491582491582491582490</v>
      </c>
      <c r="N16" s="92">
        <v>54.976344086021505376344086020</v>
      </c>
      <c r="O16" s="272">
        <v>64.762480845229453988224856840</v>
      </c>
      <c r="P16" s="5"/>
      <c r="Q16" s="271">
        <v>5.9824902723570455268058588200</v>
      </c>
      <c r="R16" s="92"/>
      <c r="S16" s="272">
        <v>-1.3143634929945318351587307700</v>
      </c>
      <c r="T16" s="271">
        <v>65.959328028328762368458708140</v>
      </c>
      <c r="U16" s="92"/>
      <c r="V16" s="272">
        <v>54.389366078305313644864721050</v>
      </c>
      <c r="W16" s="271">
        <v>-18.311795435857132068151435640</v>
      </c>
      <c r="X16" s="92"/>
      <c r="Y16" s="272">
        <v>-28.280556683979442899130968490</v>
      </c>
      <c r="Z16" s="271">
        <v>3.6711711711361471268565981500</v>
      </c>
      <c r="AA16" s="92">
        <v>-25.112878171794031753278060750</v>
      </c>
      <c r="AB16" s="272">
        <v>4.8725449878421009988075615700</v>
      </c>
    </row>
    <row r="17" ht="18" customHeight="1">
      <c r="A17" s="58"/>
      <c r="B17" s="288"/>
      <c r="C17" s="289" t="s">
        <v>231</v>
      </c>
      <c r="D17" s="420">
        <v>43.344737699576409253828608670</v>
      </c>
      <c r="E17" s="91"/>
      <c r="F17" s="421">
        <v>42.650421860243672096344918550</v>
      </c>
      <c r="G17" s="420">
        <v>4.4395568589116976213750407300</v>
      </c>
      <c r="H17" s="91"/>
      <c r="I17" s="421">
        <v>9.974009350389859744152103840</v>
      </c>
      <c r="J17" s="420">
        <v>26.303356142065819485174323880</v>
      </c>
      <c r="K17" s="91"/>
      <c r="L17" s="421">
        <v>6.488296402675553959866690600</v>
      </c>
      <c r="M17" s="420">
        <v>74.087650700553926360377973280</v>
      </c>
      <c r="N17" s="91">
        <v>59.858480749219562955254942770</v>
      </c>
      <c r="O17" s="421">
        <v>59.112727613309085800363712990</v>
      </c>
      <c r="P17" s="5"/>
      <c r="Q17" s="420">
        <v>15.749401783860354340103933470</v>
      </c>
      <c r="R17" s="91"/>
      <c r="S17" s="421">
        <v>3.574096810538767318534949500</v>
      </c>
      <c r="T17" s="420">
        <v>-31.704260652119980402129623800</v>
      </c>
      <c r="U17" s="91"/>
      <c r="V17" s="421">
        <v>12.662245299594764049185262430</v>
      </c>
      <c r="W17" s="420">
        <v>-15.801825293242609696934531070</v>
      </c>
      <c r="X17" s="91"/>
      <c r="Y17" s="421">
        <v>-25.394044015550682891066553710</v>
      </c>
      <c r="Z17" s="420">
        <v>-1.4626218851283145426438034600</v>
      </c>
      <c r="AA17" s="91">
        <v>-20.098254591937673754316385970</v>
      </c>
      <c r="AB17" s="421">
        <v>0.6543652832128131130070239300</v>
      </c>
    </row>
    <row r="18" ht="18" customHeight="1">
      <c r="A18" s="58"/>
      <c r="B18" s="286">
        <v>2023</v>
      </c>
      <c r="C18" s="287" t="s">
        <v>232</v>
      </c>
      <c r="D18" s="271">
        <v>35.255783642880417073965461060</v>
      </c>
      <c r="E18" s="92"/>
      <c r="F18" s="272">
        <v>36.350225954746610678800839820</v>
      </c>
      <c r="G18" s="271">
        <v>4.8387096774193548387096774200</v>
      </c>
      <c r="H18" s="92"/>
      <c r="I18" s="272">
        <v>7.986075880208861796867073050</v>
      </c>
      <c r="J18" s="271">
        <v>25.162919517758227435646790490</v>
      </c>
      <c r="K18" s="92"/>
      <c r="L18" s="272">
        <v>6.3485869047711964284320535700</v>
      </c>
      <c r="M18" s="271">
        <v>65.257412838057999348321928970</v>
      </c>
      <c r="N18" s="92">
        <v>41.744016649323621227887617070</v>
      </c>
      <c r="O18" s="272">
        <v>50.684888739726668904099966440</v>
      </c>
      <c r="P18" s="5"/>
      <c r="Q18" s="271">
        <v>24.189383070174999376298220880</v>
      </c>
      <c r="R18" s="92"/>
      <c r="S18" s="272">
        <v>27.517686990753534520867107440</v>
      </c>
      <c r="T18" s="271">
        <v>31.999999998563840000015625440</v>
      </c>
      <c r="U18" s="92"/>
      <c r="V18" s="272">
        <v>6.5911541579136269626172892600</v>
      </c>
      <c r="W18" s="271">
        <v>-17.823889332379663131442622480</v>
      </c>
      <c r="X18" s="92"/>
      <c r="Y18" s="272">
        <v>-29.900871565946365430298898050</v>
      </c>
      <c r="Z18" s="271">
        <v>4.1200935793960735594238958200</v>
      </c>
      <c r="AA18" s="92">
        <v>-26.440610900606042751410815430</v>
      </c>
      <c r="AB18" s="272">
        <v>12.495937251610050740238028190</v>
      </c>
    </row>
    <row r="19" ht="18" customHeight="1">
      <c r="A19" s="58"/>
      <c r="B19" s="288"/>
      <c r="C19" s="289" t="s">
        <v>233</v>
      </c>
      <c r="D19" s="420">
        <v>37.698412698412698412698412700</v>
      </c>
      <c r="E19" s="91"/>
      <c r="F19" s="421">
        <v>38.695516919567246206491306900</v>
      </c>
      <c r="G19" s="420">
        <v>2.6064213564213564213564213600</v>
      </c>
      <c r="H19" s="91"/>
      <c r="I19" s="421">
        <v>8.721613494175797587363036190</v>
      </c>
      <c r="J19" s="420">
        <v>24.025974025974025974025974030</v>
      </c>
      <c r="K19" s="91"/>
      <c r="L19" s="421">
        <v>6.3651446545228301821575472700</v>
      </c>
      <c r="M19" s="420">
        <v>64.330808080808080808080808080</v>
      </c>
      <c r="N19" s="91">
        <v>45.709677419354838709677419350</v>
      </c>
      <c r="O19" s="421">
        <v>53.782275068265873976011890360</v>
      </c>
      <c r="P19" s="5"/>
      <c r="Q19" s="420">
        <v>14.426498768228497792596210340</v>
      </c>
      <c r="R19" s="91"/>
      <c r="S19" s="421">
        <v>8.917847203120258241313300410</v>
      </c>
      <c r="T19" s="420">
        <v>-58.297258297258297258297258240</v>
      </c>
      <c r="U19" s="91"/>
      <c r="V19" s="421">
        <v>31.819021083218890891080643680</v>
      </c>
      <c r="W19" s="420">
        <v>-30.606928887699366552446561820</v>
      </c>
      <c r="X19" s="91"/>
      <c r="Y19" s="421">
        <v>-31.751965486744785201790052370</v>
      </c>
      <c r="Z19" s="420">
        <v>-12.852779474598492989507648730</v>
      </c>
      <c r="AA19" s="91">
        <v>-17.910830244999460564297444420</v>
      </c>
      <c r="AB19" s="421">
        <v>4.492282379455644904803166400</v>
      </c>
    </row>
    <row r="20" ht="18" customHeight="1">
      <c r="A20" s="58"/>
      <c r="B20" s="286"/>
      <c r="C20" s="287" t="s">
        <v>234</v>
      </c>
      <c r="D20" s="271">
        <v>43.629846855653307266210492020</v>
      </c>
      <c r="E20" s="92"/>
      <c r="F20" s="272">
        <v>41.389133879162991812555122810</v>
      </c>
      <c r="G20" s="271">
        <v>1.441837732160312805474095800</v>
      </c>
      <c r="H20" s="92"/>
      <c r="I20" s="272">
        <v>12.656587810151182847732257280</v>
      </c>
      <c r="J20" s="271">
        <v>22.914630172694688823721081790</v>
      </c>
      <c r="K20" s="92"/>
      <c r="L20" s="272">
        <v>6.4047829039282564410761533800</v>
      </c>
      <c r="M20" s="271">
        <v>67.986314760508308895405669600</v>
      </c>
      <c r="N20" s="92">
        <v>55.835587929240374609781477630</v>
      </c>
      <c r="O20" s="272">
        <v>60.450504593242431101363533480</v>
      </c>
      <c r="P20" s="5"/>
      <c r="Q20" s="271">
        <v>16.131830008819072986567899100</v>
      </c>
      <c r="R20" s="92"/>
      <c r="S20" s="272">
        <v>9.119904520713168275394599040</v>
      </c>
      <c r="T20" s="271">
        <v>-65.497076023403919154611671060</v>
      </c>
      <c r="U20" s="92"/>
      <c r="V20" s="272">
        <v>24.298635596677909957594742470</v>
      </c>
      <c r="W20" s="271">
        <v>-32.590462497095466301717312880</v>
      </c>
      <c r="X20" s="92"/>
      <c r="Y20" s="272">
        <v>-22.343143749532359266675890010</v>
      </c>
      <c r="Z20" s="271">
        <v>-10.238761023876179618187976870</v>
      </c>
      <c r="AA20" s="92">
        <v>-12.019365194413795010288811520</v>
      </c>
      <c r="AB20" s="272">
        <v>7.2579975072731971919596786800</v>
      </c>
    </row>
    <row r="21" ht="18" customHeight="1">
      <c r="A21" s="58"/>
      <c r="B21" s="288"/>
      <c r="C21" s="289" t="s">
        <v>218</v>
      </c>
      <c r="D21" s="420">
        <v>45.143097643097643097643097640</v>
      </c>
      <c r="E21" s="91"/>
      <c r="F21" s="421">
        <v>41.134768932978466005323009920</v>
      </c>
      <c r="G21" s="420">
        <v>2.3316498316498316498316498300</v>
      </c>
      <c r="H21" s="91"/>
      <c r="I21" s="421">
        <v>16.903782563109928220017743370</v>
      </c>
      <c r="J21" s="420">
        <v>22.760942760942760942760942760</v>
      </c>
      <c r="K21" s="91"/>
      <c r="L21" s="421">
        <v>6.4529397532059037019114444700</v>
      </c>
      <c r="M21" s="420">
        <v>70.235690235690235690235690240</v>
      </c>
      <c r="N21" s="91">
        <v>63.00</v>
      </c>
      <c r="O21" s="421">
        <v>64.491491249294297927252197760</v>
      </c>
      <c r="P21" s="5"/>
      <c r="Q21" s="420">
        <v>11.520066541895037468086908950</v>
      </c>
      <c r="R21" s="91"/>
      <c r="S21" s="421">
        <v>-0.1135896279864695431944574300</v>
      </c>
      <c r="T21" s="420">
        <v>-57.450076804931201200563466250</v>
      </c>
      <c r="U21" s="91"/>
      <c r="V21" s="421">
        <v>-1.2485865060115259313216896300</v>
      </c>
      <c r="W21" s="420">
        <v>-29.417906551869419545900389390</v>
      </c>
      <c r="X21" s="91"/>
      <c r="Y21" s="421">
        <v>-24.668110347631878781664259670</v>
      </c>
      <c r="Z21" s="420">
        <v>-10.192659563051612263988868830</v>
      </c>
      <c r="AA21" s="91">
        <v>18.239425250258873021810457950</v>
      </c>
      <c r="AB21" s="421">
        <v>-3.5498033918066450653336705200</v>
      </c>
    </row>
    <row r="22" ht="18" customHeight="1">
      <c r="A22" s="58"/>
      <c r="B22" s="286"/>
      <c r="C22" s="287" t="s">
        <v>221</v>
      </c>
      <c r="D22" s="271">
        <v>44.599217986314760508308895410</v>
      </c>
      <c r="E22" s="92"/>
      <c r="F22" s="272">
        <v>42.840863857387042139194367910</v>
      </c>
      <c r="G22" s="271">
        <v>6.5167807103290974258716194200</v>
      </c>
      <c r="H22" s="92"/>
      <c r="I22" s="272">
        <v>21.686192174707117379393239310</v>
      </c>
      <c r="J22" s="271">
        <v>22.515477354187031606386445100</v>
      </c>
      <c r="K22" s="92"/>
      <c r="L22" s="272">
        <v>7.0783543938246840926297386100</v>
      </c>
      <c r="M22" s="271">
        <v>73.631476050830889540566959920</v>
      </c>
      <c r="N22" s="92">
        <v>69.356919875130072840790842870</v>
      </c>
      <c r="O22" s="272">
        <v>71.605410425918843611217345830</v>
      </c>
      <c r="P22" s="5"/>
      <c r="Q22" s="271">
        <v>10.316340922840225811240943560</v>
      </c>
      <c r="R22" s="92"/>
      <c r="S22" s="272">
        <v>-1.2237038636059110919580797500</v>
      </c>
      <c r="T22" s="271">
        <v>-48.186528497264490321887431050</v>
      </c>
      <c r="U22" s="92"/>
      <c r="V22" s="272">
        <v>22.541236659033763123031588820</v>
      </c>
      <c r="W22" s="271">
        <v>-29.218950064034044615967247760</v>
      </c>
      <c r="X22" s="92"/>
      <c r="Y22" s="272">
        <v>-15.723445776258354655386083260</v>
      </c>
      <c r="Z22" s="271">
        <v>-13.186707644990986267802629970</v>
      </c>
      <c r="AA22" s="92">
        <v>16.134652913384425524104431190</v>
      </c>
      <c r="AB22" s="272">
        <v>3.077389780213356261195349500</v>
      </c>
    </row>
    <row r="23" ht="18" customHeight="1">
      <c r="A23" s="58"/>
      <c r="B23" s="288"/>
      <c r="C23" s="289" t="s">
        <v>223</v>
      </c>
      <c r="D23" s="420">
        <v>47.508417508417508417508417510</v>
      </c>
      <c r="E23" s="91"/>
      <c r="F23" s="421">
        <v>46.227921606581175901282361480</v>
      </c>
      <c r="G23" s="420">
        <v>5.1094276094276094276094276100</v>
      </c>
      <c r="H23" s="91"/>
      <c r="I23" s="421">
        <v>22.776836841680780708121622710</v>
      </c>
      <c r="J23" s="420">
        <v>31.919191919191919191919191920</v>
      </c>
      <c r="K23" s="91"/>
      <c r="L23" s="421">
        <v>8.797483668037744979433825310</v>
      </c>
      <c r="M23" s="420">
        <v>84.53703703703703703703703704</v>
      </c>
      <c r="N23" s="91">
        <v>75.316129032258064516129032260</v>
      </c>
      <c r="O23" s="421">
        <v>77.802242116299701588837809500</v>
      </c>
      <c r="P23" s="5"/>
      <c r="Q23" s="420">
        <v>3.7500000001037500000001037500</v>
      </c>
      <c r="R23" s="91"/>
      <c r="S23" s="421">
        <v>1.7918982756338767453480680500</v>
      </c>
      <c r="T23" s="420">
        <v>-34.590517240978959200354267760</v>
      </c>
      <c r="U23" s="91"/>
      <c r="V23" s="421">
        <v>9.537661934661061963174273090</v>
      </c>
      <c r="W23" s="420">
        <v>4.11861614485864800827264600</v>
      </c>
      <c r="X23" s="91"/>
      <c r="Y23" s="421">
        <v>18.914204730644472187652215820</v>
      </c>
      <c r="Z23" s="420">
        <v>0.3296703296218186209395235200</v>
      </c>
      <c r="AA23" s="91">
        <v>15.997615262257751700721142920</v>
      </c>
      <c r="AB23" s="421">
        <v>5.70104312759760533248203500</v>
      </c>
    </row>
    <row r="24" ht="18" customHeight="1">
      <c r="A24" s="59"/>
      <c r="B24" s="286"/>
      <c r="C24" s="287" t="s">
        <v>224</v>
      </c>
      <c r="D24" s="271">
        <v>45.478983382209188660801564030</v>
      </c>
      <c r="E24" s="92"/>
      <c r="F24" s="272">
        <v>46.680923799786143003207854950</v>
      </c>
      <c r="G24" s="271">
        <v>4.3662430759204952753339850100</v>
      </c>
      <c r="H24" s="92"/>
      <c r="I24" s="272">
        <v>15.509315267360270989595935160</v>
      </c>
      <c r="J24" s="271">
        <v>35.557184750733137829912023460</v>
      </c>
      <c r="K24" s="92"/>
      <c r="L24" s="272">
        <v>9.685224354721634679175479810</v>
      </c>
      <c r="M24" s="271">
        <v>85.40241120886282176604757250</v>
      </c>
      <c r="N24" s="92">
        <v>76.140694308502884274974489260</v>
      </c>
      <c r="O24" s="272">
        <v>71.875463421868048671979269920</v>
      </c>
      <c r="P24" s="93"/>
      <c r="Q24" s="271">
        <v>18.308963763366916363992186780</v>
      </c>
      <c r="R24" s="92"/>
      <c r="S24" s="272">
        <v>8.179137952932979432670360650</v>
      </c>
      <c r="T24" s="271">
        <v>-59.729526671638156857144596710</v>
      </c>
      <c r="U24" s="92"/>
      <c r="V24" s="272">
        <v>4.3480544028703928433185909100</v>
      </c>
      <c r="W24" s="271">
        <v>9.371084940963720739491684190</v>
      </c>
      <c r="X24" s="92"/>
      <c r="Y24" s="272">
        <v>22.582238466624607806056486130</v>
      </c>
      <c r="Z24" s="271">
        <v>4.4119111642497554469459849100</v>
      </c>
      <c r="AA24" s="92">
        <v>28.650410068256580508411521800</v>
      </c>
      <c r="AB24" s="272">
        <v>9.041715510346846405057506900</v>
      </c>
    </row>
    <row r="25" ht="18" customHeight="1">
      <c r="A25" s="60"/>
      <c r="B25" s="288"/>
      <c r="C25" s="289" t="s">
        <v>226</v>
      </c>
      <c r="D25" s="420">
        <v>47.311827956989247311827956990</v>
      </c>
      <c r="E25" s="91"/>
      <c r="F25" s="421">
        <v>42.780765358288519625672205610</v>
      </c>
      <c r="G25" s="420">
        <v>4.2847833170413815575105897700</v>
      </c>
      <c r="H25" s="91"/>
      <c r="I25" s="421">
        <v>17.804765732928514006072289910</v>
      </c>
      <c r="J25" s="420">
        <v>27.451938742261322906484196810</v>
      </c>
      <c r="K25" s="91"/>
      <c r="L25" s="421">
        <v>9.062385364064219539036706910</v>
      </c>
      <c r="M25" s="420">
        <v>79.048550016291951775822743560</v>
      </c>
      <c r="N25" s="91">
        <v>69.662008788188008913138549320</v>
      </c>
      <c r="O25" s="421">
        <v>69.647916455281253170781202440</v>
      </c>
      <c r="P25" s="93"/>
      <c r="Q25" s="420">
        <v>22.738799661865794729361932340</v>
      </c>
      <c r="R25" s="91"/>
      <c r="S25" s="421">
        <v>-1.5677471492152602464594927300</v>
      </c>
      <c r="T25" s="420">
        <v>7.1283095713501437276352614900</v>
      </c>
      <c r="U25" s="91"/>
      <c r="V25" s="421">
        <v>36.787191940513442900158061780</v>
      </c>
      <c r="W25" s="420">
        <v>-15.241448692059717206660383560</v>
      </c>
      <c r="X25" s="91"/>
      <c r="Y25" s="421">
        <v>15.440445417259768303082530940</v>
      </c>
      <c r="Z25" s="420">
        <v>5.4897271442501774269196350500</v>
      </c>
      <c r="AA25" s="91">
        <v>15.586157059014681428750610880</v>
      </c>
      <c r="AB25" s="421">
        <v>8.268624120305050423915247270</v>
      </c>
    </row>
    <row r="26" ht="18" customHeight="1">
      <c r="A26" s="60"/>
      <c r="B26" s="290"/>
      <c r="C26" s="291" t="s">
        <v>228</v>
      </c>
      <c r="D26" s="273">
        <v>46.877104377104377104377104380</v>
      </c>
      <c r="E26" s="274"/>
      <c r="F26" s="275">
        <v>45.748850713767239293491410600</v>
      </c>
      <c r="G26" s="273">
        <v>5.0673400673400673400673400700</v>
      </c>
      <c r="H26" s="274"/>
      <c r="I26" s="275">
        <v>20.250826679570933139769336240</v>
      </c>
      <c r="J26" s="273">
        <v>31.599326599326599326599326600</v>
      </c>
      <c r="K26" s="274"/>
      <c r="L26" s="275">
        <v>8.588595854504395515767400600</v>
      </c>
      <c r="M26" s="273">
        <v>83.54377104377104377104377104</v>
      </c>
      <c r="N26" s="274">
        <v>74.118786313750806972240154940</v>
      </c>
      <c r="O26" s="275">
        <v>74.588273247842567949028147430</v>
      </c>
      <c r="P26" s="184"/>
      <c r="Q26" s="273">
        <v>18.464156562454692595514244200</v>
      </c>
      <c r="R26" s="274"/>
      <c r="S26" s="275">
        <v>5.2373796404983877342098932700</v>
      </c>
      <c r="T26" s="273">
        <v>-54.940119760514118469647503960</v>
      </c>
      <c r="U26" s="274"/>
      <c r="V26" s="275">
        <v>7.1431619374012317333479192200</v>
      </c>
      <c r="W26" s="273">
        <v>8.215624099300034627002867730</v>
      </c>
      <c r="X26" s="274"/>
      <c r="Y26" s="275">
        <v>27.273813791866658798848401650</v>
      </c>
      <c r="Z26" s="273">
        <v>4.4077424784803635818125897600</v>
      </c>
      <c r="AA26" s="274">
        <v>17.117152493819635569244773300</v>
      </c>
      <c r="AB26" s="275">
        <v>7.9098748002130611345440095700</v>
      </c>
    </row>
    <row r="27" ht="21"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9"/>
    </row>
    <row r="28" ht="18" customHeight="1">
      <c r="A28" s="112"/>
      <c r="B28" s="973" t="s">
        <v>59</v>
      </c>
      <c r="C28" s="973"/>
      <c r="D28" s="973"/>
      <c r="E28" s="973"/>
      <c r="F28" s="973"/>
      <c r="G28" s="973"/>
      <c r="H28" s="973"/>
      <c r="I28" s="973"/>
      <c r="J28" s="973"/>
      <c r="K28" s="973"/>
      <c r="L28" s="973"/>
      <c r="M28" s="973"/>
      <c r="N28" s="973"/>
      <c r="O28" s="973"/>
      <c r="P28" s="411"/>
      <c r="Q28" s="971"/>
      <c r="R28" s="971"/>
      <c r="S28" s="971"/>
      <c r="T28" s="971"/>
      <c r="U28" s="971"/>
      <c r="V28" s="971"/>
      <c r="W28" s="971"/>
      <c r="X28" s="971"/>
      <c r="Y28" s="971"/>
      <c r="Z28" s="971"/>
      <c r="AA28" s="971"/>
      <c r="AB28" s="971"/>
      <c r="AC28" s="9"/>
    </row>
    <row r="29" ht="18" customHeight="1">
      <c r="A29" s="58"/>
      <c r="B29" s="284">
        <v>2021</v>
      </c>
      <c r="C29" s="285"/>
      <c r="D29" s="427">
        <v>28.946978946978946978946978950</v>
      </c>
      <c r="E29" s="428"/>
      <c r="F29" s="429">
        <v>32.346013062020561350978278040</v>
      </c>
      <c r="G29" s="427">
        <v>15.533540533540533540533540530</v>
      </c>
      <c r="H29" s="428"/>
      <c r="I29" s="429">
        <v>9.161171834147461323606310660</v>
      </c>
      <c r="J29" s="427">
        <v>25.020350020350020350020350020</v>
      </c>
      <c r="K29" s="428"/>
      <c r="L29" s="429">
        <v>7.1687084453801711189444427500</v>
      </c>
      <c r="M29" s="427">
        <v>69.500869500869500869500869500</v>
      </c>
      <c r="N29" s="428">
        <v>60.616605616605616605616605620</v>
      </c>
      <c r="O29" s="429">
        <v>48.675893341548193793529031450</v>
      </c>
      <c r="P29" s="5"/>
      <c r="Q29" s="427">
        <v>28.845346172951743993114757240</v>
      </c>
      <c r="R29" s="428"/>
      <c r="S29" s="429">
        <v>25.311720461192668420356904290</v>
      </c>
      <c r="T29" s="427">
        <v>733.96896688512947966865784277</v>
      </c>
      <c r="U29" s="428"/>
      <c r="V29" s="429">
        <v>61.876834700828860701981042710</v>
      </c>
      <c r="W29" s="427">
        <v>74.171300352813681180373380170</v>
      </c>
      <c r="X29" s="428"/>
      <c r="Y29" s="429">
        <v>52.649817194616426244050540090</v>
      </c>
      <c r="Z29" s="427">
        <v>79.61468010791878379759021164</v>
      </c>
      <c r="AA29" s="428">
        <v>72.791831992511331249219768130</v>
      </c>
      <c r="AB29" s="429">
        <v>34.582887676076773837927254360</v>
      </c>
    </row>
    <row r="30" ht="18" customHeight="1">
      <c r="A30" s="58"/>
      <c r="B30" s="286">
        <v>2022</v>
      </c>
      <c r="C30" s="287"/>
      <c r="D30" s="271">
        <v>38.030488030488030488030488030</v>
      </c>
      <c r="E30" s="92"/>
      <c r="F30" s="272">
        <v>40.381498004564856372822434660</v>
      </c>
      <c r="G30" s="271">
        <v>7.3417323417323417323417323400</v>
      </c>
      <c r="H30" s="92"/>
      <c r="I30" s="272">
        <v>14.221338766227271457573237290</v>
      </c>
      <c r="J30" s="271">
        <v>31.991156991156991156991156990</v>
      </c>
      <c r="K30" s="92"/>
      <c r="L30" s="272">
        <v>8.142582829255809469058365460</v>
      </c>
      <c r="M30" s="271">
        <v>77.363377363377363377363377360</v>
      </c>
      <c r="N30" s="92">
        <v>59.740064724919093851132686080</v>
      </c>
      <c r="O30" s="272">
        <v>62.745419600047937299454037410</v>
      </c>
      <c r="P30" s="5"/>
      <c r="Q30" s="271">
        <v>31.379817217262407981086953010</v>
      </c>
      <c r="R30" s="92"/>
      <c r="S30" s="272">
        <v>24.842273225954144557880642150</v>
      </c>
      <c r="T30" s="271">
        <v>-52.736259155477216868706783290</v>
      </c>
      <c r="U30" s="92"/>
      <c r="V30" s="272">
        <v>55.234930899256359551371132270</v>
      </c>
      <c r="W30" s="271">
        <v>27.860549373104049643102238230</v>
      </c>
      <c r="X30" s="92"/>
      <c r="Y30" s="272">
        <v>13.585074512002547636185185510</v>
      </c>
      <c r="Z30" s="271">
        <v>11.312819420734798148930732700</v>
      </c>
      <c r="AA30" s="92">
        <v>-1.4460408707558236555592403400</v>
      </c>
      <c r="AB30" s="272">
        <v>28.904505480441932690880139110</v>
      </c>
    </row>
    <row r="31" ht="18" customHeight="1">
      <c r="A31" s="58"/>
      <c r="B31" s="425">
        <v>2023</v>
      </c>
      <c r="C31" s="426"/>
      <c r="D31" s="430">
        <v>43.758093758093758093758093760</v>
      </c>
      <c r="E31" s="431"/>
      <c r="F31" s="432">
        <v>42.447326042777288845520154500</v>
      </c>
      <c r="G31" s="430">
        <v>4.0774040774040774040774040800</v>
      </c>
      <c r="H31" s="431"/>
      <c r="I31" s="432">
        <v>16.069888656387567590083922050</v>
      </c>
      <c r="J31" s="430">
        <v>27.116402116402116402116402120</v>
      </c>
      <c r="K31" s="431"/>
      <c r="L31" s="432">
        <v>7.6533112826362281963540129500</v>
      </c>
      <c r="M31" s="430">
        <v>74.951899951899951899951899950</v>
      </c>
      <c r="N31" s="431">
        <v>63.543060289605680544984375660</v>
      </c>
      <c r="O31" s="432">
        <v>66.170525981801084631958089490</v>
      </c>
      <c r="P31" s="184"/>
      <c r="Q31" s="430">
        <v>15.060563311731067673073556460</v>
      </c>
      <c r="R31" s="431"/>
      <c r="S31" s="432">
        <v>5.1157786121306421801443447200</v>
      </c>
      <c r="T31" s="430">
        <v>-44.462643315869748250081399720</v>
      </c>
      <c r="U31" s="431"/>
      <c r="V31" s="432">
        <v>12.998423851494451787401666810</v>
      </c>
      <c r="W31" s="430">
        <v>-15.237819864216888891935618650</v>
      </c>
      <c r="X31" s="431"/>
      <c r="Y31" s="432">
        <v>-6.0088003637272598207278889800</v>
      </c>
      <c r="Z31" s="430">
        <v>-3.1170787699360433168532943400</v>
      </c>
      <c r="AA31" s="431">
        <v>6.3659046608306908720799119500</v>
      </c>
      <c r="AB31" s="432">
        <v>5.4587353206593021683420051400</v>
      </c>
    </row>
    <row r="32" ht="21" customHeight="1">
      <c r="B32" s="43"/>
      <c r="C32"/>
      <c r="D32" s="56"/>
      <c r="E32" s="56"/>
      <c r="F32" s="56"/>
      <c r="G32" s="56"/>
      <c r="H32" s="56"/>
      <c r="I32" s="56"/>
      <c r="J32" s="56"/>
      <c r="K32" s="56"/>
      <c r="L32" s="56"/>
      <c r="M32" s="56"/>
      <c r="N32" s="56"/>
      <c r="O32" s="56"/>
      <c r="P32" s="5"/>
      <c r="Q32" s="5"/>
      <c r="R32" s="5"/>
      <c r="S32" s="5"/>
      <c r="T32" s="5"/>
      <c r="U32" s="5"/>
      <c r="V32" s="5"/>
      <c r="W32" s="5"/>
      <c r="X32" s="5"/>
      <c r="Y32" s="5"/>
      <c r="Z32" s="5"/>
      <c r="AA32" s="5"/>
      <c r="AB32" s="5"/>
    </row>
    <row r="33" ht="18" customHeight="1">
      <c r="A33" s="112"/>
      <c r="B33" s="972" t="s">
        <v>44</v>
      </c>
      <c r="C33" s="972"/>
      <c r="D33" s="972"/>
      <c r="E33" s="972"/>
      <c r="F33" s="972"/>
      <c r="G33" s="972"/>
      <c r="H33" s="972"/>
      <c r="I33" s="972"/>
      <c r="J33" s="972"/>
      <c r="K33" s="972"/>
      <c r="L33" s="972"/>
      <c r="M33" s="972"/>
      <c r="N33" s="972"/>
      <c r="O33" s="972"/>
      <c r="P33" s="411"/>
      <c r="Q33" s="971"/>
      <c r="R33" s="971"/>
      <c r="S33" s="971"/>
      <c r="T33" s="971"/>
      <c r="U33" s="971"/>
      <c r="V33" s="971"/>
      <c r="W33" s="971"/>
      <c r="X33" s="971"/>
      <c r="Y33" s="971"/>
      <c r="Z33" s="971"/>
      <c r="AA33" s="971"/>
      <c r="AB33" s="971"/>
      <c r="AC33" s="9"/>
    </row>
    <row r="34" ht="18" customHeight="1">
      <c r="A34" s="58"/>
      <c r="B34" s="284">
        <v>2021</v>
      </c>
      <c r="C34" s="285"/>
      <c r="D34" s="427">
        <v>38.803798858146684233640755380</v>
      </c>
      <c r="E34" s="428"/>
      <c r="F34" s="429">
        <v>39.122465475824538634060817200</v>
      </c>
      <c r="G34" s="427">
        <v>5.0532498902064119455423803200</v>
      </c>
      <c r="H34" s="428"/>
      <c r="I34" s="429">
        <v>12.528604118993135011441647600</v>
      </c>
      <c r="J34" s="427">
        <v>29.655248133509003074220465520</v>
      </c>
      <c r="K34" s="428"/>
      <c r="L34" s="429">
        <v>9.494859797124218723317053180</v>
      </c>
      <c r="M34" s="427">
        <v>73.512296881862099253403601230</v>
      </c>
      <c r="N34" s="428">
        <v>73.344774980930587337909992370</v>
      </c>
      <c r="O34" s="429">
        <v>61.145929391941892368819517970</v>
      </c>
      <c r="P34" s="5"/>
      <c r="Q34" s="427">
        <v>57.147621165264622011740002350</v>
      </c>
      <c r="R34" s="428"/>
      <c r="S34" s="429">
        <v>89.78605067389292953718850747</v>
      </c>
      <c r="T34" s="427">
        <v>4875.6756732443184818308843694</v>
      </c>
      <c r="U34" s="428"/>
      <c r="V34" s="429">
        <v>174.12944664736164979734733508</v>
      </c>
      <c r="W34" s="427">
        <v>121.12157183711277649441518043</v>
      </c>
      <c r="X34" s="428"/>
      <c r="Y34" s="429">
        <v>118.24534979642815154320613258</v>
      </c>
      <c r="Z34" s="427">
        <v>92.41324807841779604835644241</v>
      </c>
      <c r="AA34" s="428">
        <v>104.94513182192066181227312914</v>
      </c>
      <c r="AB34" s="429">
        <v>107.02974942063302254816052814</v>
      </c>
    </row>
    <row r="35" ht="18" customHeight="1">
      <c r="A35" s="58"/>
      <c r="B35" s="286">
        <v>2022</v>
      </c>
      <c r="C35" s="287"/>
      <c r="D35" s="271">
        <v>38.844971453667105841018884500</v>
      </c>
      <c r="E35" s="92"/>
      <c r="F35" s="272">
        <v>43.360702300676422011592800260</v>
      </c>
      <c r="G35" s="271">
        <v>8.668203776899429073342116820</v>
      </c>
      <c r="H35" s="92"/>
      <c r="I35" s="272">
        <v>15.557443272073133527598649260</v>
      </c>
      <c r="J35" s="271">
        <v>31.38998682476943346508563900</v>
      </c>
      <c r="K35" s="92"/>
      <c r="L35" s="272">
        <v>7.507968735206555928423400200</v>
      </c>
      <c r="M35" s="271">
        <v>78.903162055335968379446640320</v>
      </c>
      <c r="N35" s="92">
        <v>60.887096774193548387096774190</v>
      </c>
      <c r="O35" s="272">
        <v>66.426114307956111467614849720</v>
      </c>
      <c r="P35" s="5"/>
      <c r="Q35" s="271">
        <v>0.1061045484687419272943592300</v>
      </c>
      <c r="R35" s="92"/>
      <c r="S35" s="272">
        <v>10.833255965164235252920205630</v>
      </c>
      <c r="T35" s="271">
        <v>71.537208039326839173264458170</v>
      </c>
      <c r="U35" s="92"/>
      <c r="V35" s="272">
        <v>24.175391961501992507794788440</v>
      </c>
      <c r="W35" s="271">
        <v>5.8496853017722313002397087200</v>
      </c>
      <c r="X35" s="92"/>
      <c r="Y35" s="272">
        <v>-20.925965252275732011257249190</v>
      </c>
      <c r="Z35" s="271">
        <v>7.3332835485967419169875653900</v>
      </c>
      <c r="AA35" s="92">
        <v>-16.985092953043491328365971060</v>
      </c>
      <c r="AB35" s="272">
        <v>8.635382548875898604092192450</v>
      </c>
    </row>
    <row r="36" ht="18" customHeight="1">
      <c r="A36" s="58"/>
      <c r="B36" s="425">
        <v>2023</v>
      </c>
      <c r="C36" s="426"/>
      <c r="D36" s="430">
        <v>46.552481335090030742204655250</v>
      </c>
      <c r="E36" s="431"/>
      <c r="F36" s="432">
        <v>45.062803101231866525000262990</v>
      </c>
      <c r="G36" s="430">
        <v>4.5674132630654369784804567400</v>
      </c>
      <c r="H36" s="431"/>
      <c r="I36" s="432">
        <v>17.828927297783481837595598520</v>
      </c>
      <c r="J36" s="430">
        <v>31.535463328941589811155028550</v>
      </c>
      <c r="K36" s="431"/>
      <c r="L36" s="432">
        <v>9.117758444755362459104345720</v>
      </c>
      <c r="M36" s="430">
        <v>82.65535792709705753184014054</v>
      </c>
      <c r="N36" s="431">
        <v>73.298341145760238021725096130</v>
      </c>
      <c r="O36" s="432">
        <v>72.009488843770710821700207240</v>
      </c>
      <c r="P36" s="184"/>
      <c r="Q36" s="430">
        <v>19.841718484918302490508531590</v>
      </c>
      <c r="R36" s="431"/>
      <c r="S36" s="432">
        <v>3.9254456459862007481330845200</v>
      </c>
      <c r="T36" s="430">
        <v>-47.308423052568385005701414130</v>
      </c>
      <c r="U36" s="431"/>
      <c r="V36" s="432">
        <v>14.600625475247956360475878090</v>
      </c>
      <c r="W36" s="430">
        <v>0.4634487582092723884774905300</v>
      </c>
      <c r="X36" s="431"/>
      <c r="Y36" s="432">
        <v>21.441081687089368196871786570</v>
      </c>
      <c r="Z36" s="430">
        <v>4.7554442357675055778635461500</v>
      </c>
      <c r="AA36" s="431">
        <v>20.384030491037171423178591030</v>
      </c>
      <c r="AB36" s="432">
        <v>8.405390852582625856670946610</v>
      </c>
    </row>
    <row r="37" ht="21"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7.25" customHeight="1">
      <c r="A38" s="112"/>
      <c r="B38" s="972" t="s">
        <v>45</v>
      </c>
      <c r="C38" s="972"/>
      <c r="D38" s="972"/>
      <c r="E38" s="972"/>
      <c r="F38" s="972"/>
      <c r="G38" s="972"/>
      <c r="H38" s="972"/>
      <c r="I38" s="972"/>
      <c r="J38" s="972"/>
      <c r="K38" s="972"/>
      <c r="L38" s="972"/>
      <c r="M38" s="972"/>
      <c r="N38" s="972"/>
      <c r="O38" s="972"/>
      <c r="P38" s="411"/>
      <c r="Q38" s="971"/>
      <c r="R38" s="971"/>
      <c r="S38" s="971"/>
      <c r="T38" s="971"/>
      <c r="U38" s="971"/>
      <c r="V38" s="971"/>
      <c r="W38" s="971"/>
      <c r="X38" s="971"/>
      <c r="Y38" s="971"/>
      <c r="Z38" s="971"/>
      <c r="AA38" s="971"/>
      <c r="AB38" s="971"/>
      <c r="AC38" s="9"/>
    </row>
    <row r="39" ht="18" customHeight="1">
      <c r="A39" s="58"/>
      <c r="B39" s="284">
        <v>2021</v>
      </c>
      <c r="C39" s="285"/>
      <c r="D39" s="427">
        <v>26.757990867579908675799086760</v>
      </c>
      <c r="E39" s="428"/>
      <c r="F39" s="429">
        <v>28.998226374705520563766243340</v>
      </c>
      <c r="G39" s="427">
        <v>12.167566071675660716756607170</v>
      </c>
      <c r="H39" s="428"/>
      <c r="I39" s="429">
        <v>7.4941687782122061315926367200</v>
      </c>
      <c r="J39" s="427">
        <v>23.532586135325861353258613530</v>
      </c>
      <c r="K39" s="428"/>
      <c r="L39" s="429">
        <v>6.5952449915696255542123053600</v>
      </c>
      <c r="M39" s="427">
        <v>62.458143074581430745814307460</v>
      </c>
      <c r="N39" s="428">
        <v>52.224615175353086531704110090</v>
      </c>
      <c r="O39" s="429">
        <v>43.087640144487352249571185410</v>
      </c>
      <c r="P39" s="5"/>
      <c r="Q39" s="427">
        <v>-4.0596649336908011242495956900</v>
      </c>
      <c r="R39" s="428"/>
      <c r="S39" s="429">
        <v>-11.935362984215789872287965580</v>
      </c>
      <c r="T39" s="427">
        <v>107.10726437621868621569588139</v>
      </c>
      <c r="U39" s="428"/>
      <c r="V39" s="429">
        <v>-19.237768141181827736787846410</v>
      </c>
      <c r="W39" s="427">
        <v>46.982068697042743718997423850</v>
      </c>
      <c r="X39" s="428"/>
      <c r="Y39" s="429">
        <v>24.340456696298404111611476230</v>
      </c>
      <c r="Z39" s="427">
        <v>25.479026720041316604016479710</v>
      </c>
      <c r="AA39" s="428">
        <v>16.438052290088192368808795280</v>
      </c>
      <c r="AB39" s="429">
        <v>-9.311755586447793681697627390</v>
      </c>
    </row>
    <row r="40" ht="18" customHeight="1">
      <c r="A40" s="58"/>
      <c r="B40" s="286">
        <v>2022</v>
      </c>
      <c r="C40" s="287"/>
      <c r="D40" s="271">
        <v>38.211567732115677321156773210</v>
      </c>
      <c r="E40" s="92"/>
      <c r="F40" s="272">
        <v>40.528604211395145267604342120</v>
      </c>
      <c r="G40" s="271">
        <v>7.297633872976338729763387300</v>
      </c>
      <c r="H40" s="92"/>
      <c r="I40" s="272">
        <v>13.576811387890613504196406760</v>
      </c>
      <c r="J40" s="271">
        <v>31.496471564964715649647156500</v>
      </c>
      <c r="K40" s="92"/>
      <c r="L40" s="272">
        <v>8.296039164181719503590027180</v>
      </c>
      <c r="M40" s="271">
        <v>77.005673170056731700567317010</v>
      </c>
      <c r="N40" s="92">
        <v>63.014273206686620650336977990</v>
      </c>
      <c r="O40" s="272">
        <v>62.401454763467478275390776050</v>
      </c>
      <c r="P40" s="5"/>
      <c r="Q40" s="271">
        <v>42.804323094318258414968998800</v>
      </c>
      <c r="R40" s="92"/>
      <c r="S40" s="272">
        <v>39.762355420312951239471386370</v>
      </c>
      <c r="T40" s="271">
        <v>-40.023881276062430195980447110</v>
      </c>
      <c r="U40" s="92"/>
      <c r="V40" s="272">
        <v>81.16500695026491823021332178</v>
      </c>
      <c r="W40" s="271">
        <v>33.841947433556859293087151050</v>
      </c>
      <c r="X40" s="92"/>
      <c r="Y40" s="272">
        <v>25.788187925511899699450539820</v>
      </c>
      <c r="Z40" s="271">
        <v>23.291646820305181299770074430</v>
      </c>
      <c r="AA40" s="92">
        <v>20.660100596335280220572035780</v>
      </c>
      <c r="AB40" s="272">
        <v>44.824489236811510976693415300</v>
      </c>
    </row>
    <row r="41" ht="18" customHeight="1">
      <c r="A41" s="58"/>
      <c r="B41" s="425">
        <v>2023</v>
      </c>
      <c r="C41" s="426"/>
      <c r="D41" s="430">
        <v>42.921682579216825792168257920</v>
      </c>
      <c r="E41" s="431"/>
      <c r="F41" s="432">
        <v>42.416964691142789906830754140</v>
      </c>
      <c r="G41" s="430">
        <v>5.5244223052442230524422305200</v>
      </c>
      <c r="H41" s="431"/>
      <c r="I41" s="432">
        <v>15.907447242210209175066040460</v>
      </c>
      <c r="J41" s="430">
        <v>26.825100318251003182510031830</v>
      </c>
      <c r="K41" s="431"/>
      <c r="L41" s="432">
        <v>7.3196358080136820578769609100</v>
      </c>
      <c r="M41" s="430">
        <v>75.271205202712052027120520270</v>
      </c>
      <c r="N41" s="431">
        <v>62.30460808474378511397346100</v>
      </c>
      <c r="O41" s="432">
        <v>65.644047741366681139773755510</v>
      </c>
      <c r="P41" s="184"/>
      <c r="Q41" s="430">
        <v>12.32641089247968199871129600</v>
      </c>
      <c r="R41" s="431"/>
      <c r="S41" s="432">
        <v>4.659327693332272592281564600</v>
      </c>
      <c r="T41" s="430">
        <v>-24.298445203127511677479431150</v>
      </c>
      <c r="U41" s="431"/>
      <c r="V41" s="432">
        <v>17.166297650620168376140813400</v>
      </c>
      <c r="W41" s="430">
        <v>-14.831411312561089467832166580</v>
      </c>
      <c r="X41" s="431"/>
      <c r="Y41" s="432">
        <v>-11.769512376457953247074656450</v>
      </c>
      <c r="Z41" s="430">
        <v>-2.2523898512732079308803041600</v>
      </c>
      <c r="AA41" s="431">
        <v>-1.1261974245554888960955614800</v>
      </c>
      <c r="AB41" s="432">
        <v>5.1963419605456793859442656500</v>
      </c>
    </row>
    <row r="42" ht="12" customHeight="1">
      <c r="B42" s="43"/>
      <c r="C42"/>
      <c r="D42" s="56"/>
      <c r="E42" s="56"/>
      <c r="F42" s="56"/>
      <c r="G42" s="56"/>
      <c r="H42" s="56"/>
      <c r="I42" s="56"/>
      <c r="J42" s="56"/>
      <c r="K42" s="56"/>
      <c r="L42" s="56"/>
      <c r="M42" s="56"/>
      <c r="N42" s="56"/>
      <c r="O42" s="56"/>
      <c r="P42" s="5"/>
      <c r="Q42" s="5"/>
      <c r="R42" s="5"/>
      <c r="S42" s="5"/>
      <c r="T42" s="5"/>
      <c r="U42" s="5"/>
      <c r="V42" s="5"/>
      <c r="W42" s="5"/>
      <c r="X42" s="5"/>
      <c r="Y42" s="5"/>
      <c r="Z42" s="5"/>
      <c r="AA42" s="5"/>
      <c r="AB42" s="5"/>
    </row>
    <row r="43" ht="39.95" customHeight="1">
      <c r="B43" s="1036" t="s">
        <v>126</v>
      </c>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row>
    <row r="44" ht="12" customHeight="1">
      <c r="Z44" s="55"/>
      <c r="AA44" s="233"/>
      <c r="AB44" s="233"/>
    </row>
    <row r="45" ht="12" customHeight="1"/>
    <row r="46">
      <c r="A46" s="236"/>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row>
    <row r="47">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row>
    <row r="48">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row>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sheetData>
  <mergeCells count="22">
    <mergeCell ref="B43:AB43"/>
    <mergeCell ref="Q38:AB38"/>
    <mergeCell ref="Q7:S7"/>
    <mergeCell ref="T7:V7"/>
    <mergeCell ref="Q33:AB33"/>
    <mergeCell ref="B33:O33"/>
    <mergeCell ref="B38:O38"/>
    <mergeCell ref="J7:L7"/>
    <mergeCell ref="G7:I7"/>
    <mergeCell ref="D7:F7"/>
    <mergeCell ref="B8:C8"/>
    <mergeCell ref="M7:O7"/>
    <mergeCell ref="Q28:AB28"/>
    <mergeCell ref="W7:Y7"/>
    <mergeCell ref="Z7:AB7"/>
    <mergeCell ref="B28:O28"/>
    <mergeCell ref="B2:AB2"/>
    <mergeCell ref="Q6:AB6"/>
    <mergeCell ref="D6:O6"/>
    <mergeCell ref="B3:Q3"/>
    <mergeCell ref="R3:AB3"/>
    <mergeCell ref="B4:AB4"/>
  </mergeCells>
  <phoneticPr fontId="0" type="noConversion"/>
  <printOptions horizontalCentered="1" verticalCentered="1"/>
  <pageMargins left="0.25" right="0.25" top="0.25" bottom="0.25" header="0" footer="0"/>
  <pageSetup scale="70" fitToWidth="1" fitToHeight="1" orientation="landscape" r:id="rId1"/>
  <headerFooter alignWithMargins="0">
    <oddHeader/>
    <oddFooter/>
  </headerFooter>
  <rowBreaks count="1" manualBreakCount="1">
    <brk id="46" max="16383" man="1"/>
  </rowBreaks>
  <colBreaks count="1" manualBreakCount="1">
    <brk id="30" max="1048575" man="1"/>
  </colBreaks>
  <drawing r:id="rId39"/>
</worksheet>
</file>

<file path=xl/worksheets/sheet40.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7">
    <pageSetUpPr fitToPage="1"/>
  </sheetPr>
  <dimension ref="A1:AD82"/>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89"/>
      <c r="B1" s="656" t="s">
        <v>143</v>
      </c>
      <c r="Z1" s="5"/>
      <c r="AB1" s="685"/>
      <c r="AD1" s="236"/>
    </row>
    <row r="2" ht="15" customHeight="1">
      <c r="A2" s="11"/>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row>
    <row r="3" ht="17.1" customHeight="1">
      <c r="A3" s="11"/>
      <c r="B3" s="999" t="s">
        <v>209</v>
      </c>
      <c r="C3" s="999"/>
      <c r="D3" s="999"/>
      <c r="E3" s="999"/>
      <c r="F3" s="999"/>
      <c r="G3" s="999"/>
      <c r="H3" s="999"/>
      <c r="I3" s="999"/>
      <c r="J3" s="999"/>
      <c r="K3" s="999"/>
      <c r="L3" s="999"/>
      <c r="M3" s="999"/>
      <c r="N3" s="999"/>
      <c r="O3" s="999"/>
      <c r="P3" s="999"/>
      <c r="Q3" s="999"/>
      <c r="R3" s="1035" t="s">
        <v>296</v>
      </c>
      <c r="S3" s="1035"/>
      <c r="T3" s="1035"/>
      <c r="U3" s="1035"/>
      <c r="V3" s="1035"/>
      <c r="W3" s="1035"/>
      <c r="X3" s="1035"/>
      <c r="Y3" s="1035"/>
      <c r="Z3" s="1035"/>
      <c r="AA3" s="1035"/>
      <c r="AB3" s="1035"/>
    </row>
    <row r="4" ht="19.5" customHeight="1">
      <c r="A4" s="4"/>
      <c r="B4" s="999" t="s">
        <v>210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row>
    <row r="5" ht="12.75" customHeight="1"/>
    <row r="6" ht="15.75" customHeight="1">
      <c r="D6" s="960" t="s">
        <v>90</v>
      </c>
      <c r="E6" s="960"/>
      <c r="F6" s="960"/>
      <c r="G6" s="960"/>
      <c r="H6" s="960"/>
      <c r="I6" s="960"/>
      <c r="J6" s="960"/>
      <c r="K6" s="960"/>
      <c r="L6" s="960"/>
      <c r="M6" s="960"/>
      <c r="N6" s="960"/>
      <c r="O6" s="960"/>
      <c r="Q6" s="960" t="s">
        <v>70</v>
      </c>
      <c r="R6" s="960"/>
      <c r="S6" s="960"/>
      <c r="T6" s="960"/>
      <c r="U6" s="960"/>
      <c r="V6" s="960"/>
      <c r="W6" s="960"/>
      <c r="X6" s="960"/>
      <c r="Y6" s="960"/>
      <c r="Z6" s="960"/>
      <c r="AA6" s="960"/>
      <c r="AB6" s="960"/>
    </row>
    <row r="7" ht="15.75" customHeight="1">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944" t="s">
        <v>42</v>
      </c>
      <c r="C8" s="944"/>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18" customHeight="1">
      <c r="A9" s="57"/>
      <c r="B9" s="284">
        <v>2022</v>
      </c>
      <c r="C9" s="285" t="s">
        <v>218</v>
      </c>
      <c r="D9" s="434">
        <v>125.86691619879392805156997297</v>
      </c>
      <c r="E9" s="435"/>
      <c r="F9" s="436">
        <v>174.69378419742898875821631417</v>
      </c>
      <c r="G9" s="434">
        <v>114.73271889400921658986175115</v>
      </c>
      <c r="H9" s="435"/>
      <c r="I9" s="436">
        <v>146.66918398587339423893298584</v>
      </c>
      <c r="J9" s="434">
        <v>98.34351344296528321587052989</v>
      </c>
      <c r="K9" s="435"/>
      <c r="L9" s="436">
        <v>92.94811450700512999619650611</v>
      </c>
      <c r="M9" s="434">
        <v>113.73781078463028737487891508</v>
      </c>
      <c r="N9" s="435">
        <v>119.50849531804972554084597998</v>
      </c>
      <c r="O9" s="436">
        <v>157.04711359853327865293223651</v>
      </c>
      <c r="P9" s="5"/>
      <c r="Q9" s="415">
        <v>45.719023290819554005072009580</v>
      </c>
      <c r="R9" s="416"/>
      <c r="S9" s="417">
        <v>53.064831327439799755700975350</v>
      </c>
      <c r="T9" s="415">
        <v>19.985293164768613215495406550</v>
      </c>
      <c r="U9" s="416"/>
      <c r="V9" s="417">
        <v>37.532769118785191524821248960</v>
      </c>
      <c r="W9" s="415">
        <v>28.196518976133262908050264690</v>
      </c>
      <c r="X9" s="416"/>
      <c r="Y9" s="417">
        <v>13.798943100558878545356275700</v>
      </c>
      <c r="Z9" s="415">
        <v>26.945206601637145621631202320</v>
      </c>
      <c r="AA9" s="416">
        <v>36.926712855056918576475645750</v>
      </c>
      <c r="AB9" s="417">
        <v>45.070771492819672192906138480</v>
      </c>
    </row>
    <row r="10" ht="18" customHeight="1">
      <c r="A10" s="58"/>
      <c r="B10" s="286"/>
      <c r="C10" s="287" t="s">
        <v>221</v>
      </c>
      <c r="D10" s="276">
        <v>136.16985694136610920814023776</v>
      </c>
      <c r="E10" s="94"/>
      <c r="F10" s="277">
        <v>185.36085991336539427605023749</v>
      </c>
      <c r="G10" s="276">
        <v>125.24870466321243523316062176</v>
      </c>
      <c r="H10" s="94"/>
      <c r="I10" s="277">
        <v>160.61530888620644258731381033</v>
      </c>
      <c r="J10" s="276">
        <v>102.62996158770806658130601793</v>
      </c>
      <c r="K10" s="94"/>
      <c r="L10" s="277">
        <v>96.18119708097328559143304695</v>
      </c>
      <c r="M10" s="276">
        <v>121.97128313484441029581252401</v>
      </c>
      <c r="N10" s="94">
        <v>125.66053003902982994145525508</v>
      </c>
      <c r="O10" s="277">
        <v>168.27462810660195047413599389</v>
      </c>
      <c r="P10" s="5"/>
      <c r="Q10" s="271">
        <v>59.569349352828713231683432280</v>
      </c>
      <c r="R10" s="92"/>
      <c r="S10" s="272">
        <v>50.606505991439480264940167680</v>
      </c>
      <c r="T10" s="271">
        <v>29.303980164994718434451564480</v>
      </c>
      <c r="U10" s="92"/>
      <c r="V10" s="272">
        <v>40.627139735957643908153590300</v>
      </c>
      <c r="W10" s="271">
        <v>23.102205055094864439348389100</v>
      </c>
      <c r="X10" s="92"/>
      <c r="Y10" s="272">
        <v>20.727548337997495651821350330</v>
      </c>
      <c r="Z10" s="271">
        <v>35.197417375769131658355039780</v>
      </c>
      <c r="AA10" s="92">
        <v>37.109630765217911497238467270</v>
      </c>
      <c r="AB10" s="272">
        <v>46.192322111400434125900200260</v>
      </c>
    </row>
    <row r="11" ht="18" customHeight="1">
      <c r="A11" s="58"/>
      <c r="B11" s="288"/>
      <c r="C11" s="289" t="s">
        <v>223</v>
      </c>
      <c r="D11" s="439">
        <v>153.34301470588235294117647059</v>
      </c>
      <c r="E11" s="95"/>
      <c r="F11" s="440">
        <v>201.84486826948830100949879797</v>
      </c>
      <c r="G11" s="439">
        <v>146.09698275862068965517241379</v>
      </c>
      <c r="H11" s="95"/>
      <c r="I11" s="440">
        <v>166.78656659940207760409797665</v>
      </c>
      <c r="J11" s="439">
        <v>102.89236683141131246567819879</v>
      </c>
      <c r="K11" s="95"/>
      <c r="L11" s="440">
        <v>94.71874550829596573283311361</v>
      </c>
      <c r="M11" s="439">
        <v>134.31548451548451548451548452</v>
      </c>
      <c r="N11" s="95">
        <v>137.96438593004769475357710652</v>
      </c>
      <c r="O11" s="440">
        <v>181.17361719845722300140252454</v>
      </c>
      <c r="P11" s="5"/>
      <c r="Q11" s="420">
        <v>50.956036553259592137786462260</v>
      </c>
      <c r="R11" s="91"/>
      <c r="S11" s="421">
        <v>48.455785592114763492444251610</v>
      </c>
      <c r="T11" s="420">
        <v>21.200520532397384194546701080</v>
      </c>
      <c r="U11" s="91"/>
      <c r="V11" s="421">
        <v>19.628222974307445990665954050</v>
      </c>
      <c r="W11" s="420">
        <v>8.378824667394533721387124190</v>
      </c>
      <c r="X11" s="91"/>
      <c r="Y11" s="421">
        <v>10.501108168839532180486485120</v>
      </c>
      <c r="Z11" s="420">
        <v>32.875598270786850810256355400</v>
      </c>
      <c r="AA11" s="91">
        <v>38.340631210225817201042123990</v>
      </c>
      <c r="AB11" s="421">
        <v>39.416461068605921969914929550</v>
      </c>
    </row>
    <row r="12" ht="18" customHeight="1">
      <c r="A12" s="58"/>
      <c r="B12" s="286"/>
      <c r="C12" s="287" t="s">
        <v>224</v>
      </c>
      <c r="D12" s="276">
        <v>143.39372748463657554566645476</v>
      </c>
      <c r="E12" s="94"/>
      <c r="F12" s="277">
        <v>191.27064228480474614285455894</v>
      </c>
      <c r="G12" s="276">
        <v>144.03230653643876784372652141</v>
      </c>
      <c r="H12" s="94"/>
      <c r="I12" s="277">
        <v>154.13511526545187207897915244</v>
      </c>
      <c r="J12" s="276">
        <v>105.37609621648709596592332749</v>
      </c>
      <c r="K12" s="94"/>
      <c r="L12" s="277">
        <v>97.3376469426059468536994962</v>
      </c>
      <c r="M12" s="276">
        <v>128.36749327756199581714968629</v>
      </c>
      <c r="N12" s="94">
        <v>129.83875237358464027006118574</v>
      </c>
      <c r="O12" s="277">
        <v>171.6377630161154725113376671</v>
      </c>
      <c r="P12" s="5"/>
      <c r="Q12" s="271">
        <v>21.190718718574685809874481170</v>
      </c>
      <c r="R12" s="92"/>
      <c r="S12" s="272">
        <v>26.492085644257234200265842880</v>
      </c>
      <c r="T12" s="271">
        <v>4.9437853910000710416194616900</v>
      </c>
      <c r="U12" s="92"/>
      <c r="V12" s="272">
        <v>10.713508846394697062524640920</v>
      </c>
      <c r="W12" s="271">
        <v>3.0266524490227836649281770100</v>
      </c>
      <c r="X12" s="92"/>
      <c r="Y12" s="272">
        <v>5.1400853496083984282490017500</v>
      </c>
      <c r="Z12" s="271">
        <v>13.073991002785697971829959320</v>
      </c>
      <c r="AA12" s="92">
        <v>21.082487017491699266878033630</v>
      </c>
      <c r="AB12" s="272">
        <v>22.736764396056594446659358260</v>
      </c>
    </row>
    <row r="13" ht="18" customHeight="1">
      <c r="A13" s="58"/>
      <c r="B13" s="288"/>
      <c r="C13" s="289" t="s">
        <v>226</v>
      </c>
      <c r="D13" s="439">
        <v>142.68660185967878275570583263</v>
      </c>
      <c r="E13" s="95"/>
      <c r="F13" s="440">
        <v>190.04167637138385245969186662</v>
      </c>
      <c r="G13" s="439">
        <v>128.66802443991853360488798371</v>
      </c>
      <c r="H13" s="95"/>
      <c r="I13" s="440">
        <v>154.31691443818715001354206366</v>
      </c>
      <c r="J13" s="439">
        <v>105.15895372233400402414486922</v>
      </c>
      <c r="K13" s="95"/>
      <c r="L13" s="440">
        <v>97.20442127399513571348353666</v>
      </c>
      <c r="M13" s="439">
        <v>125.71823024241765409283617785</v>
      </c>
      <c r="N13" s="95">
        <v>129.29888117683621672019061432</v>
      </c>
      <c r="O13" s="440">
        <v>171.48381460810482892501819947</v>
      </c>
      <c r="P13" s="5"/>
      <c r="Q13" s="420">
        <v>26.412262779444282659317586870</v>
      </c>
      <c r="R13" s="91"/>
      <c r="S13" s="421">
        <v>23.608801487211054345158322070</v>
      </c>
      <c r="T13" s="420">
        <v>-2.6540335814678799645806631800</v>
      </c>
      <c r="U13" s="91"/>
      <c r="V13" s="421">
        <v>13.717640354717908509384398260</v>
      </c>
      <c r="W13" s="420">
        <v>7.4216521170454876067659771700</v>
      </c>
      <c r="X13" s="91"/>
      <c r="Y13" s="421">
        <v>12.522522659976738960247667220</v>
      </c>
      <c r="Z13" s="420">
        <v>16.964026967091583665511668020</v>
      </c>
      <c r="AA13" s="91">
        <v>20.004415167991140628354869670</v>
      </c>
      <c r="AB13" s="421">
        <v>22.592478505323261924574688250</v>
      </c>
    </row>
    <row r="14" ht="18" customHeight="1">
      <c r="A14" s="58"/>
      <c r="B14" s="286"/>
      <c r="C14" s="287" t="s">
        <v>228</v>
      </c>
      <c r="D14" s="276">
        <v>146.69368219527760051052967454</v>
      </c>
      <c r="E14" s="94"/>
      <c r="F14" s="277">
        <v>201.41231708422618198908225395</v>
      </c>
      <c r="G14" s="276">
        <v>155.33982035928143712574850299</v>
      </c>
      <c r="H14" s="94"/>
      <c r="I14" s="277">
        <v>167.00813948281111882136073461</v>
      </c>
      <c r="J14" s="276">
        <v>102.92014989910637071202075526</v>
      </c>
      <c r="K14" s="94"/>
      <c r="L14" s="277">
        <v>96.7055035333388305280134593</v>
      </c>
      <c r="M14" s="276">
        <v>131.93467283820744792762465811</v>
      </c>
      <c r="N14" s="94">
        <v>136.92776845181459834171537311</v>
      </c>
      <c r="O14" s="277">
        <v>181.78238801442189888335297481</v>
      </c>
      <c r="P14" s="5"/>
      <c r="Q14" s="271">
        <v>26.432213896591438806972480200</v>
      </c>
      <c r="R14" s="92"/>
      <c r="S14" s="272">
        <v>25.987517367146088764884449080</v>
      </c>
      <c r="T14" s="271">
        <v>10.706371927341110750753522270</v>
      </c>
      <c r="U14" s="92"/>
      <c r="V14" s="272">
        <v>14.461827553347786820174010170</v>
      </c>
      <c r="W14" s="271">
        <v>5.6264513375880361318517154200</v>
      </c>
      <c r="X14" s="92"/>
      <c r="Y14" s="272">
        <v>9.048790255435580818941730570</v>
      </c>
      <c r="Z14" s="271">
        <v>19.404987012254416308946520280</v>
      </c>
      <c r="AA14" s="92">
        <v>22.336406405015242049202303790</v>
      </c>
      <c r="AB14" s="272">
        <v>24.983230335679494351761999490</v>
      </c>
    </row>
    <row r="15" ht="18" customHeight="1">
      <c r="A15" s="58"/>
      <c r="B15" s="288"/>
      <c r="C15" s="289" t="s">
        <v>229</v>
      </c>
      <c r="D15" s="439">
        <v>141.9887218045112781954887218</v>
      </c>
      <c r="E15" s="95"/>
      <c r="F15" s="440">
        <v>205.29370531671097172491471177</v>
      </c>
      <c r="G15" s="439">
        <v>138.95584415584415584415584416</v>
      </c>
      <c r="H15" s="95"/>
      <c r="I15" s="440">
        <v>167.70199201013990899564308194</v>
      </c>
      <c r="J15" s="439">
        <v>104.46807857581338244321669736</v>
      </c>
      <c r="K15" s="95"/>
      <c r="L15" s="440">
        <v>98.05716193676003908136907338</v>
      </c>
      <c r="M15" s="439">
        <v>128.70624273793176296609274321</v>
      </c>
      <c r="N15" s="95">
        <v>134.37305590656056828660223353</v>
      </c>
      <c r="O15" s="440">
        <v>184.99104147170931002213954762</v>
      </c>
      <c r="P15" s="5"/>
      <c r="Q15" s="420">
        <v>6.5440943067428893637849664100</v>
      </c>
      <c r="R15" s="91"/>
      <c r="S15" s="421">
        <v>24.631402813048341211679446990</v>
      </c>
      <c r="T15" s="420">
        <v>-2.5533046299597210360958766400</v>
      </c>
      <c r="U15" s="91"/>
      <c r="V15" s="421">
        <v>15.063246459620324357907686990</v>
      </c>
      <c r="W15" s="420">
        <v>-5.2478426144771480599590058800</v>
      </c>
      <c r="X15" s="91"/>
      <c r="Y15" s="421">
        <v>5.0085679307100543963105025900</v>
      </c>
      <c r="Z15" s="420">
        <v>2.4868508910512228813933978200</v>
      </c>
      <c r="AA15" s="91">
        <v>18.099876318214907506699956480</v>
      </c>
      <c r="AB15" s="421">
        <v>23.030668526639108927392216960</v>
      </c>
    </row>
    <row r="16" ht="18" customHeight="1">
      <c r="A16" s="58"/>
      <c r="B16" s="286"/>
      <c r="C16" s="287" t="s">
        <v>230</v>
      </c>
      <c r="D16" s="276">
        <v>143.44905920146856356126663607</v>
      </c>
      <c r="E16" s="94"/>
      <c r="F16" s="277">
        <v>195.35917920595310457047373105</v>
      </c>
      <c r="G16" s="276">
        <v>132.41555673947789025039957379</v>
      </c>
      <c r="H16" s="94"/>
      <c r="I16" s="277">
        <v>159.11234938024679452091763707</v>
      </c>
      <c r="J16" s="276">
        <v>106.05822955233927970380343319</v>
      </c>
      <c r="K16" s="94"/>
      <c r="L16" s="277">
        <v>99.74136563660196455491831554</v>
      </c>
      <c r="M16" s="276">
        <v>129.13263089289593743210949381</v>
      </c>
      <c r="N16" s="94">
        <v>130.66387380691597559067438586</v>
      </c>
      <c r="O16" s="277">
        <v>176.48354275893846747780171609</v>
      </c>
      <c r="P16" s="5"/>
      <c r="Q16" s="271">
        <v>24.253521815068065389659142860</v>
      </c>
      <c r="R16" s="92"/>
      <c r="S16" s="272">
        <v>22.423240324193863181118580890</v>
      </c>
      <c r="T16" s="271">
        <v>3.4267919008220631602228885900</v>
      </c>
      <c r="U16" s="92"/>
      <c r="V16" s="272">
        <v>11.543882095305260005269345710</v>
      </c>
      <c r="W16" s="271">
        <v>8.889906019584618105444328400</v>
      </c>
      <c r="X16" s="92"/>
      <c r="Y16" s="272">
        <v>11.318216277937982380864881340</v>
      </c>
      <c r="Z16" s="271">
        <v>17.758946681228300086118313360</v>
      </c>
      <c r="AA16" s="92">
        <v>19.432012514196495419248877500</v>
      </c>
      <c r="AB16" s="272">
        <v>20.384589493073665885277493310</v>
      </c>
    </row>
    <row r="17" ht="18" customHeight="1">
      <c r="A17" s="58"/>
      <c r="B17" s="288"/>
      <c r="C17" s="289" t="s">
        <v>231</v>
      </c>
      <c r="D17" s="439">
        <v>134.36177410261229092275887991</v>
      </c>
      <c r="E17" s="95"/>
      <c r="F17" s="440">
        <v>186.27815902644340744807393174</v>
      </c>
      <c r="G17" s="439">
        <v>134.34678899082568807339449541</v>
      </c>
      <c r="H17" s="95"/>
      <c r="I17" s="440">
        <v>158.18037405117771343610611159</v>
      </c>
      <c r="J17" s="439">
        <v>101.22390833075255497057912666</v>
      </c>
      <c r="K17" s="95"/>
      <c r="L17" s="440">
        <v>95.06279321544568747744496572</v>
      </c>
      <c r="M17" s="439">
        <v>122.59582188015393073117097306</v>
      </c>
      <c r="N17" s="95">
        <v>130.46428377720603574160350462</v>
      </c>
      <c r="O17" s="440">
        <v>171.52533107992130662687986057</v>
      </c>
      <c r="P17" s="5"/>
      <c r="Q17" s="420">
        <v>15.144191078293669429897124700</v>
      </c>
      <c r="R17" s="91"/>
      <c r="S17" s="421">
        <v>16.452528970931720975886153330</v>
      </c>
      <c r="T17" s="420">
        <v>8.981872683257734728631018590</v>
      </c>
      <c r="U17" s="91"/>
      <c r="V17" s="421">
        <v>16.475057727171765678722580210</v>
      </c>
      <c r="W17" s="420">
        <v>3.5511771597819065838230549600</v>
      </c>
      <c r="X17" s="91"/>
      <c r="Y17" s="421">
        <v>4.4984021431999311387699562200</v>
      </c>
      <c r="Z17" s="420">
        <v>12.071317385726602290063912840</v>
      </c>
      <c r="AA17" s="91">
        <v>13.578006799387849237535672680</v>
      </c>
      <c r="AB17" s="421">
        <v>17.400191975109764877719793720</v>
      </c>
    </row>
    <row r="18" ht="18" customHeight="1">
      <c r="A18" s="58"/>
      <c r="B18" s="286">
        <v>2023</v>
      </c>
      <c r="C18" s="287" t="s">
        <v>232</v>
      </c>
      <c r="D18" s="276">
        <v>134.20864140480591497227356747</v>
      </c>
      <c r="E18" s="94"/>
      <c r="F18" s="277">
        <v>185.1906469413608743263264123</v>
      </c>
      <c r="G18" s="276">
        <v>140.53198653198653198653198653</v>
      </c>
      <c r="H18" s="94"/>
      <c r="I18" s="277">
        <v>153.04134089132134480062548866</v>
      </c>
      <c r="J18" s="276">
        <v>104.58853998057623826481061832</v>
      </c>
      <c r="K18" s="94"/>
      <c r="L18" s="277">
        <v>109.20481927710843373493975904</v>
      </c>
      <c r="M18" s="276">
        <v>123.25614779677942828610660342</v>
      </c>
      <c r="N18" s="94">
        <v>118.96454133014258649915245786</v>
      </c>
      <c r="O18" s="277">
        <v>170.60741619057885092163414897</v>
      </c>
      <c r="P18" s="5"/>
      <c r="Q18" s="271">
        <v>20.154835379733432643969598900</v>
      </c>
      <c r="R18" s="92"/>
      <c r="S18" s="272">
        <v>21.765475693009781152144552990</v>
      </c>
      <c r="T18" s="271">
        <v>0.9988084763855356226834773200</v>
      </c>
      <c r="U18" s="92"/>
      <c r="V18" s="272">
        <v>15.817651997298759836787546830</v>
      </c>
      <c r="W18" s="271">
        <v>3.0060448776679077763379326600</v>
      </c>
      <c r="X18" s="92"/>
      <c r="Y18" s="272">
        <v>18.956670079085036460137960270</v>
      </c>
      <c r="Z18" s="271">
        <v>13.770219356566372716911505060</v>
      </c>
      <c r="AA18" s="92">
        <v>9.367773597654658997423779130</v>
      </c>
      <c r="AB18" s="272">
        <v>24.847556651158068361844478100</v>
      </c>
    </row>
    <row r="19" ht="18" customHeight="1">
      <c r="A19" s="58"/>
      <c r="B19" s="288"/>
      <c r="C19" s="289" t="s">
        <v>233</v>
      </c>
      <c r="D19" s="439">
        <v>136.04162679425837320574162679</v>
      </c>
      <c r="E19" s="95"/>
      <c r="F19" s="440">
        <v>188.97029436939568937977076829</v>
      </c>
      <c r="G19" s="439">
        <v>125.80276816608996539792387543</v>
      </c>
      <c r="H19" s="95"/>
      <c r="I19" s="440">
        <v>156.42862834416337783017873826</v>
      </c>
      <c r="J19" s="439">
        <v>105.08971471471471471471471471</v>
      </c>
      <c r="K19" s="95"/>
      <c r="L19" s="440">
        <v>106.17418846875102594812258901</v>
      </c>
      <c r="M19" s="439">
        <v>124.06687228375157717650357493</v>
      </c>
      <c r="N19" s="95">
        <v>123.35607873777598548240750077</v>
      </c>
      <c r="O19" s="440">
        <v>173.89423030575684056620446987</v>
      </c>
      <c r="P19" s="5"/>
      <c r="Q19" s="420">
        <v>16.743890463229124090698203370</v>
      </c>
      <c r="R19" s="91"/>
      <c r="S19" s="421">
        <v>21.651049042180389433395059110</v>
      </c>
      <c r="T19" s="420">
        <v>9.674451622348949586082369920</v>
      </c>
      <c r="U19" s="91"/>
      <c r="V19" s="421">
        <v>15.824323980707952426626676710</v>
      </c>
      <c r="W19" s="420">
        <v>9.303257046063860434149597620</v>
      </c>
      <c r="X19" s="91"/>
      <c r="Y19" s="421">
        <v>17.578869077683493400152385800</v>
      </c>
      <c r="Z19" s="420">
        <v>16.151804423560922278707600230</v>
      </c>
      <c r="AA19" s="91">
        <v>12.922406682736075216743171530</v>
      </c>
      <c r="AB19" s="421">
        <v>23.376538809141318594758949370</v>
      </c>
    </row>
    <row r="20" ht="18" customHeight="1">
      <c r="A20" s="58"/>
      <c r="B20" s="286"/>
      <c r="C20" s="287" t="s">
        <v>234</v>
      </c>
      <c r="D20" s="276">
        <v>138.57692307692307692307692308</v>
      </c>
      <c r="E20" s="94"/>
      <c r="F20" s="277">
        <v>195.12372475437967904354221275</v>
      </c>
      <c r="G20" s="276">
        <v>169.6723163841807909604519774</v>
      </c>
      <c r="H20" s="94"/>
      <c r="I20" s="277">
        <v>161.65651208682782437099161322</v>
      </c>
      <c r="J20" s="276">
        <v>106.69321009598293636686811234</v>
      </c>
      <c r="K20" s="94"/>
      <c r="L20" s="277">
        <v>105.63892273945893248842310505</v>
      </c>
      <c r="M20" s="276">
        <v>128.49005511622334052240594297</v>
      </c>
      <c r="N20" s="94">
        <v>125.99977226135897722613589772</v>
      </c>
      <c r="O20" s="277">
        <v>178.63566642135027307588023395</v>
      </c>
      <c r="P20" s="5"/>
      <c r="Q20" s="271">
        <v>13.755040479876101670125346950</v>
      </c>
      <c r="R20" s="92"/>
      <c r="S20" s="272">
        <v>15.841919066442166455356385050</v>
      </c>
      <c r="T20" s="271">
        <v>32.449591894113870315053630980</v>
      </c>
      <c r="U20" s="92"/>
      <c r="V20" s="272">
        <v>12.811153168725520656455111190</v>
      </c>
      <c r="W20" s="271">
        <v>10.209727027116275413879108980</v>
      </c>
      <c r="X20" s="92"/>
      <c r="Y20" s="272">
        <v>16.840668040316692511945754990</v>
      </c>
      <c r="Z20" s="271">
        <v>15.817291684626321669676947900</v>
      </c>
      <c r="AA20" s="92">
        <v>11.531235975209607925322004370</v>
      </c>
      <c r="AB20" s="272">
        <v>17.154110669842362401889586840</v>
      </c>
    </row>
    <row r="21" ht="18" customHeight="1">
      <c r="A21" s="58"/>
      <c r="B21" s="288"/>
      <c r="C21" s="289" t="s">
        <v>218</v>
      </c>
      <c r="D21" s="441">
        <v>150.42774566473988439306358382</v>
      </c>
      <c r="E21" s="154"/>
      <c r="F21" s="442">
        <v>202.66511773817226437660529773</v>
      </c>
      <c r="G21" s="441">
        <v>152.15162454873646209386281588</v>
      </c>
      <c r="H21" s="154"/>
      <c r="I21" s="442">
        <v>158.83501121236700224247340045</v>
      </c>
      <c r="J21" s="441">
        <v>116.22633136094674556213017751</v>
      </c>
      <c r="K21" s="154"/>
      <c r="L21" s="442">
        <v>107.68516435445569303837020372</v>
      </c>
      <c r="M21" s="441">
        <v>139.40148609779482262703739214</v>
      </c>
      <c r="N21" s="154">
        <v>132.96133435739887352790578597</v>
      </c>
      <c r="O21" s="442">
        <v>181.67328639495766792141365381</v>
      </c>
      <c r="P21" s="5"/>
      <c r="Q21" s="420">
        <v>19.513332182658213389401751610</v>
      </c>
      <c r="R21" s="91"/>
      <c r="S21" s="421">
        <v>16.011636400963925608882860180</v>
      </c>
      <c r="T21" s="420">
        <v>32.613979704697210724032313090</v>
      </c>
      <c r="U21" s="91"/>
      <c r="V21" s="421">
        <v>8.294739832763070774903195360</v>
      </c>
      <c r="W21" s="420">
        <v>18.184033996621083646969960240</v>
      </c>
      <c r="X21" s="91"/>
      <c r="Y21" s="421">
        <v>15.855135874053511356797299990</v>
      </c>
      <c r="Z21" s="420">
        <v>22.563890702800182430861962950</v>
      </c>
      <c r="AA21" s="91">
        <v>11.256805638462965831503069820</v>
      </c>
      <c r="AB21" s="421">
        <v>15.680754795287672987415522230</v>
      </c>
    </row>
    <row r="22" ht="18" customHeight="1">
      <c r="A22" s="58"/>
      <c r="B22" s="286"/>
      <c r="C22" s="287" t="s">
        <v>221</v>
      </c>
      <c r="D22" s="276">
        <v>154.15616438356164383561643836</v>
      </c>
      <c r="E22" s="94"/>
      <c r="F22" s="277">
        <v>210.6675165382433056361617466</v>
      </c>
      <c r="G22" s="276">
        <v>140.1725</v>
      </c>
      <c r="H22" s="94"/>
      <c r="I22" s="277">
        <v>179.27444904007310012856025996</v>
      </c>
      <c r="J22" s="276">
        <v>114.10636758321273516642547033</v>
      </c>
      <c r="K22" s="94"/>
      <c r="L22" s="277">
        <v>114.54009462497873082640545468</v>
      </c>
      <c r="M22" s="276">
        <v>140.67186635689788693439539772</v>
      </c>
      <c r="N22" s="94">
        <v>133.38528266218568084978695313</v>
      </c>
      <c r="O22" s="277">
        <v>191.65749975474968117458552696</v>
      </c>
      <c r="P22" s="5"/>
      <c r="Q22" s="271">
        <v>13.208729043390240951081500770</v>
      </c>
      <c r="R22" s="92"/>
      <c r="S22" s="272">
        <v>13.652643085852371718878462530</v>
      </c>
      <c r="T22" s="271">
        <v>11.915329086181632266984107720</v>
      </c>
      <c r="U22" s="92"/>
      <c r="V22" s="272">
        <v>11.617286224623564278160979110</v>
      </c>
      <c r="W22" s="271">
        <v>11.182315395982921190269031180</v>
      </c>
      <c r="X22" s="92"/>
      <c r="Y22" s="272">
        <v>19.087823921049343407896541900</v>
      </c>
      <c r="Z22" s="271">
        <v>15.331955802605118544570608410</v>
      </c>
      <c r="AA22" s="92">
        <v>6.1473181919479623036185251100</v>
      </c>
      <c r="AB22" s="272">
        <v>13.895660867743476271164884850</v>
      </c>
    </row>
    <row r="23" ht="18" customHeight="1">
      <c r="A23" s="58"/>
      <c r="B23" s="288"/>
      <c r="C23" s="289" t="s">
        <v>223</v>
      </c>
      <c r="D23" s="439">
        <v>160.15609496810772501771793055</v>
      </c>
      <c r="E23" s="95"/>
      <c r="F23" s="440">
        <v>215.53388725773677777702792085</v>
      </c>
      <c r="G23" s="439">
        <v>150.49752883031301482701812191</v>
      </c>
      <c r="H23" s="95"/>
      <c r="I23" s="440">
        <v>184.55521141968067778941014208</v>
      </c>
      <c r="J23" s="439">
        <v>118.2703059071729957805907173</v>
      </c>
      <c r="K23" s="95"/>
      <c r="L23" s="440">
        <v>131.59212728803092683586191888</v>
      </c>
      <c r="M23" s="439">
        <v>143.75724385143881310365428657</v>
      </c>
      <c r="N23" s="95">
        <v>143.47024613100336931071897663</v>
      </c>
      <c r="O23" s="440">
        <v>196.97307887671431681300341049</v>
      </c>
      <c r="P23" s="5"/>
      <c r="Q23" s="420">
        <v>4.4430326841262930311715589700</v>
      </c>
      <c r="R23" s="91"/>
      <c r="S23" s="421">
        <v>6.7819504679997220765447798500</v>
      </c>
      <c r="T23" s="420">
        <v>3.0120718365444659732887589900</v>
      </c>
      <c r="U23" s="91"/>
      <c r="V23" s="421">
        <v>10.653522752200235606938468800</v>
      </c>
      <c r="W23" s="420">
        <v>14.945655882298219068228369800</v>
      </c>
      <c r="X23" s="91"/>
      <c r="Y23" s="421">
        <v>38.929339257876669911615494610</v>
      </c>
      <c r="Z23" s="420">
        <v>7.0295389768327378234973438300</v>
      </c>
      <c r="AA23" s="91">
        <v>3.9907836822445742543225456800</v>
      </c>
      <c r="AB23" s="421">
        <v>8.720619438151354691049178220</v>
      </c>
    </row>
    <row r="24" ht="18" customHeight="1">
      <c r="A24" s="59"/>
      <c r="B24" s="286"/>
      <c r="C24" s="287" t="s">
        <v>224</v>
      </c>
      <c r="D24" s="276">
        <v>166.87372380440623320795271359</v>
      </c>
      <c r="E24" s="94"/>
      <c r="F24" s="277">
        <v>209.17554214248691668477988263</v>
      </c>
      <c r="G24" s="276">
        <v>143.73320895522388059701492537</v>
      </c>
      <c r="H24" s="94"/>
      <c r="I24" s="277">
        <v>171.04187006189925016355492929</v>
      </c>
      <c r="J24" s="276">
        <v>132.2313860252004581901489118</v>
      </c>
      <c r="K24" s="94"/>
      <c r="L24" s="277">
        <v>137.7302764122814086550084616</v>
      </c>
      <c r="M24" s="276">
        <v>151.26735978634109118657001145</v>
      </c>
      <c r="N24" s="94">
        <v>142.85493818718888463431978558</v>
      </c>
      <c r="O24" s="277">
        <v>191.31978846550619509387657592</v>
      </c>
      <c r="P24" s="93"/>
      <c r="Q24" s="271">
        <v>16.374493314101138195409760080</v>
      </c>
      <c r="R24" s="92"/>
      <c r="S24" s="272">
        <v>9.361028772532016042801122060</v>
      </c>
      <c r="T24" s="271">
        <v>-0.2076600648622752836185445800</v>
      </c>
      <c r="U24" s="92"/>
      <c r="V24" s="272">
        <v>10.968788499153561924096415270</v>
      </c>
      <c r="W24" s="271">
        <v>25.485181908357128127574330900</v>
      </c>
      <c r="X24" s="92"/>
      <c r="Y24" s="272">
        <v>41.497437772972812807664085150</v>
      </c>
      <c r="Z24" s="271">
        <v>17.839303334543726837351747420</v>
      </c>
      <c r="AA24" s="92">
        <v>10.024885156117268973030231140</v>
      </c>
      <c r="AB24" s="272">
        <v>11.467188282778992977407400750</v>
      </c>
    </row>
    <row r="25" ht="18" customHeight="1">
      <c r="A25" s="60"/>
      <c r="B25" s="288"/>
      <c r="C25" s="289" t="s">
        <v>226</v>
      </c>
      <c r="D25" s="439">
        <v>158.46401515151515151515151515</v>
      </c>
      <c r="E25" s="95"/>
      <c r="F25" s="440">
        <v>202.18964185403640125364323212</v>
      </c>
      <c r="G25" s="439">
        <v>168.32129277566539923954372624</v>
      </c>
      <c r="H25" s="95"/>
      <c r="I25" s="440">
        <v>162.76124616343045652058926803</v>
      </c>
      <c r="J25" s="439">
        <v>120.47151335311572700296735905</v>
      </c>
      <c r="K25" s="95"/>
      <c r="L25" s="440">
        <v>139.05803145434339853049907664</v>
      </c>
      <c r="M25" s="439">
        <v>145.80430750206100577081615829</v>
      </c>
      <c r="N25" s="95">
        <v>133.94790230486383067770769186</v>
      </c>
      <c r="O25" s="440">
        <v>183.89567994620944696587661792</v>
      </c>
      <c r="P25" s="93"/>
      <c r="Q25" s="420">
        <v>11.057389471878143782691349590</v>
      </c>
      <c r="R25" s="91"/>
      <c r="S25" s="421">
        <v>6.3922639047318931829821269500</v>
      </c>
      <c r="T25" s="420">
        <v>30.818277119259870029495096610</v>
      </c>
      <c r="U25" s="91"/>
      <c r="V25" s="421">
        <v>5.4720713902118595299805564900</v>
      </c>
      <c r="W25" s="420">
        <v>14.561346503363457041240329620</v>
      </c>
      <c r="X25" s="91"/>
      <c r="Y25" s="421">
        <v>43.057311212590182300455220180</v>
      </c>
      <c r="Z25" s="420">
        <v>15.977060145479786008897163920</v>
      </c>
      <c r="AA25" s="91">
        <v>3.5955617602807231452616928200</v>
      </c>
      <c r="AB25" s="421">
        <v>7.2379223464761759829735252800</v>
      </c>
    </row>
    <row r="26" ht="18" customHeight="1">
      <c r="A26" s="60"/>
      <c r="B26" s="290"/>
      <c r="C26" s="291" t="s">
        <v>228</v>
      </c>
      <c r="D26" s="443">
        <v>161.87286766026216555934638176</v>
      </c>
      <c r="E26" s="444"/>
      <c r="F26" s="445">
        <v>211.76462640760333257376277904</v>
      </c>
      <c r="G26" s="443">
        <v>172.0830564784053156146179402</v>
      </c>
      <c r="H26" s="444"/>
      <c r="I26" s="445">
        <v>182.2987874737843601021781991</v>
      </c>
      <c r="J26" s="443">
        <v>120.40436867341502397442727757</v>
      </c>
      <c r="K26" s="444"/>
      <c r="L26" s="445">
        <v>129.91680692796103533480023675</v>
      </c>
      <c r="M26" s="443">
        <v>146.80735516372795969773299748</v>
      </c>
      <c r="N26" s="444">
        <v>151.11483029933513340882036988</v>
      </c>
      <c r="O26" s="445">
        <v>194.34009861378430397266495102</v>
      </c>
      <c r="P26" s="184"/>
      <c r="Q26" s="273">
        <v>10.347538651837386270192581560</v>
      </c>
      <c r="R26" s="274"/>
      <c r="S26" s="275">
        <v>5.1398591075617144135211033300</v>
      </c>
      <c r="T26" s="273">
        <v>10.778457243209319245874532460</v>
      </c>
      <c r="U26" s="274"/>
      <c r="V26" s="275">
        <v>9.155630401211150868000967730</v>
      </c>
      <c r="W26" s="273">
        <v>16.988139631992429920776096190</v>
      </c>
      <c r="X26" s="274"/>
      <c r="Y26" s="275">
        <v>34.342723196953220465073959660</v>
      </c>
      <c r="Z26" s="273">
        <v>11.272762501004788501926817430</v>
      </c>
      <c r="AA26" s="274">
        <v>10.360982295953451454567400970</v>
      </c>
      <c r="AB26" s="275">
        <v>6.9081007992861978782937643700</v>
      </c>
    </row>
    <row r="27" ht="21"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9"/>
    </row>
    <row r="28" ht="18" customHeight="1">
      <c r="A28" s="112"/>
      <c r="B28" s="1037" t="s">
        <v>59</v>
      </c>
      <c r="C28" s="1037"/>
      <c r="D28" s="1037"/>
      <c r="E28" s="1037"/>
      <c r="F28" s="1037"/>
      <c r="G28" s="1037"/>
      <c r="H28" s="1037"/>
      <c r="I28" s="1037"/>
      <c r="J28" s="1037"/>
      <c r="K28" s="1037"/>
      <c r="L28" s="1037"/>
      <c r="M28" s="1037"/>
      <c r="N28" s="1037"/>
      <c r="O28" s="1037"/>
      <c r="P28" s="411"/>
      <c r="Q28" s="1038"/>
      <c r="R28" s="1038"/>
      <c r="S28" s="1038"/>
      <c r="T28" s="1038"/>
      <c r="U28" s="1038"/>
      <c r="V28" s="1038"/>
      <c r="W28" s="1038"/>
      <c r="X28" s="1038"/>
      <c r="Y28" s="1038"/>
      <c r="Z28" s="1038"/>
      <c r="AA28" s="1038"/>
      <c r="AB28" s="1038"/>
      <c r="AC28" s="9"/>
    </row>
    <row r="29" ht="18" customHeight="1">
      <c r="A29" s="58"/>
      <c r="B29" s="284">
        <v>2021</v>
      </c>
      <c r="C29" s="285"/>
      <c r="D29" s="454">
        <v>102.19355147951684028887326644</v>
      </c>
      <c r="E29" s="455"/>
      <c r="F29" s="456">
        <v>133.80925286416796002032719963</v>
      </c>
      <c r="G29" s="454">
        <v>104.94092776752218186148990651</v>
      </c>
      <c r="H29" s="455"/>
      <c r="I29" s="456">
        <v>127.19009825057492235454861178</v>
      </c>
      <c r="J29" s="454">
        <v>91.79592591223335428296794706</v>
      </c>
      <c r="K29" s="455"/>
      <c r="L29" s="456">
        <v>85.96458390780604771797902644</v>
      </c>
      <c r="M29" s="454">
        <v>99.06445645229982964224872232</v>
      </c>
      <c r="N29" s="455">
        <v>97.93208692241228511908232662</v>
      </c>
      <c r="O29" s="456">
        <v>125.51718737717903291148425171</v>
      </c>
      <c r="P29" s="5"/>
      <c r="Q29" s="427">
        <v>-6.8677151486620450762247968300</v>
      </c>
      <c r="R29" s="428"/>
      <c r="S29" s="429">
        <v>-8.535359690743986106042189670</v>
      </c>
      <c r="T29" s="427">
        <v>-22.408742680950361861781771800</v>
      </c>
      <c r="U29" s="428"/>
      <c r="V29" s="429">
        <v>-12.342215200542587527372907950</v>
      </c>
      <c r="W29" s="427">
        <v>-11.657355036586965567616649370</v>
      </c>
      <c r="X29" s="428"/>
      <c r="Y29" s="429">
        <v>-17.827730895405444209772449350</v>
      </c>
      <c r="Z29" s="427">
        <v>-8.945578356422265425094715350</v>
      </c>
      <c r="AA29" s="428">
        <v>6.9814146443745033812513499200</v>
      </c>
      <c r="AB29" s="429">
        <v>-10.788836391987950764264853550</v>
      </c>
    </row>
    <row r="30" ht="18" customHeight="1">
      <c r="A30" s="58"/>
      <c r="B30" s="286">
        <v>2022</v>
      </c>
      <c r="C30" s="287"/>
      <c r="D30" s="276">
        <v>134.59035851534757017074475848</v>
      </c>
      <c r="E30" s="94"/>
      <c r="F30" s="277">
        <v>182.5723092231397874581504648</v>
      </c>
      <c r="G30" s="276">
        <v>135.30200327579690059216328588</v>
      </c>
      <c r="H30" s="94"/>
      <c r="I30" s="277">
        <v>155.07230438676818900508078363</v>
      </c>
      <c r="J30" s="276">
        <v>101.27850224085586236807864681</v>
      </c>
      <c r="K30" s="94"/>
      <c r="L30" s="277">
        <v>94.10158608345595609003888559</v>
      </c>
      <c r="M30" s="276">
        <v>120.88284949064995934764933761</v>
      </c>
      <c r="N30" s="94">
        <v>125.05266899534553145016598338</v>
      </c>
      <c r="O30" s="277">
        <v>164.85839348132659714104357367</v>
      </c>
      <c r="P30" s="5"/>
      <c r="Q30" s="271">
        <v>31.701420066946554141891039060</v>
      </c>
      <c r="R30" s="92"/>
      <c r="S30" s="272">
        <v>36.442215553231073025598806660</v>
      </c>
      <c r="T30" s="271">
        <v>28.931586707107106663081261180</v>
      </c>
      <c r="U30" s="92"/>
      <c r="V30" s="272">
        <v>21.921679847461442562409542740</v>
      </c>
      <c r="W30" s="271">
        <v>10.330062292443846648318950630</v>
      </c>
      <c r="X30" s="92"/>
      <c r="Y30" s="272">
        <v>9.465528483663892739802003460</v>
      </c>
      <c r="Z30" s="271">
        <v>22.024441277639894826540099620</v>
      </c>
      <c r="AA30" s="92">
        <v>27.693254504456232966447473100</v>
      </c>
      <c r="AB30" s="272">
        <v>31.343282084468429903889302480</v>
      </c>
    </row>
    <row r="31" ht="18" customHeight="1">
      <c r="A31" s="58"/>
      <c r="B31" s="425">
        <v>2023</v>
      </c>
      <c r="C31" s="426"/>
      <c r="D31" s="457">
        <v>152.19807212615735847461209995</v>
      </c>
      <c r="E31" s="458"/>
      <c r="F31" s="459">
        <v>203.1439516358445203952543157</v>
      </c>
      <c r="G31" s="457">
        <v>150.78788566243194192377495463</v>
      </c>
      <c r="H31" s="458"/>
      <c r="I31" s="459">
        <v>170.84561510891748835149321873</v>
      </c>
      <c r="J31" s="457">
        <v>116.54391949513900733412928535</v>
      </c>
      <c r="K31" s="458"/>
      <c r="L31" s="459">
        <v>122.5222747914355237518330153</v>
      </c>
      <c r="M31" s="457">
        <v>139.22225376099914845302299177</v>
      </c>
      <c r="N31" s="458">
        <v>135.72930006249442014105883403</v>
      </c>
      <c r="O31" s="459">
        <v>185.97537931551764781518547886</v>
      </c>
      <c r="P31" s="93"/>
      <c r="Q31" s="430">
        <v>13.082447959194449977525952650</v>
      </c>
      <c r="R31" s="431"/>
      <c r="S31" s="432">
        <v>11.267668410550885989679458490</v>
      </c>
      <c r="T31" s="430">
        <v>11.445419884187134970342483680</v>
      </c>
      <c r="U31" s="431"/>
      <c r="V31" s="432">
        <v>10.171584658195185449488286070</v>
      </c>
      <c r="W31" s="430">
        <v>15.072712289848879703891487400</v>
      </c>
      <c r="X31" s="431"/>
      <c r="Y31" s="432">
        <v>30.202135682088015453097169260</v>
      </c>
      <c r="Z31" s="430">
        <v>15.171221019095221798868947590</v>
      </c>
      <c r="AA31" s="431">
        <v>8.537707473956987189401621190</v>
      </c>
      <c r="AB31" s="432">
        <v>12.80916633256708395582874800</v>
      </c>
    </row>
    <row r="32" ht="21" customHeight="1">
      <c r="B32" s="43"/>
      <c r="C32"/>
      <c r="D32" s="56"/>
      <c r="E32" s="56"/>
      <c r="F32" s="56"/>
      <c r="G32" s="56"/>
      <c r="H32" s="56"/>
      <c r="I32" s="56"/>
      <c r="J32" s="56"/>
      <c r="K32" s="56"/>
      <c r="L32" s="56"/>
      <c r="M32" s="56"/>
      <c r="N32" s="56"/>
      <c r="O32" s="56"/>
      <c r="P32" s="5"/>
      <c r="Q32" s="5"/>
      <c r="R32" s="5"/>
      <c r="S32" s="5"/>
      <c r="T32" s="5"/>
      <c r="U32" s="5"/>
      <c r="V32" s="5"/>
      <c r="W32" s="5"/>
      <c r="X32" s="5"/>
      <c r="Y32" s="5"/>
      <c r="Z32" s="5"/>
      <c r="AA32" s="5"/>
      <c r="AB32" s="5"/>
    </row>
    <row r="33" ht="18" customHeight="1">
      <c r="A33" s="112"/>
      <c r="B33" s="1039" t="s">
        <v>44</v>
      </c>
      <c r="C33" s="1039"/>
      <c r="D33" s="1039"/>
      <c r="E33" s="1039"/>
      <c r="F33" s="1039"/>
      <c r="G33" s="1039"/>
      <c r="H33" s="1039"/>
      <c r="I33" s="1039"/>
      <c r="J33" s="1039"/>
      <c r="K33" s="1039"/>
      <c r="L33" s="1039"/>
      <c r="M33" s="1039"/>
      <c r="N33" s="1039"/>
      <c r="O33" s="1039"/>
      <c r="P33" s="411"/>
      <c r="Q33" s="1038"/>
      <c r="R33" s="1038"/>
      <c r="S33" s="1038"/>
      <c r="T33" s="1038"/>
      <c r="U33" s="1038"/>
      <c r="V33" s="1038"/>
      <c r="W33" s="1038"/>
      <c r="X33" s="1038"/>
      <c r="Y33" s="1038"/>
      <c r="Z33" s="1038"/>
      <c r="AA33" s="1038"/>
      <c r="AB33" s="1038"/>
      <c r="AC33" s="9"/>
    </row>
    <row r="34" ht="18" customHeight="1">
      <c r="A34" s="58"/>
      <c r="B34" s="284">
        <v>2021</v>
      </c>
      <c r="C34" s="285"/>
      <c r="D34" s="454">
        <v>115.84607766852939095989248072</v>
      </c>
      <c r="E34" s="455"/>
      <c r="F34" s="456">
        <v>154.8011048895191759171625439</v>
      </c>
      <c r="G34" s="454">
        <v>137.28788701792504073872895166</v>
      </c>
      <c r="H34" s="455"/>
      <c r="I34" s="456">
        <v>140.59388514559321841539003655</v>
      </c>
      <c r="J34" s="454">
        <v>99.28045168456127360236949278</v>
      </c>
      <c r="K34" s="455"/>
      <c r="L34" s="456">
        <v>89.29163957081487631005549602</v>
      </c>
      <c r="M34" s="454">
        <v>110.63733104323799566873273094</v>
      </c>
      <c r="N34" s="455">
        <v>109.021483152202173573917113</v>
      </c>
      <c r="O34" s="456">
        <v>141.71765308259827309330416366</v>
      </c>
      <c r="P34" s="5"/>
      <c r="Q34" s="427">
        <v>17.848559980531250111029436260</v>
      </c>
      <c r="R34" s="428"/>
      <c r="S34" s="429">
        <v>30.612129859862573321988030570</v>
      </c>
      <c r="T34" s="427">
        <v>6.8725398624368487110253452300</v>
      </c>
      <c r="U34" s="428"/>
      <c r="V34" s="429">
        <v>-7.8843682712178689220656929100</v>
      </c>
      <c r="W34" s="427">
        <v>13.874095194111874671468447690</v>
      </c>
      <c r="X34" s="428"/>
      <c r="Y34" s="429">
        <v>1.619415825122785475085600700</v>
      </c>
      <c r="Z34" s="427">
        <v>17.102848621006219635951099400</v>
      </c>
      <c r="AA34" s="428">
        <v>28.928656336669035220720383510</v>
      </c>
      <c r="AB34" s="429">
        <v>18.808203519983559483953595460</v>
      </c>
    </row>
    <row r="35" ht="18" customHeight="1">
      <c r="A35" s="58"/>
      <c r="B35" s="286">
        <v>2022</v>
      </c>
      <c r="C35" s="287"/>
      <c r="D35" s="276">
        <v>144.25346240814019219898247598</v>
      </c>
      <c r="E35" s="94"/>
      <c r="F35" s="277">
        <v>194.17112596906337156242358763</v>
      </c>
      <c r="G35" s="276">
        <v>146.42716909436352121595946802</v>
      </c>
      <c r="H35" s="94"/>
      <c r="I35" s="277">
        <v>159.28617920489097574768709003</v>
      </c>
      <c r="J35" s="276">
        <v>104.55561385099685204616998951</v>
      </c>
      <c r="K35" s="94"/>
      <c r="L35" s="277">
        <v>97.10543706169570793169770302</v>
      </c>
      <c r="M35" s="276">
        <v>128.69933208098518054685869338</v>
      </c>
      <c r="N35" s="94">
        <v>132.06140063345810538439389577</v>
      </c>
      <c r="O35" s="277">
        <v>175.02975737995692385658178133</v>
      </c>
      <c r="P35" s="5"/>
      <c r="Q35" s="271">
        <v>24.521662978464842782673600570</v>
      </c>
      <c r="R35" s="92"/>
      <c r="S35" s="272">
        <v>25.432648628487792963042866430</v>
      </c>
      <c r="T35" s="271">
        <v>6.6570199855082004711409828400</v>
      </c>
      <c r="U35" s="92"/>
      <c r="V35" s="272">
        <v>13.295239718237465817189232520</v>
      </c>
      <c r="W35" s="271">
        <v>5.3133946077877431894976984300</v>
      </c>
      <c r="X35" s="92"/>
      <c r="Y35" s="272">
        <v>8.750872453965961991648503590</v>
      </c>
      <c r="Z35" s="271">
        <v>16.325412830803557800894127150</v>
      </c>
      <c r="AA35" s="92">
        <v>21.133373730655553975849092620</v>
      </c>
      <c r="AB35" s="272">
        <v>23.505966668768495191053583350</v>
      </c>
    </row>
    <row r="36" ht="18" customHeight="1">
      <c r="A36" s="58"/>
      <c r="B36" s="425">
        <v>2023</v>
      </c>
      <c r="C36" s="426"/>
      <c r="D36" s="457">
        <v>162.35170990566037735849056604</v>
      </c>
      <c r="E36" s="458"/>
      <c r="F36" s="459">
        <v>207.79792417431693170170598919</v>
      </c>
      <c r="G36" s="457">
        <v>161.76201923076923076923076923</v>
      </c>
      <c r="H36" s="458"/>
      <c r="I36" s="459">
        <v>172.42481121901444229338675336</v>
      </c>
      <c r="J36" s="457">
        <v>124.91748629123509443815823831</v>
      </c>
      <c r="K36" s="458"/>
      <c r="L36" s="459">
        <v>135.77495399902616936219425135</v>
      </c>
      <c r="M36" s="457">
        <v>148.03689436456015674293494504</v>
      </c>
      <c r="N36" s="458">
        <v>142.72613952286130045186490005</v>
      </c>
      <c r="O36" s="459">
        <v>189.9203815840412554874619256</v>
      </c>
      <c r="P36" s="93"/>
      <c r="Q36" s="430">
        <v>12.546144262630981170277585350</v>
      </c>
      <c r="R36" s="431"/>
      <c r="S36" s="432">
        <v>7.017932319857625375537038100</v>
      </c>
      <c r="T36" s="430">
        <v>10.472680876923202702508894290</v>
      </c>
      <c r="U36" s="431"/>
      <c r="V36" s="432">
        <v>8.248444453685702139784990180</v>
      </c>
      <c r="W36" s="430">
        <v>19.474681167529052412026891640</v>
      </c>
      <c r="X36" s="431"/>
      <c r="Y36" s="432">
        <v>39.822195447980811590179127250</v>
      </c>
      <c r="Z36" s="430">
        <v>15.025378897374230222159831070</v>
      </c>
      <c r="AA36" s="431">
        <v>8.075591231201872766910721890</v>
      </c>
      <c r="AB36" s="432">
        <v>8.507481485969740471488463420</v>
      </c>
    </row>
    <row r="37" ht="21"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 customHeight="1">
      <c r="A38" s="112"/>
      <c r="B38" s="1039" t="s">
        <v>45</v>
      </c>
      <c r="C38" s="1039"/>
      <c r="D38" s="1039"/>
      <c r="E38" s="1039"/>
      <c r="F38" s="1039"/>
      <c r="G38" s="1039"/>
      <c r="H38" s="1039"/>
      <c r="I38" s="1039"/>
      <c r="J38" s="1039"/>
      <c r="K38" s="1039"/>
      <c r="L38" s="1039"/>
      <c r="M38" s="1039"/>
      <c r="N38" s="1039"/>
      <c r="O38" s="1039"/>
      <c r="P38" s="411"/>
      <c r="Q38" s="1038"/>
      <c r="R38" s="1038"/>
      <c r="S38" s="1038"/>
      <c r="T38" s="1038"/>
      <c r="U38" s="1038"/>
      <c r="V38" s="1038"/>
      <c r="W38" s="1038"/>
      <c r="X38" s="1038"/>
      <c r="Y38" s="1038"/>
      <c r="Z38" s="1038"/>
      <c r="AA38" s="1038"/>
      <c r="AB38" s="1038"/>
      <c r="AC38" s="9"/>
    </row>
    <row r="39" ht="18" customHeight="1">
      <c r="A39" s="58"/>
      <c r="B39" s="284">
        <v>2021</v>
      </c>
      <c r="C39" s="285"/>
      <c r="D39" s="454">
        <v>99.92403557761919536663563967</v>
      </c>
      <c r="E39" s="455"/>
      <c r="F39" s="456">
        <v>129.81537667096347310362716321</v>
      </c>
      <c r="G39" s="454">
        <v>106.43657246830044919542844146</v>
      </c>
      <c r="H39" s="455"/>
      <c r="I39" s="456">
        <v>126.81108729595957705908807328</v>
      </c>
      <c r="J39" s="454">
        <v>89.94575762921150114658669959</v>
      </c>
      <c r="K39" s="455"/>
      <c r="L39" s="456">
        <v>85.66428430275132117663014674</v>
      </c>
      <c r="M39" s="454">
        <v>97.43322219391428603077195742</v>
      </c>
      <c r="N39" s="455">
        <v>95.18821854597860814001944715</v>
      </c>
      <c r="O39" s="456">
        <v>122.53482193655007992197447915</v>
      </c>
      <c r="P39" s="5"/>
      <c r="Q39" s="427">
        <v>-16.041148307447056031603545040</v>
      </c>
      <c r="R39" s="428"/>
      <c r="S39" s="429">
        <v>-19.716373381268184803209191150</v>
      </c>
      <c r="T39" s="427">
        <v>-25.269760963537232074323317570</v>
      </c>
      <c r="U39" s="428"/>
      <c r="V39" s="429">
        <v>-15.044653215405543307895130090</v>
      </c>
      <c r="W39" s="427">
        <v>-14.944710743353641380433312500</v>
      </c>
      <c r="X39" s="428"/>
      <c r="Y39" s="429">
        <v>-20.812618593440206077016915050</v>
      </c>
      <c r="Z39" s="427">
        <v>-17.086476610248456586069040740</v>
      </c>
      <c r="AA39" s="428">
        <v>-5.8272010172133953543209988800</v>
      </c>
      <c r="AB39" s="429">
        <v>-20.065549507729266846692840300</v>
      </c>
    </row>
    <row r="40" ht="18" customHeight="1">
      <c r="A40" s="58"/>
      <c r="B40" s="286">
        <v>2022</v>
      </c>
      <c r="C40" s="287"/>
      <c r="D40" s="276">
        <v>131.54583476670710289511325162</v>
      </c>
      <c r="E40" s="94"/>
      <c r="F40" s="277">
        <v>177.42172604117453475670624352</v>
      </c>
      <c r="G40" s="276">
        <v>134.08380735684489950701554797</v>
      </c>
      <c r="H40" s="94"/>
      <c r="I40" s="277">
        <v>152.44213212183190776247892953</v>
      </c>
      <c r="J40" s="276">
        <v>101.35532125205930807248764415</v>
      </c>
      <c r="K40" s="94"/>
      <c r="L40" s="277">
        <v>93.4001286973091341368380898</v>
      </c>
      <c r="M40" s="276">
        <v>119.43799863437073240853877668</v>
      </c>
      <c r="N40" s="94">
        <v>121.92275318112200386452200774</v>
      </c>
      <c r="O40" s="277">
        <v>160.81650904233208703539391094</v>
      </c>
      <c r="P40" s="5"/>
      <c r="Q40" s="271">
        <v>31.645838767740652359207915890</v>
      </c>
      <c r="R40" s="92"/>
      <c r="S40" s="272">
        <v>36.672350064373780980119160260</v>
      </c>
      <c r="T40" s="271">
        <v>25.975314919859030914031791820</v>
      </c>
      <c r="U40" s="92"/>
      <c r="V40" s="272">
        <v>20.211990427938226013141722010</v>
      </c>
      <c r="W40" s="271">
        <v>12.684938037761667778160153220</v>
      </c>
      <c r="X40" s="92"/>
      <c r="Y40" s="272">
        <v>9.030419687118406691222160150</v>
      </c>
      <c r="Z40" s="271">
        <v>22.584469593625309718793145460</v>
      </c>
      <c r="AA40" s="92">
        <v>28.085970137367848313426306550</v>
      </c>
      <c r="AB40" s="272">
        <v>31.241476096924662673312690720</v>
      </c>
    </row>
    <row r="41" ht="18" customHeight="1">
      <c r="A41" s="58"/>
      <c r="B41" s="425">
        <v>2023</v>
      </c>
      <c r="C41" s="426"/>
      <c r="D41" s="457">
        <v>149.22198939376843598381663147</v>
      </c>
      <c r="E41" s="458"/>
      <c r="F41" s="459">
        <v>201.2650444239683467912729135</v>
      </c>
      <c r="G41" s="457">
        <v>143.63556668753913587977457733</v>
      </c>
      <c r="H41" s="458"/>
      <c r="I41" s="459">
        <v>168.80947175691538134295743359</v>
      </c>
      <c r="J41" s="457">
        <v>113.44990070409821267376782813</v>
      </c>
      <c r="K41" s="458"/>
      <c r="L41" s="459">
        <v>117.08335348720175011135882173</v>
      </c>
      <c r="M41" s="457">
        <v>136.06354954640293390442751179</v>
      </c>
      <c r="N41" s="458">
        <v>134.81951306780618050058025543</v>
      </c>
      <c r="O41" s="459">
        <v>184.01344784755672695325517283</v>
      </c>
      <c r="P41" s="93"/>
      <c r="Q41" s="430">
        <v>13.437259080393964140617412790</v>
      </c>
      <c r="R41" s="431"/>
      <c r="S41" s="432">
        <v>13.438781661515100324708086860</v>
      </c>
      <c r="T41" s="430">
        <v>7.1237232288024842547969371900</v>
      </c>
      <c r="U41" s="431"/>
      <c r="V41" s="432">
        <v>10.736755913409825992478421600</v>
      </c>
      <c r="W41" s="430">
        <v>11.932850986595459883710174190</v>
      </c>
      <c r="X41" s="431"/>
      <c r="Y41" s="432">
        <v>25.356736784224990050289830550</v>
      </c>
      <c r="Z41" s="430">
        <v>13.919817061648684420621532710</v>
      </c>
      <c r="AA41" s="431">
        <v>10.577812221439719760554392130</v>
      </c>
      <c r="AB41" s="432">
        <v>14.424476033835042141688917030</v>
      </c>
    </row>
    <row r="42" ht="12" customHeight="1">
      <c r="B42" s="43"/>
      <c r="C42"/>
      <c r="D42" s="56"/>
      <c r="E42" s="56"/>
      <c r="F42" s="56"/>
      <c r="G42" s="56"/>
      <c r="H42" s="56"/>
      <c r="I42" s="56"/>
      <c r="J42" s="56"/>
      <c r="K42" s="56"/>
      <c r="L42" s="56"/>
      <c r="M42" s="56"/>
      <c r="N42" s="56"/>
      <c r="O42" s="56"/>
      <c r="P42" s="5"/>
      <c r="Q42" s="5"/>
      <c r="R42" s="5"/>
      <c r="S42" s="5"/>
      <c r="T42" s="5"/>
      <c r="U42" s="5"/>
      <c r="V42" s="5"/>
      <c r="W42" s="5"/>
      <c r="X42" s="5"/>
      <c r="Y42" s="5"/>
      <c r="Z42" s="5"/>
      <c r="AA42" s="5"/>
      <c r="AB42" s="5"/>
    </row>
    <row r="43" ht="39.95" customHeight="1">
      <c r="B43" s="1036" t="s">
        <v>126</v>
      </c>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row>
    <row r="44" ht="12" customHeight="1">
      <c r="Z44" s="55"/>
      <c r="AA44" s="233"/>
      <c r="AB44" s="233"/>
    </row>
    <row r="45" ht="12" customHeight="1"/>
    <row r="46">
      <c r="A46" s="236"/>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row>
    <row r="47">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row>
    <row r="48">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row>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sheetData>
  <mergeCells count="22">
    <mergeCell ref="B43:AB43"/>
    <mergeCell ref="Q38:AB38"/>
    <mergeCell ref="B28:O28"/>
    <mergeCell ref="B33:O33"/>
    <mergeCell ref="B38:O38"/>
    <mergeCell ref="Q33:AB33"/>
    <mergeCell ref="Q28:AB28"/>
    <mergeCell ref="D7:F7"/>
    <mergeCell ref="Z7:AB7"/>
    <mergeCell ref="T7:V7"/>
    <mergeCell ref="B8:C8"/>
    <mergeCell ref="Q7:S7"/>
    <mergeCell ref="J7:L7"/>
    <mergeCell ref="M7:O7"/>
    <mergeCell ref="W7:Y7"/>
    <mergeCell ref="G7:I7"/>
    <mergeCell ref="B2:AB2"/>
    <mergeCell ref="Q6:AB6"/>
    <mergeCell ref="D6:O6"/>
    <mergeCell ref="B3:Q3"/>
    <mergeCell ref="R3:AB3"/>
    <mergeCell ref="B4:AB4"/>
  </mergeCells>
  <phoneticPr fontId="0" type="noConversion"/>
  <printOptions horizontalCentered="1" verticalCentered="1"/>
  <pageMargins left="0.25" right="0.25" top="0.25" bottom="0.25" header="0" footer="0"/>
  <pageSetup scale="70" fitToWidth="1" fitToHeight="1" orientation="landscape" r:id="rId1"/>
  <headerFooter alignWithMargins="0">
    <oddHeader/>
    <oddFooter/>
  </headerFooter>
  <rowBreaks count="1" manualBreakCount="1">
    <brk id="46" max="16383" man="1"/>
  </rowBreaks>
  <colBreaks count="1" manualBreakCount="1">
    <brk id="30" max="1048575" man="1"/>
  </colBreaks>
  <drawing r:id="rId43"/>
</worksheet>
</file>

<file path=xl/worksheets/sheet44.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9">
    <pageSetUpPr fitToPage="1"/>
  </sheetPr>
  <dimension ref="A1:AD84"/>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89"/>
      <c r="B1" s="656" t="s">
        <v>145</v>
      </c>
      <c r="Z1" s="5"/>
      <c r="AB1" s="685"/>
      <c r="AD1" s="236"/>
    </row>
    <row r="2" ht="15" customHeight="1">
      <c r="A2" s="11"/>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row>
    <row r="3" ht="17.1" customHeight="1">
      <c r="A3" s="11"/>
      <c r="B3" s="999" t="s">
        <v>209</v>
      </c>
      <c r="C3" s="999"/>
      <c r="D3" s="999"/>
      <c r="E3" s="999"/>
      <c r="F3" s="999"/>
      <c r="G3" s="999"/>
      <c r="H3" s="999"/>
      <c r="I3" s="999"/>
      <c r="J3" s="999"/>
      <c r="K3" s="999"/>
      <c r="L3" s="999"/>
      <c r="M3" s="999"/>
      <c r="N3" s="999"/>
      <c r="O3" s="999"/>
      <c r="P3" s="999"/>
      <c r="Q3" s="999"/>
      <c r="R3" s="1035" t="s">
        <v>296</v>
      </c>
      <c r="S3" s="1035"/>
      <c r="T3" s="1035"/>
      <c r="U3" s="1035"/>
      <c r="V3" s="1035"/>
      <c r="W3" s="1035"/>
      <c r="X3" s="1035"/>
      <c r="Y3" s="1035"/>
      <c r="Z3" s="1035"/>
      <c r="AA3" s="1035"/>
      <c r="AB3" s="1035"/>
    </row>
    <row r="4" ht="19.5" customHeight="1">
      <c r="A4" s="4"/>
      <c r="B4" s="999" t="s">
        <v>210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row>
    <row r="5" ht="12.75" customHeight="1"/>
    <row r="6" ht="15.75" customHeight="1">
      <c r="D6" s="960" t="s">
        <v>10</v>
      </c>
      <c r="E6" s="960"/>
      <c r="F6" s="960"/>
      <c r="G6" s="960"/>
      <c r="H6" s="960"/>
      <c r="I6" s="960"/>
      <c r="J6" s="960"/>
      <c r="K6" s="960"/>
      <c r="L6" s="960"/>
      <c r="M6" s="960"/>
      <c r="N6" s="960"/>
      <c r="O6" s="960"/>
      <c r="Q6" s="960" t="s">
        <v>70</v>
      </c>
      <c r="R6" s="960"/>
      <c r="S6" s="960"/>
      <c r="T6" s="960"/>
      <c r="U6" s="960"/>
      <c r="V6" s="960"/>
      <c r="W6" s="960"/>
      <c r="X6" s="960"/>
      <c r="Y6" s="960"/>
      <c r="Z6" s="960"/>
      <c r="AA6" s="960"/>
      <c r="AB6" s="960"/>
    </row>
    <row r="7" ht="15.75" customHeight="1">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944" t="s">
        <v>42</v>
      </c>
      <c r="C8" s="944"/>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18" customHeight="1">
      <c r="A9" s="57"/>
      <c r="B9" s="284">
        <v>2022</v>
      </c>
      <c r="C9" s="285" t="s">
        <v>218</v>
      </c>
      <c r="D9" s="434">
        <v>50.950673400673400673400673401</v>
      </c>
      <c r="E9" s="435"/>
      <c r="F9" s="436">
        <v>71.941602668803303451756457924</v>
      </c>
      <c r="G9" s="434">
        <v>6.2871212121212121212121212121</v>
      </c>
      <c r="H9" s="435"/>
      <c r="I9" s="436">
        <v>25.10611146799078086399801348</v>
      </c>
      <c r="J9" s="434">
        <v>31.713299663299663299663299663</v>
      </c>
      <c r="K9" s="435"/>
      <c r="L9" s="436">
        <v>7.961947932727651308086160911</v>
      </c>
      <c r="M9" s="434">
        <v>88.9510101010101010101010101</v>
      </c>
      <c r="N9" s="435">
        <v>63.676182365591397849462365591</v>
      </c>
      <c r="O9" s="436">
        <v>105.00966206952173562384063231</v>
      </c>
      <c r="P9" s="5"/>
      <c r="Q9" s="415">
        <v>238.20597635346511635747104003</v>
      </c>
      <c r="R9" s="416"/>
      <c r="S9" s="417">
        <v>109.65069375171396228518141001</v>
      </c>
      <c r="T9" s="415">
        <v>-87.94406145234746249660604262</v>
      </c>
      <c r="U9" s="416"/>
      <c r="V9" s="417">
        <v>112.89544263213309642968694208</v>
      </c>
      <c r="W9" s="415">
        <v>95.43209876510364145658318508</v>
      </c>
      <c r="X9" s="416"/>
      <c r="Y9" s="417">
        <v>63.138753010299953951111124580</v>
      </c>
      <c r="Z9" s="415">
        <v>6.6023060860336584912463715700</v>
      </c>
      <c r="AA9" s="416">
        <v>27.017219769066647022482262600</v>
      </c>
      <c r="AB9" s="417">
        <v>105.94912663648457390461146136</v>
      </c>
    </row>
    <row r="10" ht="18" customHeight="1">
      <c r="A10" s="58"/>
      <c r="B10" s="286"/>
      <c r="C10" s="287" t="s">
        <v>221</v>
      </c>
      <c r="D10" s="276">
        <v>55.051401107852720755946562398</v>
      </c>
      <c r="E10" s="94"/>
      <c r="F10" s="277">
        <v>80.39397785351421364256094259</v>
      </c>
      <c r="G10" s="276">
        <v>15.753014011078527207559465624</v>
      </c>
      <c r="H10" s="94"/>
      <c r="I10" s="277">
        <v>28.424182337955284213019936588</v>
      </c>
      <c r="J10" s="276">
        <v>32.646627565982404692082111437</v>
      </c>
      <c r="K10" s="94"/>
      <c r="L10" s="277">
        <v>8.07822063008478982110480568</v>
      </c>
      <c r="M10" s="276">
        <v>103.45104268491365265558813946</v>
      </c>
      <c r="N10" s="94">
        <v>75.045880749219562955254942768</v>
      </c>
      <c r="O10" s="277">
        <v>116.89638082155428767668568485</v>
      </c>
      <c r="P10" s="5"/>
      <c r="Q10" s="271">
        <v>184.46216984118279310931449441</v>
      </c>
      <c r="R10" s="92"/>
      <c r="S10" s="272">
        <v>90.98500287450339537354625013</v>
      </c>
      <c r="T10" s="271">
        <v>-62.066246366162017146449251240</v>
      </c>
      <c r="U10" s="92"/>
      <c r="V10" s="272">
        <v>89.09189427386522246844179348</v>
      </c>
      <c r="W10" s="271">
        <v>53.877756318860781701882933580</v>
      </c>
      <c r="X10" s="92"/>
      <c r="Y10" s="272">
        <v>37.724771286586745124925528590</v>
      </c>
      <c r="Z10" s="271">
        <v>26.011593386114042475764431230</v>
      </c>
      <c r="AA10" s="92">
        <v>24.666542874347492457899570060</v>
      </c>
      <c r="AB10" s="272">
        <v>85.57391916782516692280828286</v>
      </c>
    </row>
    <row r="11" ht="18" customHeight="1">
      <c r="A11" s="58"/>
      <c r="B11" s="288"/>
      <c r="C11" s="289" t="s">
        <v>223</v>
      </c>
      <c r="D11" s="439">
        <v>70.217676767676767676767676768</v>
      </c>
      <c r="E11" s="95"/>
      <c r="F11" s="440">
        <v>91.66612377922910510157164138</v>
      </c>
      <c r="G11" s="439">
        <v>11.412289562289562289562289562</v>
      </c>
      <c r="H11" s="95"/>
      <c r="I11" s="440">
        <v>34.680952174092945921355383774</v>
      </c>
      <c r="J11" s="439">
        <v>31.543265993265993265993265993</v>
      </c>
      <c r="K11" s="95"/>
      <c r="L11" s="440">
        <v>7.0074607028598991343437224865</v>
      </c>
      <c r="M11" s="439">
        <v>113.17323232323232323232323232</v>
      </c>
      <c r="N11" s="95">
        <v>89.57894064516129032258064516</v>
      </c>
      <c r="O11" s="440">
        <v>133.35453665618195015727074764</v>
      </c>
      <c r="P11" s="5"/>
      <c r="Q11" s="420">
        <v>76.261180263948560989139894350</v>
      </c>
      <c r="R11" s="91"/>
      <c r="S11" s="421">
        <v>54.978840169229789285093132880</v>
      </c>
      <c r="T11" s="420">
        <v>7.4251032033141068357809270500</v>
      </c>
      <c r="U11" s="91"/>
      <c r="V11" s="421">
        <v>148.72702048318672880629642047</v>
      </c>
      <c r="W11" s="420">
        <v>6.9110724373373619911942115400</v>
      </c>
      <c r="X11" s="91"/>
      <c r="Y11" s="421">
        <v>1.5140572318929442197813768500</v>
      </c>
      <c r="Z11" s="420">
        <v>41.528488900835902817542014200</v>
      </c>
      <c r="AA11" s="91">
        <v>25.437099665472179263584646850</v>
      </c>
      <c r="AB11" s="421">
        <v>66.706018054100275680559564080</v>
      </c>
    </row>
    <row r="12" ht="18" customHeight="1">
      <c r="A12" s="58"/>
      <c r="B12" s="286"/>
      <c r="C12" s="287" t="s">
        <v>224</v>
      </c>
      <c r="D12" s="276">
        <v>55.121782339524275008145975888</v>
      </c>
      <c r="E12" s="94"/>
      <c r="F12" s="277">
        <v>82.53615666195765007063524894</v>
      </c>
      <c r="G12" s="276">
        <v>15.616405995438253502769631802</v>
      </c>
      <c r="H12" s="94"/>
      <c r="I12" s="277">
        <v>22.909196631362050529569242056</v>
      </c>
      <c r="J12" s="276">
        <v>34.25839035516454871293580971</v>
      </c>
      <c r="K12" s="94"/>
      <c r="L12" s="277">
        <v>7.6906488296402675553959866691</v>
      </c>
      <c r="M12" s="276">
        <v>104.9965786901270772238514174</v>
      </c>
      <c r="N12" s="94">
        <v>76.84400499479708636836628512</v>
      </c>
      <c r="O12" s="277">
        <v>113.13600212295996815560047767</v>
      </c>
      <c r="P12" s="5"/>
      <c r="Q12" s="271">
        <v>13.924103911035919459004194800</v>
      </c>
      <c r="R12" s="92"/>
      <c r="S12" s="272">
        <v>33.317957548183718899094138040</v>
      </c>
      <c r="T12" s="271">
        <v>79.76856931256115081305849245</v>
      </c>
      <c r="U12" s="92"/>
      <c r="V12" s="272">
        <v>42.585107456088480875440990170</v>
      </c>
      <c r="W12" s="271">
        <v>8.777611091142071172125730950</v>
      </c>
      <c r="X12" s="92"/>
      <c r="Y12" s="272">
        <v>-14.331743741466010689516839260</v>
      </c>
      <c r="Z12" s="271">
        <v>18.552359158262258078549917500</v>
      </c>
      <c r="AA12" s="92">
        <v>-2.3473508927873532819226724500</v>
      </c>
      <c r="AB12" s="272">
        <v>30.110872121100169049276449310</v>
      </c>
    </row>
    <row r="13" ht="18" customHeight="1">
      <c r="A13" s="58"/>
      <c r="B13" s="288"/>
      <c r="C13" s="289" t="s">
        <v>226</v>
      </c>
      <c r="D13" s="439">
        <v>55.001058976865428478331704138</v>
      </c>
      <c r="E13" s="95"/>
      <c r="F13" s="440">
        <v>82.59618295497693485336701133</v>
      </c>
      <c r="G13" s="439">
        <v>5.146301726946888237210817856</v>
      </c>
      <c r="H13" s="95"/>
      <c r="I13" s="440">
        <v>20.086504234880912098341757496</v>
      </c>
      <c r="J13" s="439">
        <v>34.059302704463994786575431737</v>
      </c>
      <c r="K13" s="95"/>
      <c r="L13" s="440">
        <v>7.6308084354397186688277468659</v>
      </c>
      <c r="M13" s="439">
        <v>94.20674486803519061583577713</v>
      </c>
      <c r="N13" s="95">
        <v>77.926457856399583766909469303</v>
      </c>
      <c r="O13" s="440">
        <v>110.31349562529756562053651569</v>
      </c>
      <c r="P13" s="5"/>
      <c r="Q13" s="420">
        <v>34.091644804257384519194444200</v>
      </c>
      <c r="R13" s="91"/>
      <c r="S13" s="421">
        <v>40.684733373977497205081127860</v>
      </c>
      <c r="T13" s="420">
        <v>21.930789570286750624542805620</v>
      </c>
      <c r="U13" s="91"/>
      <c r="V13" s="421">
        <v>25.484210124340057272665153210</v>
      </c>
      <c r="W13" s="420">
        <v>21.475679413517290696993005090</v>
      </c>
      <c r="X13" s="91"/>
      <c r="Y13" s="421">
        <v>-1.5747773768407652128981573800</v>
      </c>
      <c r="Z13" s="420">
        <v>28.563996184708493197164370270</v>
      </c>
      <c r="AA13" s="91">
        <v>5.0581334393356425985106156400</v>
      </c>
      <c r="AB13" s="421">
        <v>33.761610214689379844464853990</v>
      </c>
    </row>
    <row r="14" ht="18" customHeight="1">
      <c r="A14" s="58"/>
      <c r="B14" s="286"/>
      <c r="C14" s="287" t="s">
        <v>228</v>
      </c>
      <c r="D14" s="276">
        <v>58.047727272727272727272727273</v>
      </c>
      <c r="E14" s="94"/>
      <c r="F14" s="277">
        <v>87.55807164413965187025988039</v>
      </c>
      <c r="G14" s="276">
        <v>17.469191919191919191919191919</v>
      </c>
      <c r="H14" s="94"/>
      <c r="I14" s="277">
        <v>31.56573714638018041437687568</v>
      </c>
      <c r="J14" s="276">
        <v>30.053030303030303030303030303</v>
      </c>
      <c r="K14" s="94"/>
      <c r="L14" s="277">
        <v>6.5258081140692474798603807888</v>
      </c>
      <c r="M14" s="276">
        <v>105.56994949494949494949494949</v>
      </c>
      <c r="N14" s="94">
        <v>86.65613698924731182795698925</v>
      </c>
      <c r="O14" s="277">
        <v>125.64961690458907976449713687</v>
      </c>
      <c r="P14" s="5"/>
      <c r="Q14" s="271">
        <v>27.654174726850159542885975550</v>
      </c>
      <c r="R14" s="92"/>
      <c r="S14" s="272">
        <v>43.341689170882828528374145220</v>
      </c>
      <c r="T14" s="271">
        <v>120.09481085611300830746439797</v>
      </c>
      <c r="U14" s="92"/>
      <c r="V14" s="272">
        <v>51.218329609950511032188827430</v>
      </c>
      <c r="W14" s="271">
        <v>4.4521549856141979189375546200</v>
      </c>
      <c r="X14" s="92"/>
      <c r="Y14" s="272">
        <v>-25.091797682793041070377622310</v>
      </c>
      <c r="Z14" s="271">
        <v>28.459009341228026821142356240</v>
      </c>
      <c r="AA14" s="92">
        <v>-0.6853801151230921207767526500</v>
      </c>
      <c r="AB14" s="272">
        <v>38.579827217618586199822746090</v>
      </c>
    </row>
    <row r="15" ht="18" customHeight="1">
      <c r="A15" s="58"/>
      <c r="B15" s="288"/>
      <c r="C15" s="289" t="s">
        <v>229</v>
      </c>
      <c r="D15" s="439">
        <v>58.456419028999674160964483545</v>
      </c>
      <c r="E15" s="95"/>
      <c r="F15" s="440">
        <v>88.20116062583355173988788293</v>
      </c>
      <c r="G15" s="439">
        <v>13.07380254154447702834799609</v>
      </c>
      <c r="H15" s="95"/>
      <c r="I15" s="440">
        <v>32.226772283521730675848429404</v>
      </c>
      <c r="J15" s="439">
        <v>27.725399152818507657217334637</v>
      </c>
      <c r="K15" s="95"/>
      <c r="L15" s="440">
        <v>6.09131031785606917609341379</v>
      </c>
      <c r="M15" s="439">
        <v>99.25562072336265884652981427</v>
      </c>
      <c r="N15" s="95">
        <v>81.88506659729448491155046826</v>
      </c>
      <c r="O15" s="440">
        <v>126.51924322721135159182972612</v>
      </c>
      <c r="P15" s="5"/>
      <c r="Q15" s="420">
        <v>-0.4301308013469082892105325900</v>
      </c>
      <c r="R15" s="91"/>
      <c r="S15" s="421">
        <v>34.050422832589713451632264390</v>
      </c>
      <c r="T15" s="420">
        <v>65.030693770800816167010302060</v>
      </c>
      <c r="U15" s="91"/>
      <c r="V15" s="421">
        <v>50.895799709057050588212312820</v>
      </c>
      <c r="W15" s="420">
        <v>-10.985429999464776348885352930</v>
      </c>
      <c r="X15" s="91"/>
      <c r="Y15" s="421">
        <v>-26.534719463818213508076027910</v>
      </c>
      <c r="Z15" s="420">
        <v>1.5110920051724089580940180600</v>
      </c>
      <c r="AA15" s="91">
        <v>-6.3355716508979251141328693900</v>
      </c>
      <c r="AB15" s="421">
        <v>32.556686420851529137648781840</v>
      </c>
    </row>
    <row r="16" ht="18" customHeight="1">
      <c r="A16" s="58"/>
      <c r="B16" s="286"/>
      <c r="C16" s="287" t="s">
        <v>230</v>
      </c>
      <c r="D16" s="276">
        <v>52.622138047138047138047138047</v>
      </c>
      <c r="E16" s="94"/>
      <c r="F16" s="277">
        <v>80.75129682623036182225461078</v>
      </c>
      <c r="G16" s="276">
        <v>20.921212121212121212121212121</v>
      </c>
      <c r="H16" s="94"/>
      <c r="I16" s="277">
        <v>27.273286243877612097371260107</v>
      </c>
      <c r="J16" s="276">
        <v>26.523484848484848484848484848</v>
      </c>
      <c r="K16" s="94"/>
      <c r="L16" s="277">
        <v>6.270537504131884133442924991</v>
      </c>
      <c r="M16" s="276">
        <v>100.06691919191919191919191919</v>
      </c>
      <c r="N16" s="94">
        <v>71.834220860215053763440860215</v>
      </c>
      <c r="O16" s="277">
        <v>114.29512057423985805306879587</v>
      </c>
      <c r="P16" s="5"/>
      <c r="Q16" s="271">
        <v>31.686976670759571110293647720</v>
      </c>
      <c r="R16" s="92"/>
      <c r="S16" s="272">
        <v>20.814153946620973243146213290</v>
      </c>
      <c r="T16" s="271">
        <v>71.646408839105696407316215220</v>
      </c>
      <c r="U16" s="92"/>
      <c r="V16" s="272">
        <v>72.211892465432714173322696920</v>
      </c>
      <c r="W16" s="271">
        <v>-11.049790821112850886777686420</v>
      </c>
      <c r="X16" s="92"/>
      <c r="Y16" s="272">
        <v>-20.163194976362816897435076190</v>
      </c>
      <c r="Z16" s="271">
        <v>22.082079183241817307480926270</v>
      </c>
      <c r="AA16" s="92">
        <v>-10.560803286539426065269127640</v>
      </c>
      <c r="AB16" s="272">
        <v>26.250382774571444302117920650</v>
      </c>
    </row>
    <row r="17" ht="18" customHeight="1">
      <c r="A17" s="58"/>
      <c r="B17" s="288"/>
      <c r="C17" s="289" t="s">
        <v>231</v>
      </c>
      <c r="D17" s="439">
        <v>58.238758553274682306940371457</v>
      </c>
      <c r="E17" s="95"/>
      <c r="F17" s="440">
        <v>79.44842065827369012589464811</v>
      </c>
      <c r="G17" s="439">
        <v>5.9644020853698273053111762789</v>
      </c>
      <c r="H17" s="95"/>
      <c r="I17" s="440">
        <v>15.776925298346120524808192128</v>
      </c>
      <c r="J17" s="439">
        <v>26.625285109156076898012381883</v>
      </c>
      <c r="K17" s="95"/>
      <c r="L17" s="440">
        <v>6.1679557924806631127900533081</v>
      </c>
      <c r="M17" s="439">
        <v>90.82836428804170739654610622</v>
      </c>
      <c r="N17" s="95">
        <v>78.093938189386056191467221644</v>
      </c>
      <c r="O17" s="440">
        <v>101.39330174910047376349289355</v>
      </c>
      <c r="P17" s="5"/>
      <c r="Q17" s="420">
        <v>33.278712361770577600930274080</v>
      </c>
      <c r="R17" s="91"/>
      <c r="S17" s="421">
        <v>20.614655094643587402626729700</v>
      </c>
      <c r="T17" s="420">
        <v>-25.570024295144453666043962220</v>
      </c>
      <c r="U17" s="91"/>
      <c r="V17" s="421">
        <v>31.223415249194314287952303520</v>
      </c>
      <c r="W17" s="420">
        <v>-12.811798944309556460276840670</v>
      </c>
      <c r="X17" s="91"/>
      <c r="Y17" s="421">
        <v>-22.037968092822323657108786380</v>
      </c>
      <c r="Z17" s="420">
        <v>10.432137770717063124508153080</v>
      </c>
      <c r="AA17" s="91">
        <v>-9.249190167666972438235254930</v>
      </c>
      <c r="AB17" s="421">
        <v>18.168418073855128333111642760</v>
      </c>
    </row>
    <row r="18" ht="18" customHeight="1">
      <c r="A18" s="58"/>
      <c r="B18" s="286">
        <v>2023</v>
      </c>
      <c r="C18" s="287" t="s">
        <v>232</v>
      </c>
      <c r="D18" s="276">
        <v>47.316308243727598566308243728</v>
      </c>
      <c r="E18" s="94"/>
      <c r="F18" s="277">
        <v>67.317218610241720846374187304</v>
      </c>
      <c r="G18" s="276">
        <v>6.7999348321928967090257412838</v>
      </c>
      <c r="H18" s="94"/>
      <c r="I18" s="277">
        <v>12.221997611670035824949462626</v>
      </c>
      <c r="J18" s="276">
        <v>26.317530140110785272075594656</v>
      </c>
      <c r="K18" s="94"/>
      <c r="L18" s="277">
        <v>6.9329628560055571599166426013</v>
      </c>
      <c r="M18" s="276">
        <v>80.43377321603128054740957967</v>
      </c>
      <c r="N18" s="94">
        <v>49.660577939646201873048907388</v>
      </c>
      <c r="O18" s="277">
        <v>86.47217907791731383124029253</v>
      </c>
      <c r="P18" s="5"/>
      <c r="Q18" s="271">
        <v>49.219548787199534029359953530</v>
      </c>
      <c r="R18" s="92"/>
      <c r="S18" s="272">
        <v>55.272518156699895793865921070</v>
      </c>
      <c r="T18" s="271">
        <v>33.318427187679132998858562930</v>
      </c>
      <c r="U18" s="92"/>
      <c r="V18" s="272">
        <v>23.451371983248417659361392300</v>
      </c>
      <c r="W18" s="271">
        <v>-15.353638566882373858709850550</v>
      </c>
      <c r="X18" s="92"/>
      <c r="Y18" s="272">
        <v>-16.612411060460767806215771670</v>
      </c>
      <c r="Z18" s="271">
        <v>18.457658859582864957319168330</v>
      </c>
      <c r="AA18" s="92">
        <v>-19.549733870062189839347389850</v>
      </c>
      <c r="AB18" s="272">
        <v>40.448428990709787494875526560</v>
      </c>
    </row>
    <row r="19" ht="18" customHeight="1">
      <c r="A19" s="58"/>
      <c r="B19" s="288"/>
      <c r="C19" s="289" t="s">
        <v>233</v>
      </c>
      <c r="D19" s="439">
        <v>51.285533910533910533910533911</v>
      </c>
      <c r="E19" s="95"/>
      <c r="F19" s="440">
        <v>73.12303223066554016821173658</v>
      </c>
      <c r="G19" s="439">
        <v>3.2789502164502164502164502165</v>
      </c>
      <c r="H19" s="95"/>
      <c r="I19" s="440">
        <v>13.643100358418659676817203046</v>
      </c>
      <c r="J19" s="439">
        <v>25.248827561327561327561327561</v>
      </c>
      <c r="K19" s="95"/>
      <c r="L19" s="440">
        <v>6.758140681801701091682546323</v>
      </c>
      <c r="M19" s="439">
        <v>79.8132215007215007215007215</v>
      </c>
      <c r="N19" s="95">
        <v>56.385665668202764976958525346</v>
      </c>
      <c r="O19" s="440">
        <v>93.52427327088590093671148595</v>
      </c>
      <c r="P19" s="5"/>
      <c r="Q19" s="420">
        <v>33.585946382812006738314864840</v>
      </c>
      <c r="R19" s="91"/>
      <c r="S19" s="421">
        <v>32.499703716538969396118659090</v>
      </c>
      <c r="T19" s="420">
        <v>-54.262746726033410634375461890</v>
      </c>
      <c r="U19" s="91"/>
      <c r="V19" s="421">
        <v>52.678490047509909233199406280</v>
      </c>
      <c r="W19" s="420">
        <v>-24.151113109894040403252825310</v>
      </c>
      <c r="X19" s="91"/>
      <c r="Y19" s="421">
        <v>-19.754732852431605626984346320</v>
      </c>
      <c r="Z19" s="420">
        <v>1.2230691452712626032967268300</v>
      </c>
      <c r="AA19" s="91">
        <v>-7.3029338867054574562645333800</v>
      </c>
      <c r="AB19" s="421">
        <v>28.918961322499280391485035910</v>
      </c>
    </row>
    <row r="20" ht="18" customHeight="1">
      <c r="A20" s="58"/>
      <c r="B20" s="286"/>
      <c r="C20" s="287" t="s">
        <v>234</v>
      </c>
      <c r="D20" s="276">
        <v>60.460899315738025415444770283</v>
      </c>
      <c r="E20" s="94"/>
      <c r="F20" s="277">
        <v>80.76001966859970497100442543</v>
      </c>
      <c r="G20" s="276">
        <v>2.4463994786575431736722059303</v>
      </c>
      <c r="H20" s="94"/>
      <c r="I20" s="277">
        <v>20.460198403097023953544640697</v>
      </c>
      <c r="J20" s="276">
        <v>24.448354512870641902899967416</v>
      </c>
      <c r="K20" s="94"/>
      <c r="L20" s="277">
        <v>6.7659436635108450473373242899</v>
      </c>
      <c r="M20" s="276">
        <v>87.35565330726621049201694363</v>
      </c>
      <c r="N20" s="94">
        <v>70.352713631633714880332986472</v>
      </c>
      <c r="O20" s="277">
        <v>107.98616173520757397188639042</v>
      </c>
      <c r="P20" s="5"/>
      <c r="Q20" s="271">
        <v>32.105810236455656542194958100</v>
      </c>
      <c r="R20" s="92"/>
      <c r="S20" s="272">
        <v>26.406591480454907477355825860</v>
      </c>
      <c r="T20" s="271">
        <v>-54.301018001782799642051470350</v>
      </c>
      <c r="U20" s="92"/>
      <c r="V20" s="272">
        <v>40.222724190466492181158037120</v>
      </c>
      <c r="W20" s="271">
        <v>-25.708132727748246392773502130</v>
      </c>
      <c r="X20" s="92"/>
      <c r="Y20" s="272">
        <v>-9.265210377735073110547491390</v>
      </c>
      <c r="Z20" s="271">
        <v>3.9590359647116215201952583600</v>
      </c>
      <c r="AA20" s="92">
        <v>-1.8741105825807328403655760400</v>
      </c>
      <c r="AB20" s="272">
        <v>25.657153101949646209576724200</v>
      </c>
    </row>
    <row r="21" ht="18" customHeight="1">
      <c r="A21" s="58"/>
      <c r="B21" s="288"/>
      <c r="C21" s="289" t="s">
        <v>218</v>
      </c>
      <c r="D21" s="439">
        <v>67.907744107744107744107744108</v>
      </c>
      <c r="E21" s="95"/>
      <c r="F21" s="440">
        <v>83.36582788934591499314460844</v>
      </c>
      <c r="G21" s="439">
        <v>3.5476430976430976430976430976</v>
      </c>
      <c r="H21" s="95"/>
      <c r="I21" s="440">
        <v>26.849124929429792725219775788</v>
      </c>
      <c r="J21" s="439">
        <v>26.454208754208754208754208754</v>
      </c>
      <c r="K21" s="95"/>
      <c r="L21" s="440">
        <v>6.9488587789337849826598919268</v>
      </c>
      <c r="M21" s="439">
        <v>97.90959595959595959595959596</v>
      </c>
      <c r="N21" s="95">
        <v>83.76564064516129032258064516</v>
      </c>
      <c r="O21" s="440">
        <v>117.16381159770949270102427615</v>
      </c>
      <c r="P21" s="5"/>
      <c r="Q21" s="420">
        <v>33.281347576479996653140180340</v>
      </c>
      <c r="R21" s="91"/>
      <c r="S21" s="421">
        <v>15.879859214618846777659692910</v>
      </c>
      <c r="T21" s="420">
        <v>-43.572853489520562839958752490</v>
      </c>
      <c r="U21" s="91"/>
      <c r="V21" s="421">
        <v>6.9425863246541398858564798100</v>
      </c>
      <c r="W21" s="420">
        <v>-16.583234683640608107840302790</v>
      </c>
      <c r="X21" s="91"/>
      <c r="Y21" s="421">
        <v>-12.724136886218788941667956520</v>
      </c>
      <c r="Z21" s="420">
        <v>10.071370576257509964124646700</v>
      </c>
      <c r="AA21" s="91">
        <v>31.549407538625127306419187830</v>
      </c>
      <c r="AB21" s="421">
        <v>11.574315437912126097192226480</v>
      </c>
    </row>
    <row r="22" ht="18" customHeight="1">
      <c r="A22" s="58"/>
      <c r="B22" s="286"/>
      <c r="C22" s="287" t="s">
        <v>221</v>
      </c>
      <c r="D22" s="276">
        <v>68.752443792766373411534701857</v>
      </c>
      <c r="E22" s="94"/>
      <c r="F22" s="277">
        <v>90.25178395188714596960172732</v>
      </c>
      <c r="G22" s="276">
        <v>9.134734441186054089279895732</v>
      </c>
      <c r="H22" s="94"/>
      <c r="I22" s="277">
        <v>38.877801538977631549932852205</v>
      </c>
      <c r="J22" s="276">
        <v>25.691593352883675464320625611</v>
      </c>
      <c r="K22" s="94"/>
      <c r="L22" s="277">
        <v>8.107553820578132808821765557</v>
      </c>
      <c r="M22" s="276">
        <v>103.5787715868361029651352232</v>
      </c>
      <c r="N22" s="94">
        <v>92.51192362122788761706555671</v>
      </c>
      <c r="O22" s="277">
        <v>137.23713931144291032835634507</v>
      </c>
      <c r="P22" s="5"/>
      <c r="Q22" s="271">
        <v>24.887727485831860036263427480</v>
      </c>
      <c r="R22" s="92"/>
      <c r="S22" s="272">
        <v>12.261871301294218114194768240</v>
      </c>
      <c r="T22" s="271">
        <v>-42.012782856985507748515381930</v>
      </c>
      <c r="U22" s="92"/>
      <c r="V22" s="272">
        <v>36.777202864345175767753520960</v>
      </c>
      <c r="W22" s="271">
        <v>-21.303989819639689443319005480</v>
      </c>
      <c r="X22" s="92"/>
      <c r="Y22" s="272">
        <v>0.3631145003496852291519533800</v>
      </c>
      <c r="Z22" s="271">
        <v>0.1234679696029266107583322800</v>
      </c>
      <c r="AA22" s="92">
        <v>23.273819558995685680639469600</v>
      </c>
      <c r="AB22" s="272">
        <v>17.400674295370797896042520360</v>
      </c>
    </row>
    <row r="23" ht="18" customHeight="1">
      <c r="A23" s="58"/>
      <c r="B23" s="288"/>
      <c r="C23" s="289" t="s">
        <v>223</v>
      </c>
      <c r="D23" s="439">
        <v>76.087626262626262626262626263</v>
      </c>
      <c r="E23" s="95"/>
      <c r="F23" s="440">
        <v>99.63683643712361181243395731</v>
      </c>
      <c r="G23" s="439">
        <v>7.6895622895622895622895622896</v>
      </c>
      <c r="H23" s="95"/>
      <c r="I23" s="440">
        <v>42.03583938787968401847513366</v>
      </c>
      <c r="J23" s="439">
        <v>37.750925925925925925925925926</v>
      </c>
      <c r="K23" s="95"/>
      <c r="L23" s="440">
        <v>11.576795906587961528555381975</v>
      </c>
      <c r="M23" s="439">
        <v>121.52811447811447811447811448</v>
      </c>
      <c r="N23" s="95">
        <v>108.05623569892473118279569892</v>
      </c>
      <c r="O23" s="440">
        <v>153.24947173159125735946447294</v>
      </c>
      <c r="P23" s="5"/>
      <c r="Q23" s="420">
        <v>8.359646409757647260432214030</v>
      </c>
      <c r="R23" s="91"/>
      <c r="S23" s="421">
        <v>8.695374397114247441358179020</v>
      </c>
      <c r="T23" s="420">
        <v>-32.620336632848655963781194340</v>
      </c>
      <c r="U23" s="91"/>
      <c r="V23" s="421">
        <v>21.207281671096591088664372810</v>
      </c>
      <c r="W23" s="420">
        <v>19.679826223272105947701030780</v>
      </c>
      <c r="X23" s="91"/>
      <c r="Y23" s="421">
        <v>65.206718915982884927087472810</v>
      </c>
      <c r="Z23" s="420">
        <v>7.382383610865345158792777900</v>
      </c>
      <c r="AA23" s="91">
        <v>20.626829163908871233858830790</v>
      </c>
      <c r="AB23" s="421">
        <v>14.918828840958137715763319250</v>
      </c>
    </row>
    <row r="24" ht="18" customHeight="1">
      <c r="A24" s="59"/>
      <c r="B24" s="286"/>
      <c r="C24" s="287" t="s">
        <v>224</v>
      </c>
      <c r="D24" s="276">
        <v>75.89247311827956989247311828</v>
      </c>
      <c r="E24" s="94"/>
      <c r="F24" s="277">
        <v>97.64507543532386847014197295</v>
      </c>
      <c r="G24" s="276">
        <v>6.2757412838057999348321928967</v>
      </c>
      <c r="H24" s="94"/>
      <c r="I24" s="277">
        <v>26.527422867088656993670145095</v>
      </c>
      <c r="J24" s="276">
        <v>47.017758227435646790485500163</v>
      </c>
      <c r="K24" s="94"/>
      <c r="L24" s="277">
        <v>13.339486274907705876384411854</v>
      </c>
      <c r="M24" s="276">
        <v>129.18597262952101661779081134</v>
      </c>
      <c r="N24" s="94">
        <v>108.77074178970824048814011121</v>
      </c>
      <c r="O24" s="277">
        <v>137.5119845773202313401965299</v>
      </c>
      <c r="P24" s="93"/>
      <c r="Q24" s="271">
        <v>37.681457124972888128308629580</v>
      </c>
      <c r="R24" s="92"/>
      <c r="S24" s="272">
        <v>18.305818182445220858546660290</v>
      </c>
      <c r="T24" s="271">
        <v>-59.813152362621752238308915030</v>
      </c>
      <c r="U24" s="92"/>
      <c r="V24" s="272">
        <v>15.793771793505026931016719450</v>
      </c>
      <c r="W24" s="271">
        <v>37.244504893379885654872124220</v>
      </c>
      <c r="X24" s="92"/>
      <c r="Y24" s="272">
        <v>73.450726596256622768841707010</v>
      </c>
      <c r="Z24" s="271">
        <v>23.038268714275549266543949510</v>
      </c>
      <c r="AA24" s="92">
        <v>41.547465930580672775358736440</v>
      </c>
      <c r="AB24" s="272">
        <v>21.545734334698320087815721290</v>
      </c>
    </row>
    <row r="25" ht="18" customHeight="1">
      <c r="A25" s="60"/>
      <c r="B25" s="288"/>
      <c r="C25" s="289" t="s">
        <v>226</v>
      </c>
      <c r="D25" s="439">
        <v>74.972222222222222222222222222</v>
      </c>
      <c r="E25" s="95"/>
      <c r="F25" s="440">
        <v>86.49827626033923047005372056</v>
      </c>
      <c r="G25" s="439">
        <v>7.2122026718800912349299446074</v>
      </c>
      <c r="H25" s="95"/>
      <c r="I25" s="440">
        <v>28.979258583393891605314286915</v>
      </c>
      <c r="J25" s="439">
        <v>33.071766047572499185402411209</v>
      </c>
      <c r="K25" s="95"/>
      <c r="L25" s="440">
        <v>12.601974690074234917521637636</v>
      </c>
      <c r="M25" s="439">
        <v>115.25619094167481264255457804</v>
      </c>
      <c r="N25" s="95">
        <v>93.3107994752077302734334326</v>
      </c>
      <c r="O25" s="440">
        <v>128.07950953380735699288964511</v>
      </c>
      <c r="P25" s="93"/>
      <c r="Q25" s="420">
        <v>36.310506773533122856613312850</v>
      </c>
      <c r="R25" s="91"/>
      <c r="S25" s="421">
        <v>4.7243022204369498155264002700</v>
      </c>
      <c r="T25" s="420">
        <v>40.143408890728544797985047330</v>
      </c>
      <c r="U25" s="91"/>
      <c r="V25" s="421">
        <v>44.272284736548952267456786100</v>
      </c>
      <c r="W25" s="420">
        <v>-2.8994623451202511232479738700</v>
      </c>
      <c r="X25" s="91"/>
      <c r="Y25" s="421">
        <v>65.145997265670461408443885150</v>
      </c>
      <c r="Z25" s="420">
        <v>22.343884297423438114917903540</v>
      </c>
      <c r="AA25" s="91">
        <v>19.742128722387750664584604310</v>
      </c>
      <c r="AB25" s="421">
        <v>16.105023059783073503442245660</v>
      </c>
    </row>
    <row r="26" ht="18" customHeight="1">
      <c r="A26" s="60"/>
      <c r="B26" s="290"/>
      <c r="C26" s="291" t="s">
        <v>228</v>
      </c>
      <c r="D26" s="443">
        <v>75.881313131313131313131313131</v>
      </c>
      <c r="E26" s="444"/>
      <c r="F26" s="445">
        <v>96.87988279978136492389805531</v>
      </c>
      <c r="G26" s="443">
        <v>8.72003367003367003367003367</v>
      </c>
      <c r="H26" s="444"/>
      <c r="I26" s="445">
        <v>36.917011490275437517586840884</v>
      </c>
      <c r="J26" s="443">
        <v>38.046969696969696969696969697</v>
      </c>
      <c r="K26" s="444"/>
      <c r="L26" s="445">
        <v>11.158029494119340795872955248</v>
      </c>
      <c r="M26" s="443">
        <v>122.64840067340067340067340067</v>
      </c>
      <c r="N26" s="444">
        <v>112.00447815795136647299332903</v>
      </c>
      <c r="O26" s="445">
        <v>144.95492378417614323735785144</v>
      </c>
      <c r="P26" s="184"/>
      <c r="Q26" s="273">
        <v>30.722280951385867630444947660</v>
      </c>
      <c r="R26" s="274"/>
      <c r="S26" s="275">
        <v>10.646432682496730673676688290</v>
      </c>
      <c r="T26" s="273">
        <v>-50.083359835038075676543777620</v>
      </c>
      <c r="U26" s="274"/>
      <c r="V26" s="275">
        <v>16.952793844339979546408534130</v>
      </c>
      <c r="W26" s="273">
        <v>26.599445424881874913460934590</v>
      </c>
      <c r="X26" s="274"/>
      <c r="Y26" s="275">
        <v>70.983107364292901250155611710</v>
      </c>
      <c r="Z26" s="273">
        <v>16.177379320737213903878014620</v>
      </c>
      <c r="AA26" s="274">
        <v>29.251639929334195436569509370</v>
      </c>
      <c r="AB26" s="275">
        <v>15.364397723738209775684476270</v>
      </c>
    </row>
    <row r="27" ht="21"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9"/>
    </row>
    <row r="28" ht="18" customHeight="1">
      <c r="A28" s="112"/>
      <c r="B28" s="973" t="s">
        <v>59</v>
      </c>
      <c r="C28" s="973"/>
      <c r="D28" s="973"/>
      <c r="E28" s="973"/>
      <c r="F28" s="973"/>
      <c r="G28" s="973"/>
      <c r="H28" s="973"/>
      <c r="I28" s="973"/>
      <c r="J28" s="973"/>
      <c r="K28" s="973"/>
      <c r="L28" s="973"/>
      <c r="M28" s="973"/>
      <c r="N28" s="973"/>
      <c r="O28" s="973"/>
      <c r="P28" s="411"/>
      <c r="Q28" s="971"/>
      <c r="R28" s="971"/>
      <c r="S28" s="971"/>
      <c r="T28" s="971"/>
      <c r="U28" s="971"/>
      <c r="V28" s="971"/>
      <c r="W28" s="971"/>
      <c r="X28" s="971"/>
      <c r="Y28" s="971"/>
      <c r="Z28" s="971"/>
      <c r="AA28" s="971"/>
      <c r="AB28" s="971"/>
      <c r="AC28" s="9"/>
    </row>
    <row r="29" ht="18" customHeight="1">
      <c r="A29" s="58"/>
      <c r="B29" s="284">
        <v>2021</v>
      </c>
      <c r="C29" s="285"/>
      <c r="D29" s="454">
        <v>29.581945831945831945831945832</v>
      </c>
      <c r="E29" s="455"/>
      <c r="F29" s="456">
        <v>43.281958409635890455916786981</v>
      </c>
      <c r="G29" s="454">
        <v>16.301041551041551041551041551</v>
      </c>
      <c r="H29" s="455"/>
      <c r="I29" s="456">
        <v>11.652103456756152732188741801</v>
      </c>
      <c r="J29" s="454">
        <v>22.967661967661967661967661968</v>
      </c>
      <c r="K29" s="455"/>
      <c r="L29" s="456">
        <v>6.1625503866348156775177328774</v>
      </c>
      <c r="M29" s="454">
        <v>68.850658600658600658600658601</v>
      </c>
      <c r="N29" s="455">
        <v>59.363106901870059764796606902</v>
      </c>
      <c r="O29" s="456">
        <v>61.096612253026858865623261659</v>
      </c>
      <c r="P29" s="5"/>
      <c r="Q29" s="427">
        <v>19.996614815494451441657676570</v>
      </c>
      <c r="R29" s="428"/>
      <c r="S29" s="429">
        <v>14.615914384924263503137672060</v>
      </c>
      <c r="T29" s="427">
        <v>547.08700705842792328067118503</v>
      </c>
      <c r="U29" s="428"/>
      <c r="V29" s="429">
        <v>41.897647402582189208698271350</v>
      </c>
      <c r="W29" s="427">
        <v>53.867533499485136397712596330</v>
      </c>
      <c r="X29" s="428"/>
      <c r="Y29" s="429">
        <v>25.435818573007670459345889690</v>
      </c>
      <c r="Z29" s="427">
        <v>63.547108159233918997485153480</v>
      </c>
      <c r="AA29" s="428">
        <v>84.85514625554055041445625430</v>
      </c>
      <c r="AB29" s="429">
        <v>20.062960112953657108856866280</v>
      </c>
    </row>
    <row r="30" ht="18" customHeight="1">
      <c r="A30" s="58"/>
      <c r="B30" s="286">
        <v>2022</v>
      </c>
      <c r="C30" s="287"/>
      <c r="D30" s="276">
        <v>51.185370185370185370185370185</v>
      </c>
      <c r="E30" s="94"/>
      <c r="F30" s="277">
        <v>73.725433405830172502198859011</v>
      </c>
      <c r="G30" s="276">
        <v>9.933510933510933510933510934</v>
      </c>
      <c r="H30" s="94"/>
      <c r="I30" s="277">
        <v>22.053357739437418124007918446</v>
      </c>
      <c r="J30" s="276">
        <v>32.40016465016465016465016465</v>
      </c>
      <c r="K30" s="94"/>
      <c r="L30" s="277">
        <v>7.6622995904888590581008754829</v>
      </c>
      <c r="M30" s="276">
        <v>93.51905501905501905501905502</v>
      </c>
      <c r="N30" s="94">
        <v>74.706545398058252427184466019</v>
      </c>
      <c r="O30" s="277">
        <v>103.44109073575644968430765294</v>
      </c>
      <c r="P30" s="5"/>
      <c r="Q30" s="271">
        <v>73.029084956858744798820605620</v>
      </c>
      <c r="R30" s="92"/>
      <c r="S30" s="272">
        <v>70.337563536583793774652338300</v>
      </c>
      <c r="T30" s="271">
        <v>-39.062108992038274996888811170</v>
      </c>
      <c r="U30" s="92"/>
      <c r="V30" s="272">
        <v>89.26503546076391651565685441</v>
      </c>
      <c r="W30" s="271">
        <v>41.068623770803556942886539960</v>
      </c>
      <c r="X30" s="92"/>
      <c r="Y30" s="272">
        <v>24.336502094164622795116368340</v>
      </c>
      <c r="Z30" s="271">
        <v>35.828845968518036998471687470</v>
      </c>
      <c r="AA30" s="92">
        <v>25.846757855032624695623614930</v>
      </c>
      <c r="AB30" s="272">
        <v>69.307408252700995605082216440</v>
      </c>
    </row>
    <row r="31" ht="18" customHeight="1">
      <c r="A31" s="58"/>
      <c r="B31" s="425">
        <v>2023</v>
      </c>
      <c r="C31" s="426"/>
      <c r="D31" s="457">
        <v>66.598975098975098975098975099</v>
      </c>
      <c r="E31" s="458"/>
      <c r="F31" s="459">
        <v>86.22917548704873138877906336</v>
      </c>
      <c r="G31" s="457">
        <v>6.1482313982313982313982313982</v>
      </c>
      <c r="H31" s="458"/>
      <c r="I31" s="459">
        <v>27.454700122323495738238414683</v>
      </c>
      <c r="J31" s="457">
        <v>31.602517852517852517852517853</v>
      </c>
      <c r="K31" s="458"/>
      <c r="L31" s="459">
        <v>9.377011080355498168092283559</v>
      </c>
      <c r="M31" s="457">
        <v>104.34972434972434972434972435</v>
      </c>
      <c r="N31" s="458">
        <v>86.2465509693706300318159685</v>
      </c>
      <c r="O31" s="459">
        <v>123.0608866897277252951097616</v>
      </c>
      <c r="P31" s="93"/>
      <c r="Q31" s="430">
        <v>30.113301628463441323033817840</v>
      </c>
      <c r="R31" s="431"/>
      <c r="S31" s="432">
        <v>16.959875993438457807912503650</v>
      </c>
      <c r="T31" s="430">
        <v>-38.106159650995483233609596370</v>
      </c>
      <c r="U31" s="431"/>
      <c r="V31" s="432">
        <v>24.492154195973463873144677270</v>
      </c>
      <c r="W31" s="430">
        <v>-2.4618603216796423332500653300</v>
      </c>
      <c r="X31" s="431"/>
      <c r="Y31" s="432">
        <v>22.378549280185550950133963690</v>
      </c>
      <c r="Z31" s="430">
        <v>11.581243339565751863609684410</v>
      </c>
      <c r="AA31" s="431">
        <v>15.447114452656949127802194600</v>
      </c>
      <c r="AB31" s="432">
        <v>18.967120139944054442389778580</v>
      </c>
    </row>
    <row r="32" ht="21" customHeight="1">
      <c r="B32" s="43"/>
      <c r="C32"/>
      <c r="D32" s="56"/>
      <c r="E32" s="56"/>
      <c r="F32" s="56"/>
      <c r="G32" s="56"/>
      <c r="H32" s="56"/>
      <c r="I32" s="56"/>
      <c r="J32" s="56"/>
      <c r="K32" s="56"/>
      <c r="L32" s="56"/>
      <c r="M32" s="56"/>
      <c r="N32" s="56"/>
      <c r="O32" s="56"/>
      <c r="P32" s="5"/>
      <c r="Q32" s="5"/>
      <c r="R32" s="5"/>
      <c r="S32" s="5"/>
      <c r="T32" s="5"/>
      <c r="U32" s="5"/>
      <c r="V32" s="5"/>
      <c r="W32" s="5"/>
      <c r="X32" s="5"/>
      <c r="Y32" s="5"/>
      <c r="Z32" s="5"/>
      <c r="AA32" s="5"/>
      <c r="AB32" s="5"/>
    </row>
    <row r="33" ht="18" customHeight="1">
      <c r="A33" s="112"/>
      <c r="B33" s="972" t="s">
        <v>44</v>
      </c>
      <c r="C33" s="972"/>
      <c r="D33" s="972"/>
      <c r="E33" s="972"/>
      <c r="F33" s="972"/>
      <c r="G33" s="972"/>
      <c r="H33" s="972"/>
      <c r="I33" s="972"/>
      <c r="J33" s="972"/>
      <c r="K33" s="972"/>
      <c r="L33" s="972"/>
      <c r="M33" s="972"/>
      <c r="N33" s="972"/>
      <c r="O33" s="972"/>
      <c r="P33" s="411"/>
      <c r="Q33" s="971"/>
      <c r="R33" s="971"/>
      <c r="S33" s="971"/>
      <c r="T33" s="971"/>
      <c r="U33" s="971"/>
      <c r="V33" s="971"/>
      <c r="W33" s="971"/>
      <c r="X33" s="971"/>
      <c r="Y33" s="971"/>
      <c r="Z33" s="971"/>
      <c r="AA33" s="971"/>
      <c r="AB33" s="971"/>
      <c r="AC33" s="9"/>
    </row>
    <row r="34" ht="18" customHeight="1">
      <c r="A34" s="58"/>
      <c r="B34" s="284">
        <v>2021</v>
      </c>
      <c r="C34" s="285"/>
      <c r="D34" s="454">
        <v>44.952678963548528765920070268</v>
      </c>
      <c r="E34" s="455"/>
      <c r="F34" s="456">
        <v>60.562008816597071407463525152</v>
      </c>
      <c r="G34" s="454">
        <v>6.9375</v>
      </c>
      <c r="H34" s="455"/>
      <c r="I34" s="456">
        <v>17.614451285403269355246234556</v>
      </c>
      <c r="J34" s="454">
        <v>29.441864295125164690382081686</v>
      </c>
      <c r="K34" s="455"/>
      <c r="L34" s="456">
        <v>8.478115987802361970762467261</v>
      </c>
      <c r="M34" s="454">
        <v>81.33204325867369345630215195</v>
      </c>
      <c r="N34" s="455">
        <v>79.96156149885583524027459954</v>
      </c>
      <c r="O34" s="456">
        <v>86.65457608980270273347222697</v>
      </c>
      <c r="P34" s="5"/>
      <c r="Q34" s="427">
        <v>85.19620858652301951332833386</v>
      </c>
      <c r="R34" s="428"/>
      <c r="S34" s="429">
        <v>147.88360296137084223202553109</v>
      </c>
      <c r="T34" s="427">
        <v>5217.6309701464479784957839637</v>
      </c>
      <c r="U34" s="428"/>
      <c r="V34" s="429">
        <v>152.51607153154276782128310764</v>
      </c>
      <c r="W34" s="427">
        <v>151.80018920836266681726613606</v>
      </c>
      <c r="X34" s="428"/>
      <c r="Y34" s="429">
        <v>121.77964952711947013143573143</v>
      </c>
      <c r="Z34" s="427">
        <v>125.32139462348906655385282146</v>
      </c>
      <c r="AA34" s="428">
        <v>164.23300468557833453305738235</v>
      </c>
      <c r="AB34" s="429">
        <v>145.96832603899550563165870900</v>
      </c>
    </row>
    <row r="35" ht="18" customHeight="1">
      <c r="A35" s="58"/>
      <c r="B35" s="286">
        <v>2022</v>
      </c>
      <c r="C35" s="287"/>
      <c r="D35" s="276">
        <v>56.035216293368467281510759772</v>
      </c>
      <c r="E35" s="94"/>
      <c r="F35" s="277">
        <v>84.19396388531697487773767913</v>
      </c>
      <c r="G35" s="276">
        <v>12.692605401844532279314888011</v>
      </c>
      <c r="H35" s="94"/>
      <c r="I35" s="277">
        <v>24.780856970053665803223339744</v>
      </c>
      <c r="J35" s="276">
        <v>32.819993412384716732542819499</v>
      </c>
      <c r="K35" s="94"/>
      <c r="L35" s="277">
        <v>7.2906458547777934494211648179</v>
      </c>
      <c r="M35" s="276">
        <v>101.54784255599472990777338603</v>
      </c>
      <c r="N35" s="94">
        <v>80.40835280504908835904628331</v>
      </c>
      <c r="O35" s="277">
        <v>116.2654667101484341303821837</v>
      </c>
      <c r="P35" s="5"/>
      <c r="Q35" s="271">
        <v>24.653786126666887234338522100</v>
      </c>
      <c r="R35" s="92"/>
      <c r="S35" s="272">
        <v>39.021088518185800639622832700</v>
      </c>
      <c r="T35" s="271">
        <v>82.95647426082208690904343079</v>
      </c>
      <c r="U35" s="92"/>
      <c r="V35" s="272">
        <v>40.684807993954644334227531780</v>
      </c>
      <c r="W35" s="271">
        <v>11.473896773061812102784701350</v>
      </c>
      <c r="X35" s="92"/>
      <c r="Y35" s="272">
        <v>-14.006297327507371030718787620</v>
      </c>
      <c r="Z35" s="271">
        <v>24.855885192743227800322999030</v>
      </c>
      <c r="AA35" s="92">
        <v>0.558757605246659287292678200</v>
      </c>
      <c r="AB35" s="272">
        <v>34.171179361217710030695528520</v>
      </c>
    </row>
    <row r="36" ht="18" customHeight="1">
      <c r="A36" s="58"/>
      <c r="B36" s="425">
        <v>2023</v>
      </c>
      <c r="C36" s="426"/>
      <c r="D36" s="457">
        <v>75.578749451032059727711901625</v>
      </c>
      <c r="E36" s="458"/>
      <c r="F36" s="459">
        <v>93.63956941911953277025008867</v>
      </c>
      <c r="G36" s="457">
        <v>7.388339920948616600790513834</v>
      </c>
      <c r="H36" s="458"/>
      <c r="I36" s="459">
        <v>30.741494235578501435827419771</v>
      </c>
      <c r="J36" s="457">
        <v>39.393308080808080808080808081</v>
      </c>
      <c r="K36" s="458"/>
      <c r="L36" s="459">
        <v>12.379632334108917266166045561</v>
      </c>
      <c r="M36" s="457">
        <v>122.36042490118577075098814229</v>
      </c>
      <c r="N36" s="458">
        <v>104.61589265164060964998456227</v>
      </c>
      <c r="O36" s="459">
        <v>136.760695988806951472243554</v>
      </c>
      <c r="P36" s="93"/>
      <c r="Q36" s="430">
        <v>34.877233372852987685032276410</v>
      </c>
      <c r="R36" s="431"/>
      <c r="S36" s="432">
        <v>11.218863084635816325654140710</v>
      </c>
      <c r="T36" s="430">
        <v>-41.790202349622873779060951800</v>
      </c>
      <c r="U36" s="431"/>
      <c r="V36" s="432">
        <v>24.053394411139479013006386320</v>
      </c>
      <c r="W36" s="430">
        <v>20.028385093839053168257996930</v>
      </c>
      <c r="X36" s="431"/>
      <c r="Y36" s="432">
        <v>69.801586590006166735499154130</v>
      </c>
      <c r="Z36" s="430">
        <v>20.495346647771838804193119670</v>
      </c>
      <c r="AA36" s="431">
        <v>30.105752701273246347263688700</v>
      </c>
      <c r="AB36" s="432">
        <v>17.627959409314896399846257580</v>
      </c>
    </row>
    <row r="37" ht="21"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 customHeight="1">
      <c r="A38" s="112"/>
      <c r="B38" s="972" t="s">
        <v>45</v>
      </c>
      <c r="C38" s="972"/>
      <c r="D38" s="972"/>
      <c r="E38" s="972"/>
      <c r="F38" s="972"/>
      <c r="G38" s="972"/>
      <c r="H38" s="972"/>
      <c r="I38" s="972"/>
      <c r="J38" s="972"/>
      <c r="K38" s="972"/>
      <c r="L38" s="972"/>
      <c r="M38" s="972"/>
      <c r="N38" s="972"/>
      <c r="O38" s="972"/>
      <c r="P38" s="467"/>
      <c r="Q38" s="971"/>
      <c r="R38" s="971"/>
      <c r="S38" s="971"/>
      <c r="T38" s="971"/>
      <c r="U38" s="971"/>
      <c r="V38" s="971"/>
      <c r="W38" s="971"/>
      <c r="X38" s="971"/>
      <c r="Y38" s="971"/>
      <c r="Z38" s="971"/>
      <c r="AA38" s="971"/>
      <c r="AB38" s="971"/>
      <c r="AC38" s="9"/>
    </row>
    <row r="39" ht="18" customHeight="1">
      <c r="A39" s="58"/>
      <c r="B39" s="284">
        <v>2021</v>
      </c>
      <c r="C39" s="285"/>
      <c r="D39" s="454">
        <v>26.737664314376643143766431438</v>
      </c>
      <c r="E39" s="455"/>
      <c r="F39" s="456">
        <v>37.644156796222647234786662217</v>
      </c>
      <c r="G39" s="454">
        <v>12.950740279507402795074027951</v>
      </c>
      <c r="H39" s="455"/>
      <c r="I39" s="456">
        <v>9.503436911445227982244346404</v>
      </c>
      <c r="J39" s="454">
        <v>21.166562889165628891656288917</v>
      </c>
      <c r="K39" s="455"/>
      <c r="L39" s="456">
        <v>5.649769420041171439309574129</v>
      </c>
      <c r="M39" s="454">
        <v>60.854981320049813200498132005</v>
      </c>
      <c r="N39" s="455">
        <v>49.711680827911405318401305797</v>
      </c>
      <c r="O39" s="456">
        <v>52.79736312770904665634058275</v>
      </c>
      <c r="P39" s="5"/>
      <c r="Q39" s="427">
        <v>-19.449596368467907949138831470</v>
      </c>
      <c r="R39" s="428"/>
      <c r="S39" s="429">
        <v>-29.298515635149438708809021630</v>
      </c>
      <c r="T39" s="427">
        <v>54.771753730967982823188793110</v>
      </c>
      <c r="U39" s="428"/>
      <c r="V39" s="429">
        <v>-31.388165853210481708221231640</v>
      </c>
      <c r="W39" s="427">
        <v>25.016023685746347425278221080</v>
      </c>
      <c r="X39" s="428"/>
      <c r="Y39" s="429">
        <v>-1.5380483117402887591995912800</v>
      </c>
      <c r="Z39" s="427">
        <v>4.0390821687592875676098137800</v>
      </c>
      <c r="AA39" s="428">
        <v>9.652972922498925241031139240</v>
      </c>
      <c r="AB39" s="429">
        <v>-27.508850166839407190399240040</v>
      </c>
    </row>
    <row r="40" ht="18" customHeight="1">
      <c r="A40" s="58"/>
      <c r="B40" s="286">
        <v>2022</v>
      </c>
      <c r="C40" s="287"/>
      <c r="D40" s="276">
        <v>50.265725750657257506572575066</v>
      </c>
      <c r="E40" s="94"/>
      <c r="F40" s="277">
        <v>71.906549132253419641419747073</v>
      </c>
      <c r="G40" s="276">
        <v>9.784945343849453438494534385</v>
      </c>
      <c r="H40" s="94"/>
      <c r="I40" s="277">
        <v>20.696780753860129380857539568</v>
      </c>
      <c r="J40" s="276">
        <v>31.923349937733499377334993773</v>
      </c>
      <c r="K40" s="94"/>
      <c r="L40" s="277">
        <v>7.7485112561248950323625779571</v>
      </c>
      <c r="M40" s="276">
        <v>91.97403486924034869240348692</v>
      </c>
      <c r="N40" s="94">
        <v>76.828736790666422332172744487</v>
      </c>
      <c r="O40" s="277">
        <v>100.3518411422384440546398646</v>
      </c>
      <c r="P40" s="5"/>
      <c r="Q40" s="271">
        <v>87.99594893405046176778167034</v>
      </c>
      <c r="R40" s="92"/>
      <c r="S40" s="272">
        <v>91.01649565839670096273433254</v>
      </c>
      <c r="T40" s="271">
        <v>-24.444895560617103498183589030</v>
      </c>
      <c r="U40" s="92"/>
      <c r="V40" s="272">
        <v>117.78206081457724465972656352</v>
      </c>
      <c r="W40" s="271">
        <v>50.819715533607152888126991490</v>
      </c>
      <c r="X40" s="92"/>
      <c r="Y40" s="272">
        <v>37.147389213715823332885290690</v>
      </c>
      <c r="Z40" s="271">
        <v>51.136411308063398305227656460</v>
      </c>
      <c r="AA40" s="92">
        <v>54.548660417749033493996775390</v>
      </c>
      <c r="AB40" s="272">
        <v>90.06979742438900356386190547</v>
      </c>
    </row>
    <row r="41" ht="18" customHeight="1">
      <c r="A41" s="58"/>
      <c r="B41" s="425">
        <v>2023</v>
      </c>
      <c r="C41" s="426"/>
      <c r="D41" s="457">
        <v>64.048588625985886259858862599</v>
      </c>
      <c r="E41" s="458"/>
      <c r="F41" s="459">
        <v>85.37052282892750416888652352</v>
      </c>
      <c r="G41" s="457">
        <v>7.935035284350352843503528435</v>
      </c>
      <c r="H41" s="458"/>
      <c r="I41" s="459">
        <v>26.853277659585057771727617204</v>
      </c>
      <c r="J41" s="457">
        <v>30.433049674830496748304967483</v>
      </c>
      <c r="K41" s="458"/>
      <c r="L41" s="459">
        <v>8.570075067072455410542105867</v>
      </c>
      <c r="M41" s="457">
        <v>102.41667358516673585166735852</v>
      </c>
      <c r="N41" s="458">
        <v>83.99876923865657340654600483</v>
      </c>
      <c r="O41" s="459">
        <v>120.79387555558501735115624658</v>
      </c>
      <c r="P41" s="93"/>
      <c r="Q41" s="430">
        <v>27.420001739642536142395924420</v>
      </c>
      <c r="R41" s="431"/>
      <c r="S41" s="432">
        <v>18.724266230403158335498961360</v>
      </c>
      <c r="T41" s="430">
        <v>-18.905675958852433099642425870</v>
      </c>
      <c r="U41" s="431"/>
      <c r="V41" s="432">
        <v>29.746157041959086545820479010</v>
      </c>
      <c r="W41" s="430">
        <v>-4.6683705368574980262323778300</v>
      </c>
      <c r="X41" s="431"/>
      <c r="Y41" s="432">
        <v>10.602860134270063069878514010</v>
      </c>
      <c r="Z41" s="430">
        <v>11.353898663701810303081001500</v>
      </c>
      <c r="AA41" s="431">
        <v>9.332487748027759799263791220</v>
      </c>
      <c r="AB41" s="432">
        <v>20.370363095200576369875493350</v>
      </c>
    </row>
    <row r="42" ht="12" customHeight="1">
      <c r="B42" s="43"/>
      <c r="C42"/>
      <c r="D42" s="56"/>
      <c r="E42" s="56"/>
      <c r="F42" s="56"/>
      <c r="G42" s="56"/>
      <c r="H42" s="56"/>
      <c r="I42" s="56"/>
      <c r="J42" s="56"/>
      <c r="K42" s="56"/>
      <c r="L42" s="56"/>
      <c r="M42" s="56"/>
      <c r="N42" s="56"/>
      <c r="O42" s="56"/>
      <c r="P42" s="5"/>
      <c r="Q42" s="5"/>
      <c r="R42" s="5"/>
      <c r="S42" s="5"/>
      <c r="T42" s="5"/>
      <c r="U42" s="5"/>
      <c r="V42" s="5"/>
      <c r="W42" s="5"/>
      <c r="X42" s="5"/>
      <c r="Y42" s="5"/>
      <c r="Z42" s="5"/>
      <c r="AA42" s="5"/>
      <c r="AB42" s="5"/>
    </row>
    <row r="43" ht="39.95" customHeight="1">
      <c r="B43" s="1036" t="s">
        <v>126</v>
      </c>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row>
    <row r="44" ht="12" customHeight="1">
      <c r="Z44" s="55"/>
      <c r="AA44" s="233"/>
      <c r="AB44" s="233"/>
    </row>
    <row r="45" ht="12" customHeight="1"/>
    <row r="46">
      <c r="A46" s="236"/>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row>
    <row r="47">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row>
    <row r="48">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row>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sheetData>
  <mergeCells count="22">
    <mergeCell ref="B43:AB43"/>
    <mergeCell ref="B33:O33"/>
    <mergeCell ref="B38:O38"/>
    <mergeCell ref="B8:C8"/>
    <mergeCell ref="Q28:AB28"/>
    <mergeCell ref="Q33:AB33"/>
    <mergeCell ref="Q38:AB38"/>
    <mergeCell ref="B28:O28"/>
    <mergeCell ref="Q7:S7"/>
    <mergeCell ref="T7:V7"/>
    <mergeCell ref="W7:Y7"/>
    <mergeCell ref="Z7:AB7"/>
    <mergeCell ref="D7:F7"/>
    <mergeCell ref="M7:O7"/>
    <mergeCell ref="J7:L7"/>
    <mergeCell ref="G7:I7"/>
    <mergeCell ref="B4:AB4"/>
    <mergeCell ref="B2:AB2"/>
    <mergeCell ref="Q6:AB6"/>
    <mergeCell ref="D6:O6"/>
    <mergeCell ref="B3:Q3"/>
    <mergeCell ref="R3:AB3"/>
  </mergeCells>
  <phoneticPr fontId="0" type="noConversion"/>
  <printOptions horizontalCentered="1" verticalCentered="1"/>
  <pageMargins left="0.25" right="0.25" top="0.25" bottom="0.25" header="0" footer="0"/>
  <pageSetup scale="70" fitToWidth="1" fitToHeight="1" orientation="landscape" r:id="rId1"/>
  <headerFooter alignWithMargins="0">
    <oddHeader/>
    <oddFooter/>
  </headerFooter>
  <rowBreaks count="1" manualBreakCount="1">
    <brk id="46" max="16383" man="1"/>
  </rowBreaks>
  <colBreaks count="1" manualBreakCount="1">
    <brk id="30" max="1048575" man="1"/>
  </colBreaks>
  <drawing r:id="rId47"/>
</worksheet>
</file>

<file path=xl/worksheets/sheet48.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2">
    <pageSetUpPr fitToPage="1"/>
  </sheetPr>
  <dimension ref="A1:AP81"/>
  <sheetViews>
    <sheetView showGridLines="0" zoomScale="85" workbookViewId="0"/>
  </sheetViews>
  <sheetFormatPr defaultRowHeight="12.75"/>
  <cols>
    <col min="1" max="1" width="2.7109375" customWidth="1"/>
    <col min="2" max="2" width="6.7109375" customWidth="1"/>
    <col min="3" max="3" width="6.140625" style="26" customWidth="1"/>
    <col min="4" max="5" width="7.42578125" customWidth="1"/>
    <col min="6" max="6" width="8.7109375" customWidth="1"/>
    <col min="7" max="8" width="7.42578125" customWidth="1"/>
    <col min="9" max="9" width="8.7109375" customWidth="1"/>
    <col min="10" max="11" width="7.42578125" customWidth="1"/>
    <col min="12" max="12" width="8.7109375" customWidth="1"/>
    <col min="13" max="14" width="7.42578125" customWidth="1"/>
    <col min="15" max="15" width="8.7109375" bestFit="1" customWidth="1"/>
    <col min="16" max="16" width="1.42578125" customWidth="1"/>
    <col min="17" max="18" width="7.42578125" customWidth="1"/>
    <col min="19" max="19" width="8.7109375" bestFit="1" customWidth="1"/>
    <col min="20" max="21" width="7.42578125" customWidth="1"/>
    <col min="22" max="22" width="8.7109375" bestFit="1" customWidth="1"/>
    <col min="23" max="24" width="7.42578125" customWidth="1"/>
    <col min="25" max="25" width="8.7109375" bestFit="1" customWidth="1"/>
    <col min="26" max="27" width="7.42578125" customWidth="1"/>
    <col min="28" max="28" width="8.7109375" bestFit="1" customWidth="1"/>
    <col min="29" max="29" width="2.7109375" customWidth="1"/>
    <col min="30" max="41" width="9.140625" style="236" customWidth="1"/>
  </cols>
  <sheetData>
    <row r="1" ht="30">
      <c r="A1" s="89"/>
      <c r="B1" s="656" t="s">
        <v>147</v>
      </c>
      <c r="Y1" s="21"/>
      <c r="Z1" s="5"/>
      <c r="AB1" s="685"/>
      <c r="AD1" s="236"/>
    </row>
    <row r="2" ht="15" customHeight="1">
      <c r="A2" s="11"/>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row>
    <row r="3" ht="17.1" customHeight="1">
      <c r="A3" s="11"/>
      <c r="B3" s="999" t="s">
        <v>209</v>
      </c>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999"/>
    </row>
    <row r="4" ht="19.5" customHeight="1">
      <c r="A4" s="4"/>
      <c r="B4" s="999" t="s">
        <v>210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row>
    <row r="5" ht="15" customHeight="1"/>
    <row r="6" ht="15.75" customHeight="1">
      <c r="D6" s="960" t="s">
        <v>54</v>
      </c>
      <c r="E6" s="960"/>
      <c r="F6" s="960"/>
      <c r="G6" s="960"/>
      <c r="H6" s="960"/>
      <c r="I6" s="960"/>
      <c r="J6" s="960"/>
      <c r="K6" s="960"/>
      <c r="L6" s="960"/>
      <c r="M6" s="960"/>
      <c r="N6" s="960"/>
      <c r="O6" s="960"/>
      <c r="Q6" s="960" t="s">
        <v>70</v>
      </c>
      <c r="R6" s="960"/>
      <c r="S6" s="960"/>
      <c r="T6" s="960"/>
      <c r="U6" s="960"/>
      <c r="V6" s="960"/>
      <c r="W6" s="960"/>
      <c r="X6" s="960"/>
      <c r="Y6" s="960"/>
      <c r="Z6" s="960"/>
      <c r="AA6" s="960"/>
      <c r="AB6" s="960"/>
    </row>
    <row r="7" ht="15.75" customHeight="1">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944" t="s">
        <v>42</v>
      </c>
      <c r="C8" s="944"/>
      <c r="D8" s="412" t="s">
        <v>53</v>
      </c>
      <c r="E8" s="413" t="s">
        <v>9</v>
      </c>
      <c r="F8" s="414" t="s">
        <v>10</v>
      </c>
      <c r="G8" s="412" t="s">
        <v>53</v>
      </c>
      <c r="H8" s="413" t="s">
        <v>9</v>
      </c>
      <c r="I8" s="414" t="s">
        <v>10</v>
      </c>
      <c r="J8" s="412" t="s">
        <v>53</v>
      </c>
      <c r="K8" s="413" t="s">
        <v>9</v>
      </c>
      <c r="L8" s="414" t="s">
        <v>10</v>
      </c>
      <c r="M8" s="412" t="s">
        <v>53</v>
      </c>
      <c r="N8" s="413" t="s">
        <v>9</v>
      </c>
      <c r="O8" s="414" t="s">
        <v>10</v>
      </c>
      <c r="P8" s="63"/>
      <c r="Q8" s="412" t="s">
        <v>53</v>
      </c>
      <c r="R8" s="413" t="s">
        <v>9</v>
      </c>
      <c r="S8" s="414" t="s">
        <v>10</v>
      </c>
      <c r="T8" s="412" t="s">
        <v>53</v>
      </c>
      <c r="U8" s="413" t="s">
        <v>9</v>
      </c>
      <c r="V8" s="414" t="s">
        <v>10</v>
      </c>
      <c r="W8" s="412" t="s">
        <v>53</v>
      </c>
      <c r="X8" s="413" t="s">
        <v>9</v>
      </c>
      <c r="Y8" s="414" t="s">
        <v>10</v>
      </c>
      <c r="Z8" s="412" t="s">
        <v>53</v>
      </c>
      <c r="AA8" s="413" t="s">
        <v>9</v>
      </c>
      <c r="AB8" s="414" t="s">
        <v>10</v>
      </c>
    </row>
    <row r="9" ht="18.95" customHeight="1">
      <c r="A9" s="57"/>
      <c r="B9" s="284">
        <v>2022</v>
      </c>
      <c r="C9" s="285" t="s">
        <v>218</v>
      </c>
      <c r="D9" s="415"/>
      <c r="E9" s="416"/>
      <c r="F9" s="417"/>
      <c r="G9" s="415"/>
      <c r="H9" s="416"/>
      <c r="I9" s="417"/>
      <c r="J9" s="415"/>
      <c r="K9" s="416"/>
      <c r="L9" s="417"/>
      <c r="M9" s="415">
        <v>146.78030303032376533130791577</v>
      </c>
      <c r="N9" s="416">
        <v>95.17131855939236315879569920</v>
      </c>
      <c r="O9" s="417">
        <v>139.69274977933414383553238201</v>
      </c>
      <c r="P9" s="5"/>
      <c r="Q9" s="415"/>
      <c r="R9" s="416"/>
      <c r="S9" s="417"/>
      <c r="T9" s="415"/>
      <c r="U9" s="416"/>
      <c r="V9" s="417"/>
      <c r="W9" s="415"/>
      <c r="X9" s="416"/>
      <c r="Y9" s="417"/>
      <c r="Z9" s="415">
        <v>-9.473470144998966439740324180</v>
      </c>
      <c r="AA9" s="416">
        <v>-7.289670543672454875452658800</v>
      </c>
      <c r="AB9" s="417">
        <v>-16.072555926028778237824097430</v>
      </c>
    </row>
    <row r="10" ht="18.95" customHeight="1">
      <c r="A10" s="58"/>
      <c r="B10" s="286"/>
      <c r="C10" s="287" t="s">
        <v>221</v>
      </c>
      <c r="D10" s="271"/>
      <c r="E10" s="92"/>
      <c r="F10" s="272"/>
      <c r="G10" s="271"/>
      <c r="H10" s="92"/>
      <c r="I10" s="272"/>
      <c r="J10" s="271"/>
      <c r="K10" s="92"/>
      <c r="L10" s="272"/>
      <c r="M10" s="271">
        <v>142.01993449982828720525422966</v>
      </c>
      <c r="N10" s="92">
        <v>97.06411639119252871466278060</v>
      </c>
      <c r="O10" s="272">
        <v>137.85039452150937120124373306</v>
      </c>
      <c r="P10" s="5"/>
      <c r="Q10" s="271"/>
      <c r="R10" s="92"/>
      <c r="S10" s="272"/>
      <c r="T10" s="271"/>
      <c r="U10" s="92"/>
      <c r="V10" s="272"/>
      <c r="W10" s="271"/>
      <c r="X10" s="92"/>
      <c r="Y10" s="272"/>
      <c r="Z10" s="271">
        <v>2.5085647019680746779198107800</v>
      </c>
      <c r="AA10" s="92">
        <v>-1.3946601553829777014096195700</v>
      </c>
      <c r="AB10" s="272">
        <v>1.0789185941953347688212393600</v>
      </c>
    </row>
    <row r="11" ht="18.95" customHeight="1">
      <c r="A11" s="58"/>
      <c r="B11" s="288"/>
      <c r="C11" s="289" t="s">
        <v>223</v>
      </c>
      <c r="D11" s="420"/>
      <c r="E11" s="91"/>
      <c r="F11" s="421"/>
      <c r="G11" s="420"/>
      <c r="H11" s="91"/>
      <c r="I11" s="421"/>
      <c r="J11" s="420"/>
      <c r="K11" s="91"/>
      <c r="L11" s="421"/>
      <c r="M11" s="420">
        <v>129.77131543300921862913721858</v>
      </c>
      <c r="N11" s="91">
        <v>97.35518598519558929806160050</v>
      </c>
      <c r="O11" s="421">
        <v>126.33910549521172563240553923</v>
      </c>
      <c r="P11" s="5"/>
      <c r="Q11" s="420"/>
      <c r="R11" s="91"/>
      <c r="S11" s="421"/>
      <c r="T11" s="420"/>
      <c r="U11" s="91"/>
      <c r="V11" s="421"/>
      <c r="W11" s="420"/>
      <c r="X11" s="91"/>
      <c r="Y11" s="421"/>
      <c r="Z11" s="420">
        <v>17.468760423226888895319526610</v>
      </c>
      <c r="AA11" s="91">
        <v>-3.9504178140499750472378701800</v>
      </c>
      <c r="AB11" s="421">
        <v>12.828253585489510404230504030</v>
      </c>
    </row>
    <row r="12" ht="18.95" customHeight="1">
      <c r="A12" s="58"/>
      <c r="B12" s="286"/>
      <c r="C12" s="287" t="s">
        <v>224</v>
      </c>
      <c r="D12" s="271"/>
      <c r="E12" s="92"/>
      <c r="F12" s="272"/>
      <c r="G12" s="271"/>
      <c r="H12" s="92"/>
      <c r="I12" s="272"/>
      <c r="J12" s="271"/>
      <c r="K12" s="92"/>
      <c r="L12" s="272"/>
      <c r="M12" s="271">
        <v>138.20203227852614952426203810</v>
      </c>
      <c r="N12" s="92">
        <v>98.86685672101609472296341573</v>
      </c>
      <c r="O12" s="272">
        <v>136.63600523844657692717947145</v>
      </c>
      <c r="P12" s="5"/>
      <c r="Q12" s="271"/>
      <c r="R12" s="92"/>
      <c r="S12" s="272"/>
      <c r="T12" s="271"/>
      <c r="U12" s="92"/>
      <c r="V12" s="272"/>
      <c r="W12" s="271"/>
      <c r="X12" s="92"/>
      <c r="Y12" s="272"/>
      <c r="Z12" s="271">
        <v>30.000428294388529968178045630</v>
      </c>
      <c r="AA12" s="92">
        <v>-6.6140828554371976626417729800</v>
      </c>
      <c r="AB12" s="272">
        <v>21.402092254623071802822578750</v>
      </c>
    </row>
    <row r="13" ht="18.95" customHeight="1">
      <c r="A13" s="58"/>
      <c r="B13" s="288"/>
      <c r="C13" s="289" t="s">
        <v>226</v>
      </c>
      <c r="D13" s="420"/>
      <c r="E13" s="91"/>
      <c r="F13" s="421"/>
      <c r="G13" s="420"/>
      <c r="H13" s="91"/>
      <c r="I13" s="421"/>
      <c r="J13" s="420"/>
      <c r="K13" s="91"/>
      <c r="L13" s="421"/>
      <c r="M13" s="420">
        <v>124.33504909935518591820163241</v>
      </c>
      <c r="N13" s="91">
        <v>97.23071777435857706128965927</v>
      </c>
      <c r="O13" s="421">
        <v>120.89186068438514497683552525</v>
      </c>
      <c r="P13" s="5"/>
      <c r="Q13" s="420"/>
      <c r="R13" s="91"/>
      <c r="S13" s="421"/>
      <c r="T13" s="420"/>
      <c r="U13" s="91"/>
      <c r="V13" s="421"/>
      <c r="W13" s="420"/>
      <c r="X13" s="91"/>
      <c r="Y13" s="421"/>
      <c r="Z13" s="420">
        <v>25.555168528863451962185392790</v>
      </c>
      <c r="AA13" s="91">
        <v>-2.5335636165218074832048197900</v>
      </c>
      <c r="AB13" s="421">
        <v>22.374148460388185125616783760</v>
      </c>
    </row>
    <row r="14" ht="18.95" customHeight="1">
      <c r="A14" s="58"/>
      <c r="B14" s="286"/>
      <c r="C14" s="287" t="s">
        <v>228</v>
      </c>
      <c r="D14" s="271"/>
      <c r="E14" s="92"/>
      <c r="F14" s="272"/>
      <c r="G14" s="271"/>
      <c r="H14" s="92"/>
      <c r="I14" s="272"/>
      <c r="J14" s="271"/>
      <c r="K14" s="92"/>
      <c r="L14" s="272"/>
      <c r="M14" s="271">
        <v>126.43682303525341435961992119</v>
      </c>
      <c r="N14" s="92">
        <v>96.35348208033480534691254702</v>
      </c>
      <c r="O14" s="272">
        <v>121.82628162631659124746945660</v>
      </c>
      <c r="P14" s="5"/>
      <c r="Q14" s="271"/>
      <c r="R14" s="92"/>
      <c r="S14" s="272"/>
      <c r="T14" s="271"/>
      <c r="U14" s="92"/>
      <c r="V14" s="272"/>
      <c r="W14" s="271"/>
      <c r="X14" s="92"/>
      <c r="Y14" s="272"/>
      <c r="Z14" s="271">
        <v>32.520979468203838410740318260</v>
      </c>
      <c r="AA14" s="92">
        <v>-2.3961954408427981335824893900</v>
      </c>
      <c r="AB14" s="272">
        <v>29.345517800090155228414490450</v>
      </c>
    </row>
    <row r="15" ht="18.95" customHeight="1">
      <c r="A15" s="58"/>
      <c r="B15" s="288"/>
      <c r="C15" s="289" t="s">
        <v>229</v>
      </c>
      <c r="D15" s="420"/>
      <c r="E15" s="91"/>
      <c r="F15" s="421"/>
      <c r="G15" s="420"/>
      <c r="H15" s="91"/>
      <c r="I15" s="421"/>
      <c r="J15" s="420"/>
      <c r="K15" s="91"/>
      <c r="L15" s="421"/>
      <c r="M15" s="420">
        <v>126.55024339231985999934856247</v>
      </c>
      <c r="N15" s="91">
        <v>95.78277569827159059944160891</v>
      </c>
      <c r="O15" s="421">
        <v>121.21333577401696698678422077</v>
      </c>
      <c r="P15" s="5"/>
      <c r="Q15" s="420"/>
      <c r="R15" s="91"/>
      <c r="S15" s="421"/>
      <c r="T15" s="420"/>
      <c r="U15" s="91"/>
      <c r="V15" s="421"/>
      <c r="W15" s="420"/>
      <c r="X15" s="91"/>
      <c r="Y15" s="421"/>
      <c r="Z15" s="420">
        <v>24.887826344950516198079472320</v>
      </c>
      <c r="AA15" s="91">
        <v>-13.220187788435539902042631560</v>
      </c>
      <c r="AB15" s="421">
        <v>8.377421177195387681668585610</v>
      </c>
    </row>
    <row r="16" ht="18.95" customHeight="1">
      <c r="A16" s="58"/>
      <c r="B16" s="286"/>
      <c r="C16" s="287" t="s">
        <v>230</v>
      </c>
      <c r="D16" s="271"/>
      <c r="E16" s="92"/>
      <c r="F16" s="272"/>
      <c r="G16" s="271"/>
      <c r="H16" s="92"/>
      <c r="I16" s="272"/>
      <c r="J16" s="271"/>
      <c r="K16" s="92"/>
      <c r="L16" s="272"/>
      <c r="M16" s="271">
        <v>140.95441190189310760072279443</v>
      </c>
      <c r="N16" s="92">
        <v>98.82810537496615851996638789</v>
      </c>
      <c r="O16" s="272">
        <v>139.30257472502443004814665199</v>
      </c>
      <c r="P16" s="5"/>
      <c r="Q16" s="271"/>
      <c r="R16" s="92"/>
      <c r="S16" s="272"/>
      <c r="T16" s="271"/>
      <c r="U16" s="92"/>
      <c r="V16" s="272"/>
      <c r="W16" s="271"/>
      <c r="X16" s="92"/>
      <c r="Y16" s="272"/>
      <c r="Z16" s="271">
        <v>38.436581137500764675636836890</v>
      </c>
      <c r="AA16" s="92">
        <v>-1.4008520812898387324490253700</v>
      </c>
      <c r="AB16" s="272">
        <v>36.497289409190219776199943080</v>
      </c>
    </row>
    <row r="17" ht="18.95" customHeight="1">
      <c r="A17" s="58"/>
      <c r="B17" s="288"/>
      <c r="C17" s="289" t="s">
        <v>231</v>
      </c>
      <c r="D17" s="420"/>
      <c r="E17" s="91"/>
      <c r="F17" s="421"/>
      <c r="G17" s="420"/>
      <c r="H17" s="91"/>
      <c r="I17" s="421"/>
      <c r="J17" s="420"/>
      <c r="K17" s="91"/>
      <c r="L17" s="421"/>
      <c r="M17" s="420">
        <v>123.77135165019051569159562642</v>
      </c>
      <c r="N17" s="91">
        <v>93.96887663869491506363783349</v>
      </c>
      <c r="O17" s="421">
        <v>116.30654874614864993918037945</v>
      </c>
      <c r="P17" s="5"/>
      <c r="Q17" s="420"/>
      <c r="R17" s="91"/>
      <c r="S17" s="421"/>
      <c r="T17" s="420"/>
      <c r="U17" s="91"/>
      <c r="V17" s="421"/>
      <c r="W17" s="420"/>
      <c r="X17" s="91"/>
      <c r="Y17" s="421"/>
      <c r="Z17" s="420">
        <v>23.323186010078751940619859360</v>
      </c>
      <c r="AA17" s="91">
        <v>-1.3265679299213559281976185200</v>
      </c>
      <c r="AB17" s="421">
        <v>21.687220174348571572266544720</v>
      </c>
    </row>
    <row r="18" ht="18.95" customHeight="1">
      <c r="A18" s="58"/>
      <c r="B18" s="286">
        <v>2023</v>
      </c>
      <c r="C18" s="287" t="s">
        <v>232</v>
      </c>
      <c r="D18" s="271"/>
      <c r="E18" s="92"/>
      <c r="F18" s="272"/>
      <c r="G18" s="271"/>
      <c r="H18" s="92"/>
      <c r="I18" s="272"/>
      <c r="J18" s="271"/>
      <c r="K18" s="92"/>
      <c r="L18" s="272"/>
      <c r="M18" s="271">
        <v>156.32758434891121680971327297</v>
      </c>
      <c r="N18" s="92">
        <v>103.60746691299483936672410535</v>
      </c>
      <c r="O18" s="272">
        <v>161.96705023018334358983964947</v>
      </c>
      <c r="P18" s="5"/>
      <c r="Q18" s="271"/>
      <c r="R18" s="92"/>
      <c r="S18" s="272"/>
      <c r="T18" s="271"/>
      <c r="U18" s="92"/>
      <c r="V18" s="272"/>
      <c r="W18" s="271"/>
      <c r="X18" s="92"/>
      <c r="Y18" s="272"/>
      <c r="Z18" s="271">
        <v>41.545620286167912608503765470</v>
      </c>
      <c r="AA18" s="92">
        <v>4.0253592206063285431348269800</v>
      </c>
      <c r="AB18" s="272">
        <v>47.243339963939634396661759500</v>
      </c>
    </row>
    <row r="19" ht="18.95" customHeight="1">
      <c r="A19" s="58"/>
      <c r="B19" s="288"/>
      <c r="C19" s="289" t="s">
        <v>233</v>
      </c>
      <c r="D19" s="420"/>
      <c r="E19" s="91"/>
      <c r="F19" s="421"/>
      <c r="G19" s="420"/>
      <c r="H19" s="91"/>
      <c r="I19" s="421"/>
      <c r="J19" s="420"/>
      <c r="K19" s="91"/>
      <c r="L19" s="421"/>
      <c r="M19" s="420">
        <v>140.73782995787439487869405850</v>
      </c>
      <c r="N19" s="91">
        <v>100.57621282487619211966760930</v>
      </c>
      <c r="O19" s="421">
        <v>141.54877938371846262608404855</v>
      </c>
      <c r="P19" s="5"/>
      <c r="Q19" s="420"/>
      <c r="R19" s="91"/>
      <c r="S19" s="421"/>
      <c r="T19" s="420"/>
      <c r="U19" s="91"/>
      <c r="V19" s="421"/>
      <c r="W19" s="420"/>
      <c r="X19" s="91"/>
      <c r="Y19" s="421"/>
      <c r="Z19" s="420">
        <v>6.1616541930417910349492989100</v>
      </c>
      <c r="AA19" s="91">
        <v>2.859837861846299703156041600</v>
      </c>
      <c r="AB19" s="421">
        <v>9.197705374516810116971461190</v>
      </c>
    </row>
    <row r="20" ht="18.95" customHeight="1">
      <c r="A20" s="58"/>
      <c r="B20" s="286"/>
      <c r="C20" s="287" t="s">
        <v>234</v>
      </c>
      <c r="D20" s="271"/>
      <c r="E20" s="92"/>
      <c r="F20" s="272"/>
      <c r="G20" s="271"/>
      <c r="H20" s="92"/>
      <c r="I20" s="272"/>
      <c r="J20" s="271"/>
      <c r="K20" s="92"/>
      <c r="L20" s="272"/>
      <c r="M20" s="271">
        <v>121.76161706529451033565578806</v>
      </c>
      <c r="N20" s="92">
        <v>101.97641853642162342023906150</v>
      </c>
      <c r="O20" s="272">
        <v>124.16813623522985109373849466</v>
      </c>
      <c r="P20" s="5"/>
      <c r="Q20" s="271"/>
      <c r="R20" s="92"/>
      <c r="S20" s="272"/>
      <c r="T20" s="271"/>
      <c r="U20" s="92"/>
      <c r="V20" s="272"/>
      <c r="W20" s="271"/>
      <c r="X20" s="92"/>
      <c r="Y20" s="272"/>
      <c r="Z20" s="271">
        <v>2.0238591987552054124022973400</v>
      </c>
      <c r="AA20" s="92">
        <v>3.8429195838209620072700121100</v>
      </c>
      <c r="AB20" s="272">
        <v>5.9445540641331054224220510100</v>
      </c>
    </row>
    <row r="21" ht="18.95" customHeight="1">
      <c r="A21" s="58"/>
      <c r="B21" s="288"/>
      <c r="C21" s="289" t="s">
        <v>218</v>
      </c>
      <c r="D21" s="420"/>
      <c r="E21" s="91"/>
      <c r="F21" s="421"/>
      <c r="G21" s="420"/>
      <c r="H21" s="91"/>
      <c r="I21" s="421"/>
      <c r="J21" s="420"/>
      <c r="K21" s="91"/>
      <c r="L21" s="421"/>
      <c r="M21" s="420">
        <v>111.48522259633370744481855594</v>
      </c>
      <c r="N21" s="91">
        <v>104.84362748878835555463651514</v>
      </c>
      <c r="O21" s="421">
        <v>116.88515148389358956951580154</v>
      </c>
      <c r="P21" s="5"/>
      <c r="Q21" s="420"/>
      <c r="R21" s="91"/>
      <c r="S21" s="421"/>
      <c r="T21" s="420"/>
      <c r="U21" s="91"/>
      <c r="V21" s="421"/>
      <c r="W21" s="420"/>
      <c r="X21" s="91"/>
      <c r="Y21" s="421"/>
      <c r="Z21" s="420">
        <v>-24.046196734367209301011035280</v>
      </c>
      <c r="AA21" s="91">
        <v>10.163050250639853965831567090</v>
      </c>
      <c r="AB21" s="421">
        <v>-16.326973541175215632778293330</v>
      </c>
    </row>
    <row r="22" ht="18.95" customHeight="1">
      <c r="A22" s="58"/>
      <c r="B22" s="286"/>
      <c r="C22" s="287" t="s">
        <v>221</v>
      </c>
      <c r="D22" s="271"/>
      <c r="E22" s="92"/>
      <c r="F22" s="272"/>
      <c r="G22" s="271"/>
      <c r="H22" s="92"/>
      <c r="I22" s="272"/>
      <c r="J22" s="271"/>
      <c r="K22" s="92"/>
      <c r="L22" s="272"/>
      <c r="M22" s="271">
        <v>106.16312861561418410948622844</v>
      </c>
      <c r="N22" s="92">
        <v>105.46280935142691635891758852</v>
      </c>
      <c r="O22" s="272">
        <v>111.96261793339256428914639882</v>
      </c>
      <c r="P22" s="5"/>
      <c r="Q22" s="271"/>
      <c r="R22" s="92"/>
      <c r="S22" s="272"/>
      <c r="T22" s="271"/>
      <c r="U22" s="92"/>
      <c r="V22" s="272"/>
      <c r="W22" s="271"/>
      <c r="X22" s="92"/>
      <c r="Y22" s="272"/>
      <c r="Z22" s="271">
        <v>-25.247727377480455988570204890</v>
      </c>
      <c r="AA22" s="92">
        <v>8.652726952540780900511218420</v>
      </c>
      <c r="AB22" s="272">
        <v>-18.779617336582825654146599970</v>
      </c>
    </row>
    <row r="23" ht="18.95" customHeight="1">
      <c r="A23" s="58"/>
      <c r="B23" s="288"/>
      <c r="C23" s="289" t="s">
        <v>223</v>
      </c>
      <c r="D23" s="420"/>
      <c r="E23" s="91"/>
      <c r="F23" s="421"/>
      <c r="G23" s="420"/>
      <c r="H23" s="91"/>
      <c r="I23" s="421"/>
      <c r="J23" s="420"/>
      <c r="K23" s="91"/>
      <c r="L23" s="421"/>
      <c r="M23" s="420">
        <v>112.24293935868978027824589606</v>
      </c>
      <c r="N23" s="91">
        <v>100.20003988853323695400630048</v>
      </c>
      <c r="O23" s="421">
        <v>112.46747000955505271648401505</v>
      </c>
      <c r="P23" s="5"/>
      <c r="Q23" s="420"/>
      <c r="R23" s="91"/>
      <c r="S23" s="421"/>
      <c r="T23" s="420"/>
      <c r="U23" s="91"/>
      <c r="V23" s="421"/>
      <c r="W23" s="420"/>
      <c r="X23" s="91"/>
      <c r="Y23" s="421"/>
      <c r="Z23" s="420">
        <v>-13.507126760505093786532908170</v>
      </c>
      <c r="AA23" s="91">
        <v>2.9221390463633992059427461400</v>
      </c>
      <c r="AB23" s="421">
        <v>-10.979684739157799523121967430</v>
      </c>
    </row>
    <row r="24" ht="18.95" customHeight="1">
      <c r="A24" s="59"/>
      <c r="B24" s="286"/>
      <c r="C24" s="287" t="s">
        <v>224</v>
      </c>
      <c r="D24" s="271"/>
      <c r="E24" s="92"/>
      <c r="F24" s="272"/>
      <c r="G24" s="271"/>
      <c r="H24" s="92"/>
      <c r="I24" s="272"/>
      <c r="J24" s="271"/>
      <c r="K24" s="92"/>
      <c r="L24" s="272"/>
      <c r="M24" s="271">
        <v>112.16395120175425812199148880</v>
      </c>
      <c r="N24" s="92">
        <v>105.88878599920521039045766664</v>
      </c>
      <c r="O24" s="272">
        <v>118.76904625629226735878426718</v>
      </c>
      <c r="P24" s="93"/>
      <c r="Q24" s="271"/>
      <c r="R24" s="92"/>
      <c r="S24" s="272"/>
      <c r="T24" s="271"/>
      <c r="U24" s="92"/>
      <c r="V24" s="272"/>
      <c r="W24" s="271"/>
      <c r="X24" s="92"/>
      <c r="Y24" s="272"/>
      <c r="Z24" s="271">
        <v>-18.840592028541731628460997310</v>
      </c>
      <c r="AA24" s="92">
        <v>7.1024097570138530979358601300</v>
      </c>
      <c r="AB24" s="272">
        <v>-13.076318318099090917410458590</v>
      </c>
    </row>
    <row r="25" ht="18.95" customHeight="1">
      <c r="A25" s="60"/>
      <c r="B25" s="288"/>
      <c r="C25" s="289" t="s">
        <v>226</v>
      </c>
      <c r="D25" s="420"/>
      <c r="E25" s="91"/>
      <c r="F25" s="421"/>
      <c r="G25" s="420"/>
      <c r="H25" s="91"/>
      <c r="I25" s="421"/>
      <c r="J25" s="420"/>
      <c r="K25" s="91"/>
      <c r="L25" s="421"/>
      <c r="M25" s="420">
        <v>113.47440504713371339269292180</v>
      </c>
      <c r="N25" s="91">
        <v>108.85150494568609756308034360</v>
      </c>
      <c r="O25" s="421">
        <v>123.51859762203347625675298190</v>
      </c>
      <c r="P25" s="93"/>
      <c r="Q25" s="420"/>
      <c r="R25" s="91"/>
      <c r="S25" s="421"/>
      <c r="T25" s="420"/>
      <c r="U25" s="91"/>
      <c r="V25" s="421"/>
      <c r="W25" s="420"/>
      <c r="X25" s="91"/>
      <c r="Y25" s="421"/>
      <c r="Z25" s="420">
        <v>-8.734981914539410833589572830</v>
      </c>
      <c r="AA25" s="91">
        <v>11.951765282911188665014265580</v>
      </c>
      <c r="AB25" s="421">
        <v>2.1727988325788361983870766500</v>
      </c>
    </row>
    <row r="26" ht="18.95" customHeight="1">
      <c r="A26" s="60"/>
      <c r="B26" s="290"/>
      <c r="C26" s="291" t="s">
        <v>228</v>
      </c>
      <c r="D26" s="273"/>
      <c r="E26" s="274"/>
      <c r="F26" s="275"/>
      <c r="G26" s="273"/>
      <c r="H26" s="274"/>
      <c r="I26" s="275"/>
      <c r="J26" s="273"/>
      <c r="K26" s="274"/>
      <c r="L26" s="275"/>
      <c r="M26" s="273">
        <v>112.71605378165269329184320354</v>
      </c>
      <c r="N26" s="274">
        <v>97.14953514023699793263418466</v>
      </c>
      <c r="O26" s="275">
        <v>109.50312227729478834100511150</v>
      </c>
      <c r="P26" s="184"/>
      <c r="Q26" s="273"/>
      <c r="R26" s="274"/>
      <c r="S26" s="275"/>
      <c r="T26" s="273"/>
      <c r="U26" s="274"/>
      <c r="V26" s="275"/>
      <c r="W26" s="273"/>
      <c r="X26" s="274"/>
      <c r="Y26" s="275"/>
      <c r="Z26" s="273">
        <v>-10.851877581435745124590783520</v>
      </c>
      <c r="AA26" s="274">
        <v>0.8261798564514518612868280300</v>
      </c>
      <c r="AB26" s="275">
        <v>-10.115353751669355409683494790</v>
      </c>
    </row>
    <row r="27" ht="21.95"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9"/>
    </row>
    <row r="28" ht="18.95" customHeight="1">
      <c r="A28" s="112"/>
      <c r="B28" s="973" t="s">
        <v>59</v>
      </c>
      <c r="C28" s="973"/>
      <c r="D28" s="973"/>
      <c r="E28" s="973"/>
      <c r="F28" s="973"/>
      <c r="G28" s="973"/>
      <c r="H28" s="973"/>
      <c r="I28" s="973"/>
      <c r="J28" s="973"/>
      <c r="K28" s="973"/>
      <c r="L28" s="973"/>
      <c r="M28" s="973"/>
      <c r="N28" s="973"/>
      <c r="O28" s="973"/>
      <c r="P28" s="411"/>
      <c r="Q28" s="971"/>
      <c r="R28" s="971"/>
      <c r="S28" s="971"/>
      <c r="T28" s="971"/>
      <c r="U28" s="971"/>
      <c r="V28" s="971"/>
      <c r="W28" s="971"/>
      <c r="X28" s="971"/>
      <c r="Y28" s="971"/>
      <c r="Z28" s="971"/>
      <c r="AA28" s="971"/>
      <c r="AB28" s="971"/>
      <c r="AC28" s="9"/>
    </row>
    <row r="29" ht="18.95" customHeight="1">
      <c r="A29" s="58"/>
      <c r="B29" s="284">
        <v>2021</v>
      </c>
      <c r="C29" s="285"/>
      <c r="D29" s="427"/>
      <c r="E29" s="428"/>
      <c r="F29" s="429"/>
      <c r="G29" s="427"/>
      <c r="H29" s="428"/>
      <c r="I29" s="429"/>
      <c r="J29" s="427"/>
      <c r="K29" s="428"/>
      <c r="L29" s="429"/>
      <c r="M29" s="427">
        <v>114.65648528797944487953360696</v>
      </c>
      <c r="N29" s="428">
        <v>101.15628040357916934357393786</v>
      </c>
      <c r="O29" s="429">
        <v>115.98223575871319191210510573</v>
      </c>
      <c r="P29" s="5"/>
      <c r="Q29" s="427"/>
      <c r="R29" s="428"/>
      <c r="S29" s="429"/>
      <c r="T29" s="427"/>
      <c r="U29" s="428"/>
      <c r="V29" s="429"/>
      <c r="W29" s="427"/>
      <c r="X29" s="428"/>
      <c r="Y29" s="429"/>
      <c r="Z29" s="427">
        <v>3.9485941184858528858146338900</v>
      </c>
      <c r="AA29" s="428">
        <v>-14.887626092551436118083230500</v>
      </c>
      <c r="AB29" s="429">
        <v>-11.526883902413289712495985340</v>
      </c>
    </row>
    <row r="30" ht="18.95" customHeight="1">
      <c r="A30" s="58"/>
      <c r="B30" s="286">
        <v>2022</v>
      </c>
      <c r="C30" s="287"/>
      <c r="D30" s="271"/>
      <c r="E30" s="92"/>
      <c r="F30" s="272"/>
      <c r="G30" s="271"/>
      <c r="H30" s="92"/>
      <c r="I30" s="272"/>
      <c r="J30" s="271"/>
      <c r="K30" s="92"/>
      <c r="L30" s="272"/>
      <c r="M30" s="271">
        <v>129.49998919423980146442269721</v>
      </c>
      <c r="N30" s="92">
        <v>96.66554937359492916397354085</v>
      </c>
      <c r="O30" s="272">
        <v>125.18187599320243055823312264</v>
      </c>
      <c r="P30" s="5"/>
      <c r="Q30" s="271"/>
      <c r="R30" s="92"/>
      <c r="S30" s="272"/>
      <c r="T30" s="271"/>
      <c r="U30" s="92"/>
      <c r="V30" s="272"/>
      <c r="W30" s="271"/>
      <c r="X30" s="92"/>
      <c r="Y30" s="272"/>
      <c r="Z30" s="271">
        <v>12.946065692625351518199502490</v>
      </c>
      <c r="AA30" s="92">
        <v>-4.43939912785212737757386200</v>
      </c>
      <c r="AB30" s="272">
        <v>7.931939037321370020224121650</v>
      </c>
    </row>
    <row r="31" ht="18.95" customHeight="1">
      <c r="A31" s="58"/>
      <c r="B31" s="425">
        <v>2023</v>
      </c>
      <c r="C31" s="426"/>
      <c r="D31" s="430"/>
      <c r="E31" s="431"/>
      <c r="F31" s="432"/>
      <c r="G31" s="430"/>
      <c r="H31" s="431"/>
      <c r="I31" s="432"/>
      <c r="J31" s="430"/>
      <c r="K31" s="431"/>
      <c r="L31" s="432"/>
      <c r="M31" s="430">
        <v>117.95450142045994603706509606</v>
      </c>
      <c r="N31" s="431">
        <v>102.57347064848247894722911149</v>
      </c>
      <c r="O31" s="432">
        <v>120.99002589303228792026431811</v>
      </c>
      <c r="P31" s="184"/>
      <c r="Q31" s="430"/>
      <c r="R31" s="431"/>
      <c r="S31" s="432"/>
      <c r="T31" s="430"/>
      <c r="U31" s="431"/>
      <c r="V31" s="432"/>
      <c r="W31" s="430"/>
      <c r="X31" s="431"/>
      <c r="Y31" s="432"/>
      <c r="Z31" s="430">
        <v>-8.915435318242597360303852900</v>
      </c>
      <c r="AA31" s="431">
        <v>6.1117133385846884439426454400</v>
      </c>
      <c r="AB31" s="432">
        <v>-3.3486078291360783026745303100</v>
      </c>
    </row>
    <row r="32" ht="21.95" customHeight="1">
      <c r="B32" s="43"/>
      <c r="C32"/>
      <c r="D32" s="56"/>
      <c r="E32" s="56"/>
      <c r="F32" s="56"/>
      <c r="G32" s="56"/>
      <c r="H32" s="56"/>
      <c r="I32" s="56"/>
      <c r="J32" s="56"/>
      <c r="K32" s="56"/>
      <c r="L32" s="56"/>
      <c r="M32" s="56"/>
      <c r="N32" s="56"/>
      <c r="O32" s="56"/>
      <c r="P32" s="5"/>
      <c r="Q32" s="5"/>
      <c r="R32" s="5"/>
      <c r="S32" s="5"/>
      <c r="T32" s="5"/>
      <c r="U32" s="5"/>
      <c r="V32" s="5"/>
      <c r="W32" s="5"/>
      <c r="X32" s="5"/>
      <c r="Y32" s="5"/>
      <c r="Z32" s="5"/>
      <c r="AA32" s="5"/>
      <c r="AB32" s="5"/>
    </row>
    <row r="33" ht="18.95" customHeight="1">
      <c r="A33" s="112"/>
      <c r="B33" s="972" t="s">
        <v>44</v>
      </c>
      <c r="C33" s="972"/>
      <c r="D33" s="972"/>
      <c r="E33" s="972"/>
      <c r="F33" s="972"/>
      <c r="G33" s="972"/>
      <c r="H33" s="972"/>
      <c r="I33" s="972"/>
      <c r="J33" s="972"/>
      <c r="K33" s="972"/>
      <c r="L33" s="972"/>
      <c r="M33" s="972"/>
      <c r="N33" s="972"/>
      <c r="O33" s="972"/>
      <c r="P33" s="411"/>
      <c r="Q33" s="971"/>
      <c r="R33" s="971"/>
      <c r="S33" s="971"/>
      <c r="T33" s="971"/>
      <c r="U33" s="971"/>
      <c r="V33" s="971"/>
      <c r="W33" s="971"/>
      <c r="X33" s="971"/>
      <c r="Y33" s="971"/>
      <c r="Z33" s="971"/>
      <c r="AA33" s="971"/>
      <c r="AB33" s="971"/>
      <c r="AC33" s="9"/>
    </row>
    <row r="34" ht="18.95" customHeight="1">
      <c r="A34" s="58"/>
      <c r="B34" s="284">
        <v>2021</v>
      </c>
      <c r="C34" s="285"/>
      <c r="D34" s="427"/>
      <c r="E34" s="428"/>
      <c r="F34" s="429"/>
      <c r="G34" s="427"/>
      <c r="H34" s="428"/>
      <c r="I34" s="429"/>
      <c r="J34" s="427"/>
      <c r="K34" s="428"/>
      <c r="L34" s="429"/>
      <c r="M34" s="427">
        <v>100.22840331980802216311514142</v>
      </c>
      <c r="N34" s="428">
        <v>101.48213713877124836352014303</v>
      </c>
      <c r="O34" s="429">
        <v>101.71392570890770640978557769</v>
      </c>
      <c r="P34" s="5"/>
      <c r="Q34" s="427"/>
      <c r="R34" s="428"/>
      <c r="S34" s="429"/>
      <c r="T34" s="427"/>
      <c r="U34" s="428"/>
      <c r="V34" s="429"/>
      <c r="W34" s="427"/>
      <c r="X34" s="428"/>
      <c r="Y34" s="429"/>
      <c r="Z34" s="427">
        <v>-6.1147506321259917201563527300</v>
      </c>
      <c r="AA34" s="428">
        <v>-9.172365594751199617344777900</v>
      </c>
      <c r="AB34" s="429">
        <v>-14.726248943893333995910954340</v>
      </c>
    </row>
    <row r="35" ht="18.95" customHeight="1">
      <c r="A35" s="58"/>
      <c r="B35" s="286">
        <v>2022</v>
      </c>
      <c r="C35" s="287"/>
      <c r="D35" s="271"/>
      <c r="E35" s="92"/>
      <c r="F35" s="272"/>
      <c r="G35" s="271"/>
      <c r="H35" s="92"/>
      <c r="I35" s="272"/>
      <c r="J35" s="271"/>
      <c r="K35" s="92"/>
      <c r="L35" s="272"/>
      <c r="M35" s="271">
        <v>129.58929926967713065771160242</v>
      </c>
      <c r="N35" s="92">
        <v>97.45416258165751733061918251</v>
      </c>
      <c r="O35" s="272">
        <v>126.29016639883241282842417012</v>
      </c>
      <c r="P35" s="5"/>
      <c r="Q35" s="271"/>
      <c r="R35" s="92"/>
      <c r="S35" s="272"/>
      <c r="T35" s="271"/>
      <c r="U35" s="92"/>
      <c r="V35" s="272"/>
      <c r="W35" s="271"/>
      <c r="X35" s="92"/>
      <c r="Y35" s="272"/>
      <c r="Z35" s="271">
        <v>29.293987509902715501755244210</v>
      </c>
      <c r="AA35" s="92">
        <v>-3.9691463647767956591913561300</v>
      </c>
      <c r="AB35" s="272">
        <v>24.162119905064271997588870870</v>
      </c>
    </row>
    <row r="36" ht="18.95" customHeight="1">
      <c r="A36" s="58"/>
      <c r="B36" s="425">
        <v>2023</v>
      </c>
      <c r="C36" s="426"/>
      <c r="D36" s="430"/>
      <c r="E36" s="431"/>
      <c r="F36" s="432"/>
      <c r="G36" s="430"/>
      <c r="H36" s="431"/>
      <c r="I36" s="432"/>
      <c r="J36" s="430"/>
      <c r="K36" s="431"/>
      <c r="L36" s="432"/>
      <c r="M36" s="430">
        <v>112.76565967937081375323009574</v>
      </c>
      <c r="N36" s="431">
        <v>103.72094057851824777370529685</v>
      </c>
      <c r="O36" s="432">
        <v>116.96160286915487606373892970</v>
      </c>
      <c r="P36" s="184"/>
      <c r="Q36" s="430"/>
      <c r="R36" s="431"/>
      <c r="S36" s="432"/>
      <c r="T36" s="430"/>
      <c r="U36" s="431"/>
      <c r="V36" s="432"/>
      <c r="W36" s="430"/>
      <c r="X36" s="431"/>
      <c r="Y36" s="432"/>
      <c r="Z36" s="430">
        <v>-12.982275299842458259686082830</v>
      </c>
      <c r="AA36" s="431">
        <v>6.4304877604017573630649805100</v>
      </c>
      <c r="AB36" s="432">
        <v>-7.3866111635226757213484377900</v>
      </c>
    </row>
    <row r="37" ht="21.95"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95" customHeight="1">
      <c r="A38" s="112"/>
      <c r="B38" s="972" t="s">
        <v>45</v>
      </c>
      <c r="C38" s="972"/>
      <c r="D38" s="972"/>
      <c r="E38" s="972"/>
      <c r="F38" s="972"/>
      <c r="G38" s="972"/>
      <c r="H38" s="972"/>
      <c r="I38" s="972"/>
      <c r="J38" s="972"/>
      <c r="K38" s="972"/>
      <c r="L38" s="972"/>
      <c r="M38" s="972"/>
      <c r="N38" s="972"/>
      <c r="O38" s="972"/>
      <c r="P38" s="411"/>
      <c r="Q38" s="971"/>
      <c r="R38" s="971"/>
      <c r="S38" s="971"/>
      <c r="T38" s="971"/>
      <c r="U38" s="971"/>
      <c r="V38" s="971"/>
      <c r="W38" s="971"/>
      <c r="X38" s="971"/>
      <c r="Y38" s="971"/>
      <c r="Z38" s="971"/>
      <c r="AA38" s="971"/>
      <c r="AB38" s="971"/>
      <c r="AC38" s="9"/>
    </row>
    <row r="39" ht="18.95" customHeight="1">
      <c r="A39" s="58"/>
      <c r="B39" s="284">
        <v>2021</v>
      </c>
      <c r="C39" s="285"/>
      <c r="D39" s="427"/>
      <c r="E39" s="428"/>
      <c r="F39" s="429"/>
      <c r="G39" s="427"/>
      <c r="H39" s="428"/>
      <c r="I39" s="429"/>
      <c r="J39" s="427"/>
      <c r="K39" s="428"/>
      <c r="L39" s="429"/>
      <c r="M39" s="427">
        <v>119.59521935166284328376126916</v>
      </c>
      <c r="N39" s="428">
        <v>102.35848898341277507825412331</v>
      </c>
      <c r="O39" s="429">
        <v>122.41585942492571770163091481</v>
      </c>
      <c r="P39" s="5"/>
      <c r="Q39" s="427"/>
      <c r="R39" s="428"/>
      <c r="S39" s="429"/>
      <c r="T39" s="427"/>
      <c r="U39" s="428"/>
      <c r="V39" s="429"/>
      <c r="W39" s="427"/>
      <c r="X39" s="428"/>
      <c r="Y39" s="429"/>
      <c r="Z39" s="427">
        <v>7.764621832710710878776556700</v>
      </c>
      <c r="AA39" s="428">
        <v>-11.955974245894140507235433700</v>
      </c>
      <c r="AB39" s="429">
        <v>-5.1196885995423358545637470200</v>
      </c>
    </row>
    <row r="40" ht="18.95" customHeight="1">
      <c r="A40" s="58"/>
      <c r="B40" s="286">
        <v>2022</v>
      </c>
      <c r="C40" s="287"/>
      <c r="D40" s="271"/>
      <c r="E40" s="92"/>
      <c r="F40" s="272"/>
      <c r="G40" s="271"/>
      <c r="H40" s="92"/>
      <c r="I40" s="272"/>
      <c r="J40" s="271"/>
      <c r="K40" s="92"/>
      <c r="L40" s="272"/>
      <c r="M40" s="271">
        <v>122.20354096200080342450615328</v>
      </c>
      <c r="N40" s="92">
        <v>97.96202555970951879663087836</v>
      </c>
      <c r="O40" s="272">
        <v>119.71306403201681125047607234</v>
      </c>
      <c r="P40" s="5"/>
      <c r="Q40" s="271"/>
      <c r="R40" s="92"/>
      <c r="S40" s="272"/>
      <c r="T40" s="271"/>
      <c r="U40" s="92"/>
      <c r="V40" s="272"/>
      <c r="W40" s="271"/>
      <c r="X40" s="92"/>
      <c r="Y40" s="272"/>
      <c r="Z40" s="271">
        <v>2.1809580888265891516140283400</v>
      </c>
      <c r="AA40" s="92">
        <v>-4.2951624895551928053913375400</v>
      </c>
      <c r="AB40" s="272">
        <v>-2.2078800946059662315020614600</v>
      </c>
    </row>
    <row r="41" ht="18.95" customHeight="1">
      <c r="A41" s="58"/>
      <c r="B41" s="425">
        <v>2023</v>
      </c>
      <c r="C41" s="426"/>
      <c r="D41" s="430"/>
      <c r="E41" s="431"/>
      <c r="F41" s="432"/>
      <c r="G41" s="430"/>
      <c r="H41" s="431"/>
      <c r="I41" s="432"/>
      <c r="J41" s="430"/>
      <c r="K41" s="431"/>
      <c r="L41" s="432"/>
      <c r="M41" s="430">
        <v>120.81161813968015249018408255</v>
      </c>
      <c r="N41" s="431">
        <v>100.92274215378401101638896465</v>
      </c>
      <c r="O41" s="432">
        <v>121.92639786676924294413073555</v>
      </c>
      <c r="P41" s="184"/>
      <c r="Q41" s="430"/>
      <c r="R41" s="431"/>
      <c r="S41" s="432"/>
      <c r="T41" s="430"/>
      <c r="U41" s="431"/>
      <c r="V41" s="432"/>
      <c r="W41" s="430"/>
      <c r="X41" s="431"/>
      <c r="Y41" s="432"/>
      <c r="Z41" s="430">
        <v>-1.1390200409599220413594134900</v>
      </c>
      <c r="AA41" s="431">
        <v>3.0223105097798244709123633200</v>
      </c>
      <c r="AB41" s="432">
        <v>1.8488657463295784537811766700</v>
      </c>
    </row>
    <row r="42" ht="12" customHeight="1">
      <c r="B42" s="43"/>
      <c r="C42"/>
      <c r="D42" s="56"/>
      <c r="E42" s="56"/>
      <c r="F42" s="56"/>
      <c r="G42" s="56"/>
      <c r="H42" s="56"/>
      <c r="I42" s="56"/>
      <c r="J42" s="56"/>
      <c r="K42" s="56"/>
      <c r="L42" s="56"/>
      <c r="M42" s="56"/>
      <c r="N42" s="56"/>
      <c r="O42" s="56"/>
      <c r="P42" s="5"/>
      <c r="Q42" s="5"/>
      <c r="R42" s="5"/>
      <c r="S42" s="5"/>
      <c r="T42" s="5"/>
      <c r="U42" s="5"/>
      <c r="V42" s="5"/>
      <c r="W42" s="5"/>
      <c r="X42" s="5"/>
      <c r="Y42" s="5"/>
      <c r="Z42" s="5"/>
      <c r="AA42" s="5"/>
      <c r="AB42" s="5"/>
      <c r="AP42" s="236"/>
    </row>
    <row r="43" ht="39.95" customHeight="1">
      <c r="B43" s="1036" t="s">
        <v>126</v>
      </c>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c r="AP43" s="236"/>
    </row>
    <row r="44" ht="12" customHeight="1">
      <c r="Z44" s="55"/>
      <c r="AA44" s="233"/>
      <c r="AB44" s="233"/>
      <c r="AP44" s="236"/>
    </row>
    <row r="45" ht="12" customHeight="1">
      <c r="AP45" s="236"/>
    </row>
    <row r="46" s="466" customFormat="1">
      <c r="A46"/>
    </row>
    <row r="47" s="466" customFormat="1"/>
    <row r="48" s="466" customFormat="1"/>
    <row r="49" s="466" customFormat="1"/>
    <row r="50" s="466" customFormat="1"/>
    <row r="51" s="466" customFormat="1"/>
    <row r="52" s="466" customFormat="1"/>
    <row r="53" s="466" customFormat="1"/>
    <row r="54" s="466" customFormat="1"/>
    <row r="55" s="466" customFormat="1"/>
    <row r="56" s="466" customFormat="1"/>
    <row r="57" s="466" customFormat="1"/>
    <row r="58" s="466" customFormat="1"/>
    <row r="59" s="466" customFormat="1"/>
    <row r="60" s="466" customFormat="1"/>
    <row r="61" s="466" customFormat="1"/>
    <row r="62" s="466" customFormat="1"/>
    <row r="63" s="466" customFormat="1"/>
    <row r="64" s="466" customFormat="1"/>
    <row r="65" s="466" customFormat="1"/>
    <row r="66" s="466" customFormat="1"/>
    <row r="67" s="466" customFormat="1"/>
    <row r="68" s="466" customFormat="1"/>
    <row r="69" s="466" customFormat="1"/>
    <row r="70" s="466" customFormat="1"/>
    <row r="71" s="466" customFormat="1"/>
    <row r="72" s="466" customFormat="1"/>
    <row r="73" s="466" customFormat="1"/>
    <row r="74" s="466" customFormat="1"/>
    <row r="75" s="466" customFormat="1"/>
    <row r="76" s="466" customFormat="1"/>
    <row r="77" s="466" customFormat="1"/>
    <row r="78" s="466" customFormat="1"/>
    <row r="79" s="466" customFormat="1"/>
    <row r="80" s="466" customFormat="1"/>
    <row r="81" s="466" customFormat="1"/>
  </sheetData>
  <mergeCells count="21">
    <mergeCell ref="B3:AB3"/>
    <mergeCell ref="Q33:AB33"/>
    <mergeCell ref="B8:C8"/>
    <mergeCell ref="B2:AB2"/>
    <mergeCell ref="Q6:AB6"/>
    <mergeCell ref="D6:O6"/>
    <mergeCell ref="B4:AB4"/>
    <mergeCell ref="T7:V7"/>
    <mergeCell ref="M7:O7"/>
    <mergeCell ref="G7:I7"/>
    <mergeCell ref="D7:F7"/>
    <mergeCell ref="Q7:S7"/>
    <mergeCell ref="J7:L7"/>
    <mergeCell ref="B43:AB43"/>
    <mergeCell ref="B33:O33"/>
    <mergeCell ref="W7:Y7"/>
    <mergeCell ref="Q38:AB38"/>
    <mergeCell ref="B28:O28"/>
    <mergeCell ref="Z7:AB7"/>
    <mergeCell ref="B38:O38"/>
    <mergeCell ref="Q28:AB28"/>
  </mergeCells>
  <phoneticPr fontId="0" type="noConversion"/>
  <printOptions horizontalCentered="1" verticalCentered="1"/>
  <pageMargins left="0.25" right="0.25" top="0.25" bottom="0.25" header="0" footer="0"/>
  <pageSetup scale="66" fitToWidth="1" fitToHeight="1" orientation="landscape" r:id="rId1"/>
  <headerFooter alignWithMargins="0">
    <oddHeader/>
    <oddFooter/>
  </headerFooter>
  <rowBreaks count="1" manualBreakCount="1">
    <brk id="46" max="16383" man="1"/>
  </rowBreaks>
  <colBreaks count="1" manualBreakCount="1">
    <brk id="30" max="1048575" man="1"/>
  </colBreaks>
  <drawing r:id="rId51"/>
</worksheet>
</file>

<file path=xl/worksheets/sheet52.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4">
    <pageSetUpPr fitToPage="1"/>
  </sheetPr>
  <dimension ref="A1:AP78"/>
  <sheetViews>
    <sheetView showGridLines="0" zoomScale="85" workbookViewId="0"/>
  </sheetViews>
  <sheetFormatPr defaultRowHeight="12.75"/>
  <cols>
    <col min="1" max="1" width="2.7109375" customWidth="1"/>
    <col min="2" max="2" width="6.7109375" customWidth="1"/>
    <col min="3" max="3" width="6.140625" style="26" customWidth="1"/>
    <col min="4" max="5" width="7.42578125" customWidth="1"/>
    <col min="6" max="6" width="8.7109375" customWidth="1"/>
    <col min="7" max="8" width="7.42578125" customWidth="1"/>
    <col min="9" max="9" width="8.7109375" customWidth="1"/>
    <col min="10" max="11" width="7.42578125" customWidth="1"/>
    <col min="12" max="12" width="8.7109375" customWidth="1"/>
    <col min="13" max="14" width="7.42578125" customWidth="1"/>
    <col min="15" max="15" width="8.7109375" bestFit="1" customWidth="1"/>
    <col min="16" max="16" width="1.42578125" customWidth="1"/>
    <col min="17" max="18" width="7.42578125" customWidth="1"/>
    <col min="19" max="19" width="8.7109375" bestFit="1" customWidth="1"/>
    <col min="20" max="21" width="7.42578125" customWidth="1"/>
    <col min="22" max="22" width="8.7109375" bestFit="1" customWidth="1"/>
    <col min="23" max="24" width="7.42578125" customWidth="1"/>
    <col min="25" max="25" width="8.7109375" bestFit="1" customWidth="1"/>
    <col min="26" max="27" width="7.42578125" customWidth="1"/>
    <col min="28" max="28" width="8.7109375" bestFit="1" customWidth="1"/>
    <col min="29" max="29" width="2.7109375" customWidth="1"/>
    <col min="30" max="41" width="9.140625" style="236" customWidth="1"/>
  </cols>
  <sheetData>
    <row r="1" ht="30">
      <c r="A1" s="89"/>
      <c r="B1" s="656" t="s">
        <v>149</v>
      </c>
      <c r="Z1" s="5"/>
      <c r="AB1" s="685"/>
      <c r="AD1" s="236"/>
    </row>
    <row r="2" ht="15" customHeight="1">
      <c r="A2" s="11"/>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row>
    <row r="3" ht="17.1" customHeight="1">
      <c r="A3" s="11"/>
      <c r="B3" s="999" t="s">
        <v>209</v>
      </c>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999"/>
    </row>
    <row r="4" ht="19.5" customHeight="1">
      <c r="A4" s="4"/>
      <c r="B4" s="999" t="s">
        <v>210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row>
    <row r="5" ht="15" customHeight="1"/>
    <row r="6" ht="15.75" customHeight="1">
      <c r="D6" s="960" t="s">
        <v>77</v>
      </c>
      <c r="E6" s="960"/>
      <c r="F6" s="960"/>
      <c r="G6" s="960"/>
      <c r="H6" s="960"/>
      <c r="I6" s="960"/>
      <c r="J6" s="960"/>
      <c r="K6" s="960"/>
      <c r="L6" s="960"/>
      <c r="M6" s="960"/>
      <c r="N6" s="960"/>
      <c r="O6" s="960"/>
      <c r="Q6" s="960" t="s">
        <v>70</v>
      </c>
      <c r="R6" s="960"/>
      <c r="S6" s="960"/>
      <c r="T6" s="960"/>
      <c r="U6" s="960"/>
      <c r="V6" s="960"/>
      <c r="W6" s="960"/>
      <c r="X6" s="960"/>
      <c r="Y6" s="960"/>
      <c r="Z6" s="960"/>
      <c r="AA6" s="960"/>
      <c r="AB6" s="960"/>
    </row>
    <row r="7" ht="15.75" customHeight="1">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944" t="s">
        <v>42</v>
      </c>
      <c r="C8" s="944"/>
      <c r="D8" s="412" t="s">
        <v>53</v>
      </c>
      <c r="E8" s="413" t="s">
        <v>9</v>
      </c>
      <c r="F8" s="414" t="s">
        <v>10</v>
      </c>
      <c r="G8" s="412" t="s">
        <v>53</v>
      </c>
      <c r="H8" s="413" t="s">
        <v>9</v>
      </c>
      <c r="I8" s="414" t="s">
        <v>10</v>
      </c>
      <c r="J8" s="412" t="s">
        <v>53</v>
      </c>
      <c r="K8" s="413" t="s">
        <v>9</v>
      </c>
      <c r="L8" s="414" t="s">
        <v>10</v>
      </c>
      <c r="M8" s="412" t="s">
        <v>53</v>
      </c>
      <c r="N8" s="413" t="s">
        <v>9</v>
      </c>
      <c r="O8" s="414" t="s">
        <v>10</v>
      </c>
      <c r="P8" s="63"/>
      <c r="Q8" s="412" t="s">
        <v>53</v>
      </c>
      <c r="R8" s="413" t="s">
        <v>9</v>
      </c>
      <c r="S8" s="414" t="s">
        <v>10</v>
      </c>
      <c r="T8" s="412" t="s">
        <v>53</v>
      </c>
      <c r="U8" s="413" t="s">
        <v>9</v>
      </c>
      <c r="V8" s="414" t="s">
        <v>10</v>
      </c>
      <c r="W8" s="412" t="s">
        <v>53</v>
      </c>
      <c r="X8" s="413" t="s">
        <v>9</v>
      </c>
      <c r="Y8" s="414" t="s">
        <v>10</v>
      </c>
      <c r="Z8" s="412" t="s">
        <v>53</v>
      </c>
      <c r="AA8" s="413" t="s">
        <v>9</v>
      </c>
      <c r="AB8" s="414" t="s">
        <v>10</v>
      </c>
    </row>
    <row r="9" ht="18.95" customHeight="1">
      <c r="A9" s="57"/>
      <c r="B9" s="284">
        <v>2022</v>
      </c>
      <c r="C9" s="285" t="s">
        <v>218</v>
      </c>
      <c r="D9" s="415"/>
      <c r="E9" s="416"/>
      <c r="F9" s="417"/>
      <c r="G9" s="415"/>
      <c r="H9" s="416"/>
      <c r="I9" s="417"/>
      <c r="J9" s="415"/>
      <c r="K9" s="416"/>
      <c r="L9" s="417"/>
      <c r="M9" s="415" t="s">
        <v>219</v>
      </c>
      <c r="N9" s="416" t="s">
        <v>220</v>
      </c>
      <c r="O9" s="417" t="s">
        <v>219</v>
      </c>
      <c r="P9" s="5"/>
      <c r="Q9" s="415"/>
      <c r="R9" s="416"/>
      <c r="S9" s="417"/>
      <c r="T9" s="415"/>
      <c r="U9" s="416"/>
      <c r="V9" s="417"/>
      <c r="W9" s="415"/>
      <c r="X9" s="416"/>
      <c r="Y9" s="417"/>
      <c r="Z9" s="415" t="s">
        <v>235</v>
      </c>
      <c r="AA9" s="416" t="s">
        <v>235</v>
      </c>
      <c r="AB9" s="417" t="s">
        <v>235</v>
      </c>
    </row>
    <row r="10" ht="18.95" customHeight="1">
      <c r="A10" s="58"/>
      <c r="B10" s="286"/>
      <c r="C10" s="287" t="s">
        <v>221</v>
      </c>
      <c r="D10" s="271"/>
      <c r="E10" s="92"/>
      <c r="F10" s="272"/>
      <c r="G10" s="271"/>
      <c r="H10" s="92"/>
      <c r="I10" s="272"/>
      <c r="J10" s="271"/>
      <c r="K10" s="92"/>
      <c r="L10" s="272"/>
      <c r="M10" s="271" t="s">
        <v>219</v>
      </c>
      <c r="N10" s="92" t="s">
        <v>222</v>
      </c>
      <c r="O10" s="272" t="s">
        <v>219</v>
      </c>
      <c r="P10" s="5"/>
      <c r="Q10" s="271"/>
      <c r="R10" s="92"/>
      <c r="S10" s="272"/>
      <c r="T10" s="271"/>
      <c r="U10" s="92"/>
      <c r="V10" s="272"/>
      <c r="W10" s="271"/>
      <c r="X10" s="92"/>
      <c r="Y10" s="272"/>
      <c r="Z10" s="271" t="s">
        <v>235</v>
      </c>
      <c r="AA10" s="92" t="s">
        <v>236</v>
      </c>
      <c r="AB10" s="272" t="s">
        <v>235</v>
      </c>
    </row>
    <row r="11" ht="18.95" customHeight="1">
      <c r="A11" s="58"/>
      <c r="B11" s="288"/>
      <c r="C11" s="289" t="s">
        <v>223</v>
      </c>
      <c r="D11" s="420"/>
      <c r="E11" s="91"/>
      <c r="F11" s="421"/>
      <c r="G11" s="420"/>
      <c r="H11" s="91"/>
      <c r="I11" s="421"/>
      <c r="J11" s="420"/>
      <c r="K11" s="91"/>
      <c r="L11" s="421"/>
      <c r="M11" s="420" t="s">
        <v>219</v>
      </c>
      <c r="N11" s="91" t="s">
        <v>222</v>
      </c>
      <c r="O11" s="421" t="s">
        <v>219</v>
      </c>
      <c r="P11" s="5"/>
      <c r="Q11" s="420"/>
      <c r="R11" s="91"/>
      <c r="S11" s="421"/>
      <c r="T11" s="420"/>
      <c r="U11" s="91"/>
      <c r="V11" s="421"/>
      <c r="W11" s="420"/>
      <c r="X11" s="91"/>
      <c r="Y11" s="421"/>
      <c r="Z11" s="420" t="s">
        <v>236</v>
      </c>
      <c r="AA11" s="91" t="s">
        <v>235</v>
      </c>
      <c r="AB11" s="421" t="s">
        <v>237</v>
      </c>
    </row>
    <row r="12" ht="18.95" customHeight="1">
      <c r="A12" s="58"/>
      <c r="B12" s="286"/>
      <c r="C12" s="287" t="s">
        <v>224</v>
      </c>
      <c r="D12" s="271"/>
      <c r="E12" s="92"/>
      <c r="F12" s="272"/>
      <c r="G12" s="271"/>
      <c r="H12" s="92"/>
      <c r="I12" s="272"/>
      <c r="J12" s="271"/>
      <c r="K12" s="92"/>
      <c r="L12" s="272"/>
      <c r="M12" s="271" t="s">
        <v>225</v>
      </c>
      <c r="N12" s="92" t="s">
        <v>222</v>
      </c>
      <c r="O12" s="272" t="s">
        <v>219</v>
      </c>
      <c r="P12" s="5"/>
      <c r="Q12" s="271"/>
      <c r="R12" s="92"/>
      <c r="S12" s="272"/>
      <c r="T12" s="271"/>
      <c r="U12" s="92"/>
      <c r="V12" s="272"/>
      <c r="W12" s="271"/>
      <c r="X12" s="92"/>
      <c r="Y12" s="272"/>
      <c r="Z12" s="271" t="s">
        <v>236</v>
      </c>
      <c r="AA12" s="92" t="s">
        <v>235</v>
      </c>
      <c r="AB12" s="272" t="s">
        <v>237</v>
      </c>
    </row>
    <row r="13" ht="18.95" customHeight="1">
      <c r="A13" s="58"/>
      <c r="B13" s="288"/>
      <c r="C13" s="289" t="s">
        <v>226</v>
      </c>
      <c r="D13" s="420"/>
      <c r="E13" s="91"/>
      <c r="F13" s="421"/>
      <c r="G13" s="420"/>
      <c r="H13" s="91"/>
      <c r="I13" s="421"/>
      <c r="J13" s="420"/>
      <c r="K13" s="91"/>
      <c r="L13" s="421"/>
      <c r="M13" s="420" t="s">
        <v>227</v>
      </c>
      <c r="N13" s="91" t="s">
        <v>227</v>
      </c>
      <c r="O13" s="421" t="s">
        <v>219</v>
      </c>
      <c r="P13" s="5"/>
      <c r="Q13" s="420"/>
      <c r="R13" s="91"/>
      <c r="S13" s="421"/>
      <c r="T13" s="420"/>
      <c r="U13" s="91"/>
      <c r="V13" s="421"/>
      <c r="W13" s="420"/>
      <c r="X13" s="91"/>
      <c r="Y13" s="421"/>
      <c r="Z13" s="420" t="s">
        <v>237</v>
      </c>
      <c r="AA13" s="91" t="s">
        <v>236</v>
      </c>
      <c r="AB13" s="421" t="s">
        <v>237</v>
      </c>
    </row>
    <row r="14" ht="18.95" customHeight="1">
      <c r="A14" s="58"/>
      <c r="B14" s="286"/>
      <c r="C14" s="287" t="s">
        <v>228</v>
      </c>
      <c r="D14" s="271"/>
      <c r="E14" s="92"/>
      <c r="F14" s="272"/>
      <c r="G14" s="271"/>
      <c r="H14" s="92"/>
      <c r="I14" s="272"/>
      <c r="J14" s="271"/>
      <c r="K14" s="92"/>
      <c r="L14" s="272"/>
      <c r="M14" s="271" t="s">
        <v>219</v>
      </c>
      <c r="N14" s="92" t="s">
        <v>222</v>
      </c>
      <c r="O14" s="272" t="s">
        <v>219</v>
      </c>
      <c r="P14" s="5"/>
      <c r="Q14" s="271"/>
      <c r="R14" s="92"/>
      <c r="S14" s="272"/>
      <c r="T14" s="271"/>
      <c r="U14" s="92"/>
      <c r="V14" s="272"/>
      <c r="W14" s="271"/>
      <c r="X14" s="92"/>
      <c r="Y14" s="272"/>
      <c r="Z14" s="271" t="s">
        <v>238</v>
      </c>
      <c r="AA14" s="92" t="s">
        <v>237</v>
      </c>
      <c r="AB14" s="272" t="s">
        <v>238</v>
      </c>
    </row>
    <row r="15" ht="18.95" customHeight="1">
      <c r="A15" s="58"/>
      <c r="B15" s="288"/>
      <c r="C15" s="289" t="s">
        <v>229</v>
      </c>
      <c r="D15" s="420"/>
      <c r="E15" s="91"/>
      <c r="F15" s="421"/>
      <c r="G15" s="420"/>
      <c r="H15" s="91"/>
      <c r="I15" s="421"/>
      <c r="J15" s="420"/>
      <c r="K15" s="91"/>
      <c r="L15" s="421"/>
      <c r="M15" s="420" t="s">
        <v>219</v>
      </c>
      <c r="N15" s="91" t="s">
        <v>222</v>
      </c>
      <c r="O15" s="421" t="s">
        <v>219</v>
      </c>
      <c r="P15" s="5"/>
      <c r="Q15" s="420"/>
      <c r="R15" s="91"/>
      <c r="S15" s="421"/>
      <c r="T15" s="420"/>
      <c r="U15" s="91"/>
      <c r="V15" s="421"/>
      <c r="W15" s="420"/>
      <c r="X15" s="91"/>
      <c r="Y15" s="421"/>
      <c r="Z15" s="420" t="s">
        <v>236</v>
      </c>
      <c r="AA15" s="91" t="s">
        <v>235</v>
      </c>
      <c r="AB15" s="421" t="s">
        <v>237</v>
      </c>
    </row>
    <row r="16" ht="18.95" customHeight="1">
      <c r="A16" s="58"/>
      <c r="B16" s="286"/>
      <c r="C16" s="287" t="s">
        <v>230</v>
      </c>
      <c r="D16" s="271"/>
      <c r="E16" s="92"/>
      <c r="F16" s="272"/>
      <c r="G16" s="271"/>
      <c r="H16" s="92"/>
      <c r="I16" s="272"/>
      <c r="J16" s="271"/>
      <c r="K16" s="92"/>
      <c r="L16" s="272"/>
      <c r="M16" s="271" t="s">
        <v>225</v>
      </c>
      <c r="N16" s="92" t="s">
        <v>219</v>
      </c>
      <c r="O16" s="272" t="s">
        <v>219</v>
      </c>
      <c r="P16" s="5"/>
      <c r="Q16" s="271"/>
      <c r="R16" s="92"/>
      <c r="S16" s="272"/>
      <c r="T16" s="271"/>
      <c r="U16" s="92"/>
      <c r="V16" s="272"/>
      <c r="W16" s="271"/>
      <c r="X16" s="92"/>
      <c r="Y16" s="272"/>
      <c r="Z16" s="271" t="s">
        <v>236</v>
      </c>
      <c r="AA16" s="92" t="s">
        <v>237</v>
      </c>
      <c r="AB16" s="272" t="s">
        <v>236</v>
      </c>
    </row>
    <row r="17" ht="18.95" customHeight="1">
      <c r="A17" s="58"/>
      <c r="B17" s="288"/>
      <c r="C17" s="289" t="s">
        <v>231</v>
      </c>
      <c r="D17" s="420"/>
      <c r="E17" s="91"/>
      <c r="F17" s="421"/>
      <c r="G17" s="420"/>
      <c r="H17" s="91"/>
      <c r="I17" s="421"/>
      <c r="J17" s="420"/>
      <c r="K17" s="91"/>
      <c r="L17" s="421"/>
      <c r="M17" s="420" t="s">
        <v>219</v>
      </c>
      <c r="N17" s="91" t="s">
        <v>222</v>
      </c>
      <c r="O17" s="421" t="s">
        <v>219</v>
      </c>
      <c r="P17" s="5"/>
      <c r="Q17" s="420"/>
      <c r="R17" s="91"/>
      <c r="S17" s="421"/>
      <c r="T17" s="420"/>
      <c r="U17" s="91"/>
      <c r="V17" s="421"/>
      <c r="W17" s="420"/>
      <c r="X17" s="91"/>
      <c r="Y17" s="421"/>
      <c r="Z17" s="420" t="s">
        <v>236</v>
      </c>
      <c r="AA17" s="91" t="s">
        <v>237</v>
      </c>
      <c r="AB17" s="421" t="s">
        <v>236</v>
      </c>
    </row>
    <row r="18" ht="18.95" customHeight="1">
      <c r="A18" s="58"/>
      <c r="B18" s="286">
        <v>2023</v>
      </c>
      <c r="C18" s="287" t="s">
        <v>232</v>
      </c>
      <c r="D18" s="271"/>
      <c r="E18" s="92"/>
      <c r="F18" s="272"/>
      <c r="G18" s="271"/>
      <c r="H18" s="92"/>
      <c r="I18" s="272"/>
      <c r="J18" s="271"/>
      <c r="K18" s="92"/>
      <c r="L18" s="272"/>
      <c r="M18" s="271" t="s">
        <v>225</v>
      </c>
      <c r="N18" s="92" t="s">
        <v>219</v>
      </c>
      <c r="O18" s="272" t="s">
        <v>219</v>
      </c>
      <c r="P18" s="5"/>
      <c r="Q18" s="271"/>
      <c r="R18" s="92"/>
      <c r="S18" s="272"/>
      <c r="T18" s="271"/>
      <c r="U18" s="92"/>
      <c r="V18" s="272"/>
      <c r="W18" s="271"/>
      <c r="X18" s="92"/>
      <c r="Y18" s="272"/>
      <c r="Z18" s="271" t="s">
        <v>238</v>
      </c>
      <c r="AA18" s="92" t="s">
        <v>236</v>
      </c>
      <c r="AB18" s="272" t="s">
        <v>238</v>
      </c>
    </row>
    <row r="19" ht="18.95" customHeight="1">
      <c r="A19" s="58"/>
      <c r="B19" s="288"/>
      <c r="C19" s="289" t="s">
        <v>233</v>
      </c>
      <c r="D19" s="420"/>
      <c r="E19" s="91"/>
      <c r="F19" s="421"/>
      <c r="G19" s="420"/>
      <c r="H19" s="91"/>
      <c r="I19" s="421"/>
      <c r="J19" s="420"/>
      <c r="K19" s="91"/>
      <c r="L19" s="421"/>
      <c r="M19" s="420" t="s">
        <v>219</v>
      </c>
      <c r="N19" s="91" t="s">
        <v>219</v>
      </c>
      <c r="O19" s="421" t="s">
        <v>219</v>
      </c>
      <c r="P19" s="5"/>
      <c r="Q19" s="420"/>
      <c r="R19" s="91"/>
      <c r="S19" s="421"/>
      <c r="T19" s="420"/>
      <c r="U19" s="91"/>
      <c r="V19" s="421"/>
      <c r="W19" s="420"/>
      <c r="X19" s="91"/>
      <c r="Y19" s="421"/>
      <c r="Z19" s="420" t="s">
        <v>235</v>
      </c>
      <c r="AA19" s="91" t="s">
        <v>236</v>
      </c>
      <c r="AB19" s="421" t="s">
        <v>235</v>
      </c>
    </row>
    <row r="20" ht="18.95" customHeight="1">
      <c r="A20" s="58"/>
      <c r="B20" s="286"/>
      <c r="C20" s="287" t="s">
        <v>234</v>
      </c>
      <c r="D20" s="271"/>
      <c r="E20" s="92"/>
      <c r="F20" s="272"/>
      <c r="G20" s="271"/>
      <c r="H20" s="92"/>
      <c r="I20" s="272"/>
      <c r="J20" s="271"/>
      <c r="K20" s="92"/>
      <c r="L20" s="272"/>
      <c r="M20" s="271" t="s">
        <v>219</v>
      </c>
      <c r="N20" s="92" t="s">
        <v>219</v>
      </c>
      <c r="O20" s="272" t="s">
        <v>219</v>
      </c>
      <c r="P20" s="5"/>
      <c r="Q20" s="271"/>
      <c r="R20" s="92"/>
      <c r="S20" s="272"/>
      <c r="T20" s="271"/>
      <c r="U20" s="92"/>
      <c r="V20" s="272"/>
      <c r="W20" s="271"/>
      <c r="X20" s="92"/>
      <c r="Y20" s="272"/>
      <c r="Z20" s="271" t="s">
        <v>235</v>
      </c>
      <c r="AA20" s="92" t="s">
        <v>236</v>
      </c>
      <c r="AB20" s="272" t="s">
        <v>235</v>
      </c>
    </row>
    <row r="21" ht="18.95" customHeight="1">
      <c r="A21" s="58"/>
      <c r="B21" s="288"/>
      <c r="C21" s="289" t="s">
        <v>218</v>
      </c>
      <c r="D21" s="420"/>
      <c r="E21" s="91"/>
      <c r="F21" s="421"/>
      <c r="G21" s="420"/>
      <c r="H21" s="91"/>
      <c r="I21" s="421"/>
      <c r="J21" s="420"/>
      <c r="K21" s="91"/>
      <c r="L21" s="421"/>
      <c r="M21" s="420" t="s">
        <v>219</v>
      </c>
      <c r="N21" s="91" t="s">
        <v>219</v>
      </c>
      <c r="O21" s="421" t="s">
        <v>219</v>
      </c>
      <c r="P21" s="5"/>
      <c r="Q21" s="420"/>
      <c r="R21" s="91"/>
      <c r="S21" s="421"/>
      <c r="T21" s="420"/>
      <c r="U21" s="91"/>
      <c r="V21" s="421"/>
      <c r="W21" s="420"/>
      <c r="X21" s="91"/>
      <c r="Y21" s="421"/>
      <c r="Z21" s="420" t="s">
        <v>220</v>
      </c>
      <c r="AA21" s="91" t="s">
        <v>225</v>
      </c>
      <c r="AB21" s="421" t="s">
        <v>222</v>
      </c>
    </row>
    <row r="22" ht="18.95" customHeight="1">
      <c r="A22" s="58"/>
      <c r="B22" s="286"/>
      <c r="C22" s="287" t="s">
        <v>221</v>
      </c>
      <c r="D22" s="271"/>
      <c r="E22" s="92"/>
      <c r="F22" s="272"/>
      <c r="G22" s="271"/>
      <c r="H22" s="92"/>
      <c r="I22" s="272"/>
      <c r="J22" s="271"/>
      <c r="K22" s="92"/>
      <c r="L22" s="272"/>
      <c r="M22" s="271" t="s">
        <v>227</v>
      </c>
      <c r="N22" s="92" t="s">
        <v>219</v>
      </c>
      <c r="O22" s="272" t="s">
        <v>219</v>
      </c>
      <c r="P22" s="5"/>
      <c r="Q22" s="271"/>
      <c r="R22" s="92"/>
      <c r="S22" s="272"/>
      <c r="T22" s="271"/>
      <c r="U22" s="92"/>
      <c r="V22" s="272"/>
      <c r="W22" s="271"/>
      <c r="X22" s="92"/>
      <c r="Y22" s="272"/>
      <c r="Z22" s="271" t="s">
        <v>220</v>
      </c>
      <c r="AA22" s="92" t="s">
        <v>219</v>
      </c>
      <c r="AB22" s="272" t="s">
        <v>220</v>
      </c>
    </row>
    <row r="23" ht="18.95" customHeight="1">
      <c r="A23" s="58"/>
      <c r="B23" s="288"/>
      <c r="C23" s="289" t="s">
        <v>223</v>
      </c>
      <c r="D23" s="420"/>
      <c r="E23" s="91"/>
      <c r="F23" s="421"/>
      <c r="G23" s="420"/>
      <c r="H23" s="91"/>
      <c r="I23" s="421"/>
      <c r="J23" s="420"/>
      <c r="K23" s="91"/>
      <c r="L23" s="421"/>
      <c r="M23" s="420" t="s">
        <v>219</v>
      </c>
      <c r="N23" s="91" t="s">
        <v>219</v>
      </c>
      <c r="O23" s="421" t="s">
        <v>219</v>
      </c>
      <c r="P23" s="5"/>
      <c r="Q23" s="420"/>
      <c r="R23" s="91"/>
      <c r="S23" s="421"/>
      <c r="T23" s="420"/>
      <c r="U23" s="91"/>
      <c r="V23" s="421"/>
      <c r="W23" s="420"/>
      <c r="X23" s="91"/>
      <c r="Y23" s="421"/>
      <c r="Z23" s="420" t="s">
        <v>222</v>
      </c>
      <c r="AA23" s="91" t="s">
        <v>219</v>
      </c>
      <c r="AB23" s="421" t="s">
        <v>220</v>
      </c>
    </row>
    <row r="24" ht="18.95" customHeight="1">
      <c r="A24" s="59"/>
      <c r="B24" s="286"/>
      <c r="C24" s="287" t="s">
        <v>224</v>
      </c>
      <c r="D24" s="271"/>
      <c r="E24" s="92"/>
      <c r="F24" s="272"/>
      <c r="G24" s="271"/>
      <c r="H24" s="92"/>
      <c r="I24" s="272"/>
      <c r="J24" s="271"/>
      <c r="K24" s="92"/>
      <c r="L24" s="272"/>
      <c r="M24" s="271" t="s">
        <v>219</v>
      </c>
      <c r="N24" s="92" t="s">
        <v>219</v>
      </c>
      <c r="O24" s="272" t="s">
        <v>219</v>
      </c>
      <c r="P24" s="93"/>
      <c r="Q24" s="271"/>
      <c r="R24" s="92"/>
      <c r="S24" s="272"/>
      <c r="T24" s="271"/>
      <c r="U24" s="92"/>
      <c r="V24" s="272"/>
      <c r="W24" s="271"/>
      <c r="X24" s="92"/>
      <c r="Y24" s="272"/>
      <c r="Z24" s="271" t="s">
        <v>220</v>
      </c>
      <c r="AA24" s="92" t="s">
        <v>219</v>
      </c>
      <c r="AB24" s="272" t="s">
        <v>222</v>
      </c>
    </row>
    <row r="25" ht="18.95" customHeight="1">
      <c r="A25" s="60"/>
      <c r="B25" s="288"/>
      <c r="C25" s="289" t="s">
        <v>226</v>
      </c>
      <c r="D25" s="420"/>
      <c r="E25" s="91"/>
      <c r="F25" s="421"/>
      <c r="G25" s="420"/>
      <c r="H25" s="91"/>
      <c r="I25" s="421"/>
      <c r="J25" s="420"/>
      <c r="K25" s="91"/>
      <c r="L25" s="421"/>
      <c r="M25" s="420" t="s">
        <v>227</v>
      </c>
      <c r="N25" s="91" t="s">
        <v>219</v>
      </c>
      <c r="O25" s="421" t="s">
        <v>219</v>
      </c>
      <c r="P25" s="93"/>
      <c r="Q25" s="420"/>
      <c r="R25" s="91"/>
      <c r="S25" s="421"/>
      <c r="T25" s="420"/>
      <c r="U25" s="91"/>
      <c r="V25" s="421"/>
      <c r="W25" s="420"/>
      <c r="X25" s="91"/>
      <c r="Y25" s="421"/>
      <c r="Z25" s="420" t="s">
        <v>222</v>
      </c>
      <c r="AA25" s="91" t="s">
        <v>225</v>
      </c>
      <c r="AB25" s="421" t="s">
        <v>227</v>
      </c>
    </row>
    <row r="26" ht="18.95" customHeight="1">
      <c r="A26" s="60"/>
      <c r="B26" s="290"/>
      <c r="C26" s="291" t="s">
        <v>228</v>
      </c>
      <c r="D26" s="273"/>
      <c r="E26" s="274"/>
      <c r="F26" s="275"/>
      <c r="G26" s="273"/>
      <c r="H26" s="274"/>
      <c r="I26" s="275"/>
      <c r="J26" s="273"/>
      <c r="K26" s="274"/>
      <c r="L26" s="275"/>
      <c r="M26" s="273" t="s">
        <v>219</v>
      </c>
      <c r="N26" s="274" t="s">
        <v>227</v>
      </c>
      <c r="O26" s="275" t="s">
        <v>219</v>
      </c>
      <c r="P26" s="184"/>
      <c r="Q26" s="273"/>
      <c r="R26" s="274"/>
      <c r="S26" s="275"/>
      <c r="T26" s="273"/>
      <c r="U26" s="274"/>
      <c r="V26" s="275"/>
      <c r="W26" s="273"/>
      <c r="X26" s="274"/>
      <c r="Y26" s="275"/>
      <c r="Z26" s="273" t="s">
        <v>220</v>
      </c>
      <c r="AA26" s="274" t="s">
        <v>227</v>
      </c>
      <c r="AB26" s="275" t="s">
        <v>220</v>
      </c>
    </row>
    <row r="27" ht="21.95"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9"/>
    </row>
    <row r="28" ht="18.95" customHeight="1">
      <c r="A28" s="112"/>
      <c r="B28" s="973" t="s">
        <v>59</v>
      </c>
      <c r="C28" s="973"/>
      <c r="D28" s="973"/>
      <c r="E28" s="973"/>
      <c r="F28" s="973"/>
      <c r="G28" s="973"/>
      <c r="H28" s="973"/>
      <c r="I28" s="973"/>
      <c r="J28" s="973"/>
      <c r="K28" s="973"/>
      <c r="L28" s="973"/>
      <c r="M28" s="973"/>
      <c r="N28" s="973"/>
      <c r="O28" s="973"/>
      <c r="P28" s="411"/>
      <c r="Q28" s="971"/>
      <c r="R28" s="971"/>
      <c r="S28" s="971"/>
      <c r="T28" s="971"/>
      <c r="U28" s="971"/>
      <c r="V28" s="971"/>
      <c r="W28" s="971"/>
      <c r="X28" s="971"/>
      <c r="Y28" s="971"/>
      <c r="Z28" s="971"/>
      <c r="AA28" s="971"/>
      <c r="AB28" s="971"/>
      <c r="AC28" s="9"/>
    </row>
    <row r="29" ht="18.95" customHeight="1">
      <c r="A29" s="58"/>
      <c r="B29" s="284">
        <v>2021</v>
      </c>
      <c r="C29" s="285"/>
      <c r="D29" s="427"/>
      <c r="E29" s="428"/>
      <c r="F29" s="429"/>
      <c r="G29" s="427"/>
      <c r="H29" s="428"/>
      <c r="I29" s="429"/>
      <c r="J29" s="427"/>
      <c r="K29" s="428"/>
      <c r="L29" s="429"/>
      <c r="M29" s="427" t="s">
        <v>236</v>
      </c>
      <c r="N29" s="428" t="s">
        <v>236</v>
      </c>
      <c r="O29" s="429" t="s">
        <v>236</v>
      </c>
      <c r="P29" s="5"/>
      <c r="Q29" s="427"/>
      <c r="R29" s="428"/>
      <c r="S29" s="429"/>
      <c r="T29" s="427"/>
      <c r="U29" s="428"/>
      <c r="V29" s="429"/>
      <c r="W29" s="427"/>
      <c r="X29" s="428"/>
      <c r="Y29" s="429"/>
      <c r="Z29" s="427" t="s">
        <v>238</v>
      </c>
      <c r="AA29" s="428" t="s">
        <v>235</v>
      </c>
      <c r="AB29" s="429" t="s">
        <v>238</v>
      </c>
    </row>
    <row r="30" ht="18.95" customHeight="1">
      <c r="A30" s="58"/>
      <c r="B30" s="286">
        <v>2022</v>
      </c>
      <c r="C30" s="287"/>
      <c r="D30" s="271"/>
      <c r="E30" s="92"/>
      <c r="F30" s="272"/>
      <c r="G30" s="271"/>
      <c r="H30" s="92"/>
      <c r="I30" s="272"/>
      <c r="J30" s="271"/>
      <c r="K30" s="92"/>
      <c r="L30" s="272"/>
      <c r="M30" s="271" t="s">
        <v>219</v>
      </c>
      <c r="N30" s="92" t="s">
        <v>222</v>
      </c>
      <c r="O30" s="272" t="s">
        <v>219</v>
      </c>
      <c r="P30" s="5"/>
      <c r="Q30" s="271"/>
      <c r="R30" s="92"/>
      <c r="S30" s="272"/>
      <c r="T30" s="271"/>
      <c r="U30" s="92"/>
      <c r="V30" s="272"/>
      <c r="W30" s="271"/>
      <c r="X30" s="92"/>
      <c r="Y30" s="272"/>
      <c r="Z30" s="271" t="s">
        <v>235</v>
      </c>
      <c r="AA30" s="92" t="s">
        <v>235</v>
      </c>
      <c r="AB30" s="272" t="s">
        <v>235</v>
      </c>
    </row>
    <row r="31" ht="18.95" customHeight="1">
      <c r="A31" s="58"/>
      <c r="B31" s="425">
        <v>2023</v>
      </c>
      <c r="C31" s="426"/>
      <c r="D31" s="430"/>
      <c r="E31" s="431"/>
      <c r="F31" s="432"/>
      <c r="G31" s="430"/>
      <c r="H31" s="431"/>
      <c r="I31" s="432"/>
      <c r="J31" s="430"/>
      <c r="K31" s="431"/>
      <c r="L31" s="432"/>
      <c r="M31" s="430" t="s">
        <v>219</v>
      </c>
      <c r="N31" s="431" t="s">
        <v>219</v>
      </c>
      <c r="O31" s="432" t="s">
        <v>219</v>
      </c>
      <c r="P31" s="184"/>
      <c r="Q31" s="430"/>
      <c r="R31" s="431"/>
      <c r="S31" s="432"/>
      <c r="T31" s="430"/>
      <c r="U31" s="431"/>
      <c r="V31" s="432"/>
      <c r="W31" s="430"/>
      <c r="X31" s="431"/>
      <c r="Y31" s="432"/>
      <c r="Z31" s="430" t="s">
        <v>220</v>
      </c>
      <c r="AA31" s="431" t="s">
        <v>219</v>
      </c>
      <c r="AB31" s="432" t="s">
        <v>222</v>
      </c>
    </row>
    <row r="32" ht="21.95" customHeight="1">
      <c r="B32" s="43"/>
      <c r="C32"/>
      <c r="D32" s="56"/>
      <c r="E32" s="56"/>
      <c r="F32" s="56"/>
      <c r="G32" s="56"/>
      <c r="H32" s="56"/>
      <c r="I32" s="56"/>
      <c r="J32" s="56"/>
      <c r="K32" s="56"/>
      <c r="L32" s="56"/>
      <c r="M32" s="56"/>
      <c r="N32" s="56"/>
      <c r="O32" s="56"/>
      <c r="P32" s="5"/>
      <c r="Q32" s="5"/>
      <c r="R32" s="5"/>
      <c r="S32" s="5"/>
      <c r="T32" s="5"/>
      <c r="U32" s="5"/>
      <c r="V32" s="5"/>
      <c r="W32" s="5"/>
      <c r="X32" s="5"/>
      <c r="Y32" s="5"/>
      <c r="Z32" s="5"/>
      <c r="AA32" s="5"/>
      <c r="AB32" s="5"/>
    </row>
    <row r="33" ht="18.95" customHeight="1">
      <c r="A33" s="112"/>
      <c r="B33" s="972" t="s">
        <v>44</v>
      </c>
      <c r="C33" s="972"/>
      <c r="D33" s="972"/>
      <c r="E33" s="972"/>
      <c r="F33" s="972"/>
      <c r="G33" s="972"/>
      <c r="H33" s="972"/>
      <c r="I33" s="972"/>
      <c r="J33" s="972"/>
      <c r="K33" s="972"/>
      <c r="L33" s="972"/>
      <c r="M33" s="972"/>
      <c r="N33" s="972"/>
      <c r="O33" s="972"/>
      <c r="P33" s="411"/>
      <c r="Q33" s="971"/>
      <c r="R33" s="971"/>
      <c r="S33" s="971"/>
      <c r="T33" s="971"/>
      <c r="U33" s="971"/>
      <c r="V33" s="971"/>
      <c r="W33" s="971"/>
      <c r="X33" s="971"/>
      <c r="Y33" s="971"/>
      <c r="Z33" s="971"/>
      <c r="AA33" s="971"/>
      <c r="AB33" s="971"/>
      <c r="AC33" s="9"/>
    </row>
    <row r="34" ht="18.95" customHeight="1">
      <c r="A34" s="58"/>
      <c r="B34" s="284">
        <v>2021</v>
      </c>
      <c r="C34" s="285"/>
      <c r="D34" s="427"/>
      <c r="E34" s="428"/>
      <c r="F34" s="429"/>
      <c r="G34" s="427"/>
      <c r="H34" s="428"/>
      <c r="I34" s="429"/>
      <c r="J34" s="427"/>
      <c r="K34" s="428"/>
      <c r="L34" s="429"/>
      <c r="M34" s="427" t="s">
        <v>236</v>
      </c>
      <c r="N34" s="428" t="s">
        <v>238</v>
      </c>
      <c r="O34" s="429" t="s">
        <v>236</v>
      </c>
      <c r="P34" s="5"/>
      <c r="Q34" s="427"/>
      <c r="R34" s="428"/>
      <c r="S34" s="429"/>
      <c r="T34" s="427"/>
      <c r="U34" s="428"/>
      <c r="V34" s="429"/>
      <c r="W34" s="427"/>
      <c r="X34" s="428"/>
      <c r="Y34" s="429"/>
      <c r="Z34" s="427" t="s">
        <v>236</v>
      </c>
      <c r="AA34" s="428" t="s">
        <v>236</v>
      </c>
      <c r="AB34" s="429" t="s">
        <v>236</v>
      </c>
    </row>
    <row r="35" ht="18.95" customHeight="1">
      <c r="A35" s="58"/>
      <c r="B35" s="286">
        <v>2022</v>
      </c>
      <c r="C35" s="287"/>
      <c r="D35" s="271"/>
      <c r="E35" s="92"/>
      <c r="F35" s="272"/>
      <c r="G35" s="271"/>
      <c r="H35" s="92"/>
      <c r="I35" s="272"/>
      <c r="J35" s="271"/>
      <c r="K35" s="92"/>
      <c r="L35" s="272"/>
      <c r="M35" s="271" t="s">
        <v>219</v>
      </c>
      <c r="N35" s="92" t="s">
        <v>222</v>
      </c>
      <c r="O35" s="272" t="s">
        <v>219</v>
      </c>
      <c r="P35" s="5"/>
      <c r="Q35" s="271"/>
      <c r="R35" s="92"/>
      <c r="S35" s="272"/>
      <c r="T35" s="271"/>
      <c r="U35" s="92"/>
      <c r="V35" s="272"/>
      <c r="W35" s="271"/>
      <c r="X35" s="92"/>
      <c r="Y35" s="272"/>
      <c r="Z35" s="271" t="s">
        <v>236</v>
      </c>
      <c r="AA35" s="92" t="s">
        <v>237</v>
      </c>
      <c r="AB35" s="272" t="s">
        <v>237</v>
      </c>
    </row>
    <row r="36" ht="18.95" customHeight="1">
      <c r="A36" s="58"/>
      <c r="B36" s="425">
        <v>2023</v>
      </c>
      <c r="C36" s="426"/>
      <c r="D36" s="430"/>
      <c r="E36" s="431"/>
      <c r="F36" s="432"/>
      <c r="G36" s="430"/>
      <c r="H36" s="431"/>
      <c r="I36" s="432"/>
      <c r="J36" s="430"/>
      <c r="K36" s="431"/>
      <c r="L36" s="432"/>
      <c r="M36" s="430" t="s">
        <v>219</v>
      </c>
      <c r="N36" s="431" t="s">
        <v>219</v>
      </c>
      <c r="O36" s="432" t="s">
        <v>219</v>
      </c>
      <c r="P36" s="184"/>
      <c r="Q36" s="430"/>
      <c r="R36" s="431"/>
      <c r="S36" s="432"/>
      <c r="T36" s="430"/>
      <c r="U36" s="431"/>
      <c r="V36" s="432"/>
      <c r="W36" s="430"/>
      <c r="X36" s="431"/>
      <c r="Y36" s="432"/>
      <c r="Z36" s="430" t="s">
        <v>220</v>
      </c>
      <c r="AA36" s="431" t="s">
        <v>225</v>
      </c>
      <c r="AB36" s="432" t="s">
        <v>222</v>
      </c>
    </row>
    <row r="37" ht="21.95"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95" customHeight="1">
      <c r="A38" s="112"/>
      <c r="B38" s="972" t="s">
        <v>45</v>
      </c>
      <c r="C38" s="972"/>
      <c r="D38" s="972"/>
      <c r="E38" s="972"/>
      <c r="F38" s="972"/>
      <c r="G38" s="972"/>
      <c r="H38" s="972"/>
      <c r="I38" s="972"/>
      <c r="J38" s="972"/>
      <c r="K38" s="972"/>
      <c r="L38" s="972"/>
      <c r="M38" s="972"/>
      <c r="N38" s="972"/>
      <c r="O38" s="972"/>
      <c r="P38" s="411"/>
      <c r="Q38" s="971"/>
      <c r="R38" s="971"/>
      <c r="S38" s="971"/>
      <c r="T38" s="971"/>
      <c r="U38" s="971"/>
      <c r="V38" s="971"/>
      <c r="W38" s="971"/>
      <c r="X38" s="971"/>
      <c r="Y38" s="971"/>
      <c r="Z38" s="971"/>
      <c r="AA38" s="971"/>
      <c r="AB38" s="971"/>
      <c r="AC38" s="9"/>
    </row>
    <row r="39" ht="18.95" customHeight="1">
      <c r="A39" s="58"/>
      <c r="B39" s="284">
        <v>2021</v>
      </c>
      <c r="C39" s="285"/>
      <c r="D39" s="427"/>
      <c r="E39" s="428"/>
      <c r="F39" s="429"/>
      <c r="G39" s="427"/>
      <c r="H39" s="428"/>
      <c r="I39" s="429"/>
      <c r="J39" s="427"/>
      <c r="K39" s="428"/>
      <c r="L39" s="429"/>
      <c r="M39" s="427" t="s">
        <v>219</v>
      </c>
      <c r="N39" s="428" t="s">
        <v>219</v>
      </c>
      <c r="O39" s="429" t="s">
        <v>219</v>
      </c>
      <c r="P39" s="5"/>
      <c r="Q39" s="427"/>
      <c r="R39" s="428"/>
      <c r="S39" s="429"/>
      <c r="T39" s="427"/>
      <c r="U39" s="428"/>
      <c r="V39" s="429"/>
      <c r="W39" s="427"/>
      <c r="X39" s="428"/>
      <c r="Y39" s="429"/>
      <c r="Z39" s="427" t="s">
        <v>225</v>
      </c>
      <c r="AA39" s="428" t="s">
        <v>222</v>
      </c>
      <c r="AB39" s="429" t="s">
        <v>225</v>
      </c>
    </row>
    <row r="40" ht="18.95" customHeight="1">
      <c r="A40" s="58"/>
      <c r="B40" s="286">
        <v>2022</v>
      </c>
      <c r="C40" s="287"/>
      <c r="D40" s="271"/>
      <c r="E40" s="92"/>
      <c r="F40" s="272"/>
      <c r="G40" s="271"/>
      <c r="H40" s="92"/>
      <c r="I40" s="272"/>
      <c r="J40" s="271"/>
      <c r="K40" s="92"/>
      <c r="L40" s="272"/>
      <c r="M40" s="271" t="s">
        <v>219</v>
      </c>
      <c r="N40" s="92" t="s">
        <v>222</v>
      </c>
      <c r="O40" s="272" t="s">
        <v>219</v>
      </c>
      <c r="P40" s="5"/>
      <c r="Q40" s="271"/>
      <c r="R40" s="92"/>
      <c r="S40" s="272"/>
      <c r="T40" s="271"/>
      <c r="U40" s="92"/>
      <c r="V40" s="272"/>
      <c r="W40" s="271"/>
      <c r="X40" s="92"/>
      <c r="Y40" s="272"/>
      <c r="Z40" s="271" t="s">
        <v>222</v>
      </c>
      <c r="AA40" s="92" t="s">
        <v>222</v>
      </c>
      <c r="AB40" s="272" t="s">
        <v>220</v>
      </c>
    </row>
    <row r="41" ht="18.95" customHeight="1">
      <c r="A41" s="58"/>
      <c r="B41" s="425">
        <v>2023</v>
      </c>
      <c r="C41" s="426"/>
      <c r="D41" s="430"/>
      <c r="E41" s="431"/>
      <c r="F41" s="432"/>
      <c r="G41" s="430"/>
      <c r="H41" s="431"/>
      <c r="I41" s="432"/>
      <c r="J41" s="430"/>
      <c r="K41" s="431"/>
      <c r="L41" s="432"/>
      <c r="M41" s="430" t="s">
        <v>219</v>
      </c>
      <c r="N41" s="431" t="s">
        <v>219</v>
      </c>
      <c r="O41" s="432" t="s">
        <v>219</v>
      </c>
      <c r="P41" s="184"/>
      <c r="Q41" s="430"/>
      <c r="R41" s="431"/>
      <c r="S41" s="432"/>
      <c r="T41" s="430"/>
      <c r="U41" s="431"/>
      <c r="V41" s="432"/>
      <c r="W41" s="430"/>
      <c r="X41" s="431"/>
      <c r="Y41" s="432"/>
      <c r="Z41" s="430" t="s">
        <v>222</v>
      </c>
      <c r="AA41" s="431" t="s">
        <v>219</v>
      </c>
      <c r="AB41" s="432" t="s">
        <v>222</v>
      </c>
    </row>
    <row r="42" ht="12" customHeight="1">
      <c r="B42" s="43"/>
      <c r="C42"/>
      <c r="D42" s="56"/>
      <c r="E42" s="56"/>
      <c r="F42" s="56"/>
      <c r="G42" s="56"/>
      <c r="H42" s="56"/>
      <c r="I42" s="56"/>
      <c r="J42" s="56"/>
      <c r="K42" s="56"/>
      <c r="L42" s="56"/>
      <c r="M42" s="56"/>
      <c r="N42" s="56"/>
      <c r="O42" s="56"/>
      <c r="P42" s="5"/>
      <c r="Q42" s="5"/>
      <c r="R42" s="5"/>
      <c r="S42" s="5"/>
      <c r="T42" s="5"/>
      <c r="U42" s="5"/>
      <c r="V42" s="5"/>
      <c r="W42" s="5"/>
      <c r="X42" s="5"/>
      <c r="Y42" s="5"/>
      <c r="Z42" s="5"/>
      <c r="AA42" s="5"/>
      <c r="AB42" s="5"/>
      <c r="AP42" s="236"/>
    </row>
    <row r="43" ht="39.95" customHeight="1">
      <c r="B43" s="1036" t="s">
        <v>126</v>
      </c>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c r="AP43" s="236"/>
    </row>
    <row r="44" ht="12" customHeight="1">
      <c r="Z44" s="55"/>
      <c r="AA44" s="233"/>
      <c r="AB44" s="233"/>
      <c r="AP44" s="236"/>
    </row>
    <row r="45" ht="12" customHeight="1">
      <c r="AP45" s="236"/>
    </row>
    <row r="46" s="236" customFormat="1">
      <c r="A46"/>
    </row>
    <row r="47" s="236" customFormat="1"/>
    <row r="48" s="236" customFormat="1"/>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sheetData>
  <mergeCells count="21">
    <mergeCell ref="B43:AB43"/>
    <mergeCell ref="T7:V7"/>
    <mergeCell ref="W7:Y7"/>
    <mergeCell ref="Z7:AB7"/>
    <mergeCell ref="B38:O38"/>
    <mergeCell ref="Q28:AB28"/>
    <mergeCell ref="Q7:S7"/>
    <mergeCell ref="Q33:AB33"/>
    <mergeCell ref="G7:I7"/>
    <mergeCell ref="B33:O33"/>
    <mergeCell ref="B8:C8"/>
    <mergeCell ref="Q38:AB38"/>
    <mergeCell ref="M7:O7"/>
    <mergeCell ref="B28:O28"/>
    <mergeCell ref="J7:L7"/>
    <mergeCell ref="D7:F7"/>
    <mergeCell ref="B2:AB2"/>
    <mergeCell ref="Q6:AB6"/>
    <mergeCell ref="D6:O6"/>
    <mergeCell ref="B4:AB4"/>
    <mergeCell ref="B3:AB3"/>
  </mergeCells>
  <phoneticPr fontId="0" type="noConversion"/>
  <printOptions horizontalCentered="1" verticalCentered="1"/>
  <pageMargins left="0.25" right="0.25" top="0.25" bottom="0.25" header="0" footer="0"/>
  <pageSetup scale="66" fitToWidth="1" fitToHeight="1" orientation="landscape" r:id="rId1"/>
  <headerFooter alignWithMargins="0">
    <oddHeader/>
    <oddFooter/>
  </headerFooter>
  <rowBreaks count="1" manualBreakCount="1">
    <brk id="46" max="16383" man="1"/>
  </rowBreaks>
  <colBreaks count="1" manualBreakCount="1">
    <brk id="30" max="1048575" man="1"/>
  </colBreaks>
  <drawing r:id="rId55"/>
</worksheet>
</file>

<file path=xl/worksheets/sheet56.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2">
    <pageSetUpPr fitToPage="1"/>
  </sheetPr>
  <dimension ref="A1:AD94"/>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628"/>
      <c r="B1" s="656" t="s">
        <v>151</v>
      </c>
      <c r="Y1" s="5"/>
      <c r="AB1" s="685"/>
      <c r="AD1" s="236"/>
    </row>
    <row r="2" ht="15" customHeight="1">
      <c r="A2" s="11"/>
      <c r="B2" s="11" t="s">
        <v>208</v>
      </c>
    </row>
    <row r="3" ht="17.1" customHeight="1">
      <c r="A3" s="11"/>
      <c r="B3" s="11" t="s">
        <v>209</v>
      </c>
      <c r="R3" s="1040" t="s">
        <v>296</v>
      </c>
      <c r="S3" s="1040"/>
      <c r="T3" s="1040"/>
      <c r="U3" s="1040"/>
      <c r="V3" s="1040"/>
      <c r="W3" s="1040"/>
      <c r="X3" s="1040"/>
      <c r="Y3" s="1040"/>
      <c r="Z3" s="1040"/>
      <c r="AA3" s="1040"/>
      <c r="AB3" s="1040"/>
    </row>
    <row r="4" ht="19.5" customHeight="1">
      <c r="A4" s="4"/>
      <c r="B4" s="211" t="s">
        <v>210</v>
      </c>
      <c r="C4" s="5"/>
      <c r="D4" s="5"/>
      <c r="E4" s="5"/>
      <c r="F4" s="5"/>
      <c r="G4" s="5"/>
      <c r="H4" s="212"/>
      <c r="I4" s="212"/>
      <c r="J4" s="212"/>
      <c r="K4" s="212"/>
      <c r="L4" s="212"/>
      <c r="M4" s="212"/>
      <c r="N4" s="212"/>
      <c r="O4" s="212"/>
      <c r="P4" s="212"/>
      <c r="Q4" s="212"/>
      <c r="R4" s="212"/>
      <c r="S4" s="212"/>
      <c r="T4" s="212"/>
      <c r="U4" s="4"/>
      <c r="V4" s="4"/>
    </row>
    <row r="5" ht="12.75" customHeight="1"/>
    <row r="6" ht="15.75">
      <c r="D6" s="978" t="s">
        <v>42</v>
      </c>
      <c r="E6" s="978"/>
      <c r="F6" s="978"/>
      <c r="G6" s="978"/>
      <c r="H6" s="978"/>
      <c r="I6" s="978"/>
      <c r="J6" s="978"/>
      <c r="K6" s="978"/>
      <c r="L6" s="978"/>
      <c r="M6" s="978"/>
      <c r="N6" s="978"/>
      <c r="O6" s="978"/>
      <c r="Q6" s="960" t="s">
        <v>70</v>
      </c>
      <c r="R6" s="960"/>
      <c r="S6" s="960"/>
      <c r="T6" s="960"/>
      <c r="U6" s="960"/>
      <c r="V6" s="960"/>
      <c r="W6" s="960"/>
      <c r="X6" s="960"/>
      <c r="Y6" s="960"/>
      <c r="Z6" s="960"/>
      <c r="AA6" s="960"/>
      <c r="AB6" s="960"/>
    </row>
    <row r="7" ht="15.75">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1041"/>
      <c r="C8" s="1041"/>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6" customHeight="1">
      <c r="A9" s="112"/>
      <c r="B9" s="114"/>
      <c r="C9" s="114"/>
      <c r="D9" s="113"/>
      <c r="E9" s="113"/>
      <c r="F9" s="113"/>
      <c r="G9" s="113"/>
      <c r="H9" s="113"/>
      <c r="I9" s="113"/>
      <c r="J9" s="113"/>
      <c r="K9" s="113"/>
      <c r="L9" s="113"/>
      <c r="M9" s="113"/>
      <c r="N9" s="113"/>
      <c r="O9" s="113"/>
      <c r="P9" s="115"/>
      <c r="Q9" s="113"/>
      <c r="R9" s="113"/>
      <c r="S9" s="113"/>
      <c r="T9" s="113"/>
      <c r="U9" s="113"/>
      <c r="V9" s="113"/>
      <c r="W9" s="113"/>
      <c r="X9" s="113"/>
      <c r="Y9" s="113"/>
      <c r="Z9" s="113"/>
      <c r="AA9" s="113"/>
      <c r="AB9" s="113"/>
      <c r="AC9" s="9"/>
    </row>
    <row r="10" ht="18" customHeight="1">
      <c r="A10" s="112"/>
      <c r="B10" s="973" t="s">
        <v>22</v>
      </c>
      <c r="C10" s="973"/>
      <c r="D10" s="973"/>
      <c r="E10" s="973"/>
      <c r="F10" s="973"/>
      <c r="G10" s="973"/>
      <c r="H10" s="973"/>
      <c r="I10" s="973"/>
      <c r="J10" s="973"/>
      <c r="K10" s="973"/>
      <c r="L10" s="973"/>
      <c r="M10" s="973"/>
      <c r="N10" s="973"/>
      <c r="O10" s="973"/>
      <c r="P10" s="411"/>
      <c r="Q10" s="971"/>
      <c r="R10" s="971"/>
      <c r="S10" s="971"/>
      <c r="T10" s="971"/>
      <c r="U10" s="971"/>
      <c r="V10" s="971"/>
      <c r="W10" s="971"/>
      <c r="X10" s="971"/>
      <c r="Y10" s="971"/>
      <c r="Z10" s="971"/>
      <c r="AA10" s="971"/>
      <c r="AB10" s="971"/>
      <c r="AC10" s="9"/>
    </row>
    <row r="11" ht="18" customHeight="1">
      <c r="A11" s="58"/>
      <c r="B11" s="1042" t="s">
        <v>43</v>
      </c>
      <c r="C11" s="1042"/>
      <c r="D11" s="427">
        <v>42.361111111111111111111111150</v>
      </c>
      <c r="E11" s="428"/>
      <c r="F11" s="429">
        <v>37.696588434551173481732397810</v>
      </c>
      <c r="G11" s="427">
        <v>3.345959595959595959595959600</v>
      </c>
      <c r="H11" s="428"/>
      <c r="I11" s="429">
        <v>13.077667553834986692475199630</v>
      </c>
      <c r="J11" s="427">
        <v>28.724747474747474747474747500</v>
      </c>
      <c r="K11" s="428"/>
      <c r="L11" s="429">
        <v>8.625695620614565690781514650</v>
      </c>
      <c r="M11" s="427">
        <v>74.431818181818181818181818180</v>
      </c>
      <c r="N11" s="428">
        <v>72.304712717882504841833440930</v>
      </c>
      <c r="O11" s="429">
        <v>59.399951609000725864989112030</v>
      </c>
      <c r="P11" s="5"/>
      <c r="Q11" s="427">
        <v>19.395017793587507756993959540</v>
      </c>
      <c r="R11" s="428"/>
      <c r="S11" s="429">
        <v>9.410112359500159386441129240</v>
      </c>
      <c r="T11" s="427">
        <v>-73.096446700575351078357942230</v>
      </c>
      <c r="U11" s="428"/>
      <c r="V11" s="429">
        <v>-20.979532163961498196025521710</v>
      </c>
      <c r="W11" s="427">
        <v>-0.8714596950824042035113820500</v>
      </c>
      <c r="X11" s="428"/>
      <c r="Y11" s="429">
        <v>19.530595137567763897959178850</v>
      </c>
      <c r="Z11" s="427">
        <v>-3.2019704433001625858428729900</v>
      </c>
      <c r="AA11" s="428">
        <v>23.122553927758865164105888730</v>
      </c>
      <c r="AB11" s="429">
        <v>2.0259740259629594683757812700</v>
      </c>
    </row>
    <row r="12" ht="18" customHeight="1">
      <c r="A12" s="58"/>
      <c r="B12" s="1043" t="s">
        <v>46</v>
      </c>
      <c r="C12" s="1043"/>
      <c r="D12" s="420">
        <v>46.717171717171717171717171760</v>
      </c>
      <c r="E12" s="91"/>
      <c r="F12" s="421">
        <v>44.277764335833534962496975610</v>
      </c>
      <c r="G12" s="420">
        <v>2.4621212121212121212121212100</v>
      </c>
      <c r="H12" s="91"/>
      <c r="I12" s="421">
        <v>13.144205177836922332446165030</v>
      </c>
      <c r="J12" s="420">
        <v>29.987373737373737373737373770</v>
      </c>
      <c r="K12" s="91"/>
      <c r="L12" s="421">
        <v>8.722477619162835712557464320</v>
      </c>
      <c r="M12" s="420">
        <v>79.166666666666666666666666670</v>
      </c>
      <c r="N12" s="91">
        <v>65.397030342156229825693996130</v>
      </c>
      <c r="O12" s="421">
        <v>66.144447132833293007500604890</v>
      </c>
      <c r="P12" s="5"/>
      <c r="Q12" s="420">
        <v>19.935170178344212730076288840</v>
      </c>
      <c r="R12" s="91"/>
      <c r="S12" s="421">
        <v>3.4628975264126790145963384800</v>
      </c>
      <c r="T12" s="420">
        <v>-72.535211267463281095020091400</v>
      </c>
      <c r="U12" s="91"/>
      <c r="V12" s="421">
        <v>8.325024925129286119706766070</v>
      </c>
      <c r="W12" s="420">
        <v>-1.0416666665677083333332342700</v>
      </c>
      <c r="X12" s="91"/>
      <c r="Y12" s="421">
        <v>28.406055209387599206742655030</v>
      </c>
      <c r="Z12" s="420">
        <v>1.2106537530227133887165899200</v>
      </c>
      <c r="AA12" s="91">
        <v>12.316229396525894155905816270</v>
      </c>
      <c r="AB12" s="421">
        <v>7.1638573107876604220203888700</v>
      </c>
    </row>
    <row r="13" ht="18" customHeight="1">
      <c r="A13" s="58"/>
      <c r="B13" s="1043" t="s">
        <v>47</v>
      </c>
      <c r="C13" s="1043"/>
      <c r="D13" s="420">
        <v>50.505050505050505050505050560</v>
      </c>
      <c r="E13" s="91"/>
      <c r="F13" s="421">
        <v>52.413501088797483668037745030</v>
      </c>
      <c r="G13" s="420">
        <v>2.7146464646464646464646464700</v>
      </c>
      <c r="H13" s="91"/>
      <c r="I13" s="421">
        <v>18.618436970723445439148318430</v>
      </c>
      <c r="J13" s="420">
        <v>33.270202020202020202020202050</v>
      </c>
      <c r="K13" s="91"/>
      <c r="L13" s="421">
        <v>8.849503992257440116138398270</v>
      </c>
      <c r="M13" s="420">
        <v>86.48989898989898989898989899</v>
      </c>
      <c r="N13" s="91">
        <v>68.318269851517107811491284700</v>
      </c>
      <c r="O13" s="421">
        <v>79.88144205177836922332446165</v>
      </c>
      <c r="P13" s="184"/>
      <c r="Q13" s="420">
        <v>11.576011157481603379959629310</v>
      </c>
      <c r="R13" s="91"/>
      <c r="S13" s="421">
        <v>2.2177657189152784177030381900</v>
      </c>
      <c r="T13" s="420">
        <v>-68.613138686168043049709584710</v>
      </c>
      <c r="U13" s="91"/>
      <c r="V13" s="421">
        <v>31.989708404899642530355569670</v>
      </c>
      <c r="W13" s="420">
        <v>24.586288416287711885720395270</v>
      </c>
      <c r="X13" s="91"/>
      <c r="Y13" s="421">
        <v>35.212569316634177825006275230</v>
      </c>
      <c r="Z13" s="420">
        <v>7.2826938136082108063326307700</v>
      </c>
      <c r="AA13" s="91">
        <v>18.981256482999285726161731660</v>
      </c>
      <c r="AB13" s="421">
        <v>11.068124474322185562780781080</v>
      </c>
    </row>
    <row r="14" ht="18" customHeight="1">
      <c r="A14" s="58"/>
      <c r="B14" s="1043" t="s">
        <v>48</v>
      </c>
      <c r="C14" s="1043"/>
      <c r="D14" s="420">
        <v>56.060606060606060606060606120</v>
      </c>
      <c r="E14" s="91"/>
      <c r="F14" s="421">
        <v>51.802564722961529155577062720</v>
      </c>
      <c r="G14" s="420">
        <v>2.8409090909090909090909090900</v>
      </c>
      <c r="H14" s="91"/>
      <c r="I14" s="421">
        <v>19.840309702395354464069683060</v>
      </c>
      <c r="J14" s="420">
        <v>30.176767676767676767676767710</v>
      </c>
      <c r="K14" s="91"/>
      <c r="L14" s="421">
        <v>8.825308492620372610694410850</v>
      </c>
      <c r="M14" s="420">
        <v>89.07828282828282828282828283</v>
      </c>
      <c r="N14" s="91">
        <v>71.642995480955455132343447390</v>
      </c>
      <c r="O14" s="421">
        <v>80.46818291797725623034115654</v>
      </c>
      <c r="P14" s="5"/>
      <c r="Q14" s="420">
        <v>34.545454545346909090909177160</v>
      </c>
      <c r="R14" s="91"/>
      <c r="S14" s="421">
        <v>-1.3591338402134869247597525500</v>
      </c>
      <c r="T14" s="420">
        <v>-78.155339805908379677631882680</v>
      </c>
      <c r="U14" s="91"/>
      <c r="V14" s="421">
        <v>34.812988080983201083743529690</v>
      </c>
      <c r="W14" s="420">
        <v>2.795698924593237599722696500</v>
      </c>
      <c r="X14" s="91"/>
      <c r="Y14" s="421">
        <v>29.458740018577429851618834480</v>
      </c>
      <c r="Z14" s="420">
        <v>6.0105184071845862490763869500</v>
      </c>
      <c r="AA14" s="91">
        <v>16.157576355178504185089383430</v>
      </c>
      <c r="AB14" s="421">
        <v>8.684640522914815599769333480</v>
      </c>
    </row>
    <row r="15" ht="18" customHeight="1">
      <c r="A15" s="58"/>
      <c r="B15" s="1043" t="s">
        <v>49</v>
      </c>
      <c r="C15" s="1043"/>
      <c r="D15" s="420">
        <v>45.643939393939393939393939440</v>
      </c>
      <c r="E15" s="91"/>
      <c r="F15" s="421">
        <v>43.854343092184853617227195780</v>
      </c>
      <c r="G15" s="420">
        <v>3.4722222222222222222222222300</v>
      </c>
      <c r="H15" s="91"/>
      <c r="I15" s="421">
        <v>18.576094846358577304621340450</v>
      </c>
      <c r="J15" s="420">
        <v>34.027777777777777777777777810</v>
      </c>
      <c r="K15" s="91"/>
      <c r="L15" s="421">
        <v>8.147834502782482458262763130</v>
      </c>
      <c r="M15" s="420">
        <v>83.14393939393939393939393939</v>
      </c>
      <c r="N15" s="91">
        <v>72.449967721110393802453195610</v>
      </c>
      <c r="O15" s="421">
        <v>70.578272441325913380111299300</v>
      </c>
      <c r="P15" s="184"/>
      <c r="Q15" s="420">
        <v>21.963562753174695536724246740</v>
      </c>
      <c r="R15" s="91"/>
      <c r="S15" s="421">
        <v>12.173536328678026483769277430</v>
      </c>
      <c r="T15" s="420">
        <v>-64.192708333445231119791316910</v>
      </c>
      <c r="U15" s="91"/>
      <c r="V15" s="421">
        <v>27.195162359473914534112561270</v>
      </c>
      <c r="W15" s="420">
        <v>7.7999999998516672000002042100</v>
      </c>
      <c r="X15" s="91"/>
      <c r="Y15" s="421">
        <v>14.775051124996693619548816920</v>
      </c>
      <c r="Z15" s="420">
        <v>5.6643132220375405172030402500</v>
      </c>
      <c r="AA15" s="91">
        <v>24.443096152193901660267378410</v>
      </c>
      <c r="AB15" s="421">
        <v>16.085641515485292190327469710</v>
      </c>
    </row>
    <row r="16" ht="18" customHeight="1">
      <c r="A16" s="58"/>
      <c r="B16" s="1044" t="s">
        <v>75</v>
      </c>
      <c r="C16" s="1044"/>
      <c r="D16" s="430">
        <v>48.257575757575757575757575810</v>
      </c>
      <c r="E16" s="431"/>
      <c r="F16" s="432">
        <v>46.008952334865714977014275390</v>
      </c>
      <c r="G16" s="430">
        <v>2.9671717171717171717171717200</v>
      </c>
      <c r="H16" s="431"/>
      <c r="I16" s="432">
        <v>16.651342850229857246552141320</v>
      </c>
      <c r="J16" s="430">
        <v>31.237373737373737373737373770</v>
      </c>
      <c r="K16" s="431"/>
      <c r="L16" s="432">
        <v>8.634164045487539317686910240</v>
      </c>
      <c r="M16" s="430">
        <v>82.46212121212121212121212121</v>
      </c>
      <c r="N16" s="431">
        <v>70.022595222724338282763072950</v>
      </c>
      <c r="O16" s="432">
        <v>71.294459230583111541253326880</v>
      </c>
      <c r="P16" s="5"/>
      <c r="Q16" s="430">
        <v>21.719745222821396405533789970</v>
      </c>
      <c r="R16" s="431"/>
      <c r="S16" s="432">
        <v>5.0607750796890946268689072200</v>
      </c>
      <c r="T16" s="430">
        <v>-71.767734553881824667877633940</v>
      </c>
      <c r="U16" s="431"/>
      <c r="V16" s="432">
        <v>15.386826347598761954893356020</v>
      </c>
      <c r="W16" s="430">
        <v>5.9420880914599388254487194300</v>
      </c>
      <c r="X16" s="431"/>
      <c r="Y16" s="432">
        <v>25.064252336628451045124287020</v>
      </c>
      <c r="Z16" s="629">
        <v>3.5414464743483982581758655900</v>
      </c>
      <c r="AA16" s="214">
        <v>19.038777589194864394633113130</v>
      </c>
      <c r="AB16" s="630">
        <v>9.475080940571467702953637420</v>
      </c>
    </row>
    <row r="17" ht="6" customHeight="1">
      <c r="A17" s="58"/>
      <c r="B17" s="631"/>
      <c r="C17" s="631"/>
      <c r="D17" s="91"/>
      <c r="E17" s="91"/>
      <c r="F17" s="91"/>
      <c r="G17" s="91"/>
      <c r="H17" s="91"/>
      <c r="I17" s="91"/>
      <c r="J17" s="91"/>
      <c r="K17" s="91"/>
      <c r="L17" s="91"/>
      <c r="M17" s="91"/>
      <c r="N17" s="91"/>
      <c r="O17" s="91"/>
      <c r="P17" s="5"/>
      <c r="Q17" s="91"/>
      <c r="R17" s="91"/>
      <c r="S17" s="91"/>
      <c r="T17" s="91"/>
      <c r="U17" s="91"/>
      <c r="V17" s="91"/>
      <c r="W17" s="91"/>
      <c r="X17" s="91"/>
      <c r="Y17" s="91"/>
      <c r="Z17" s="632"/>
      <c r="AA17" s="632"/>
      <c r="AB17" s="632"/>
      <c r="AC17" s="4"/>
    </row>
    <row r="18" ht="18" customHeight="1">
      <c r="A18" s="58"/>
      <c r="B18" s="1045" t="s">
        <v>50</v>
      </c>
      <c r="C18" s="1045"/>
      <c r="D18" s="479">
        <v>43.636363636363636363636363680</v>
      </c>
      <c r="E18" s="480"/>
      <c r="F18" s="481">
        <v>42.375998064360029034599564520</v>
      </c>
      <c r="G18" s="479">
        <v>8.98989898989898989898989900</v>
      </c>
      <c r="H18" s="480"/>
      <c r="I18" s="481">
        <v>27.316719090249213646261795330</v>
      </c>
      <c r="J18" s="479">
        <v>32.323232323232323232323232360</v>
      </c>
      <c r="K18" s="480"/>
      <c r="L18" s="481">
        <v>8.536172271957415920638761200</v>
      </c>
      <c r="M18" s="479">
        <v>84.94949494949494949494949495</v>
      </c>
      <c r="N18" s="480">
        <v>79.38024531956100710135571336</v>
      </c>
      <c r="O18" s="481">
        <v>78.228889426566658601500120980</v>
      </c>
      <c r="P18" s="184"/>
      <c r="Q18" s="479">
        <v>24.316546762625702603384928380</v>
      </c>
      <c r="R18" s="480"/>
      <c r="S18" s="481">
        <v>5.3917438921095026119909857500</v>
      </c>
      <c r="T18" s="479">
        <v>-32.061068702170794242759536430</v>
      </c>
      <c r="U18" s="480"/>
      <c r="V18" s="481">
        <v>1.291943297951900841156090900</v>
      </c>
      <c r="W18" s="479">
        <v>11.692844677114479683488213500</v>
      </c>
      <c r="X18" s="480"/>
      <c r="Y18" s="481">
        <v>27.826086957108071833651082820</v>
      </c>
      <c r="Z18" s="479">
        <v>9.934640522914617454825080980</v>
      </c>
      <c r="AA18" s="480">
        <v>14.073224777775035865588335070</v>
      </c>
      <c r="AB18" s="481">
        <v>5.930148745106372081894160900</v>
      </c>
    </row>
    <row r="19" ht="18" customHeight="1">
      <c r="A19" s="58"/>
      <c r="B19" s="1046" t="s">
        <v>51</v>
      </c>
      <c r="C19" s="1046"/>
      <c r="D19" s="271">
        <v>44.646464646464646464646464690</v>
      </c>
      <c r="E19" s="92"/>
      <c r="F19" s="272">
        <v>47.423179288652310670215339990</v>
      </c>
      <c r="G19" s="271">
        <v>9.545454545454545454545454560</v>
      </c>
      <c r="H19" s="92"/>
      <c r="I19" s="272">
        <v>27.950641180740382288894265690</v>
      </c>
      <c r="J19" s="271">
        <v>32.323232323232323232323232360</v>
      </c>
      <c r="K19" s="92"/>
      <c r="L19" s="272">
        <v>8.778127268328090975078635380</v>
      </c>
      <c r="M19" s="271">
        <v>86.51515151515151515151515152</v>
      </c>
      <c r="N19" s="92">
        <v>85.38411878631375080697224015</v>
      </c>
      <c r="O19" s="272">
        <v>84.15194773772078393418824099</v>
      </c>
      <c r="P19" s="5"/>
      <c r="Q19" s="271">
        <v>-0.6741573033819467238984963100</v>
      </c>
      <c r="R19" s="92"/>
      <c r="S19" s="272">
        <v>3.8410596025692346826894171100</v>
      </c>
      <c r="T19" s="271">
        <v>-24.776119403021002450434377910</v>
      </c>
      <c r="U19" s="92"/>
      <c r="V19" s="272">
        <v>-13.354584661486951274975934360</v>
      </c>
      <c r="W19" s="271">
        <v>14.798206277886882905347151560</v>
      </c>
      <c r="X19" s="92"/>
      <c r="Y19" s="272">
        <v>40.484027104903750371340033650</v>
      </c>
      <c r="Z19" s="271">
        <v>0.8388520970768182682046392200</v>
      </c>
      <c r="AA19" s="92">
        <v>8.081163020650317477180050820</v>
      </c>
      <c r="AB19" s="272">
        <v>-0.0215594681420749669887256300</v>
      </c>
    </row>
    <row r="20" ht="18" customHeight="1">
      <c r="A20" s="58"/>
      <c r="B20" s="1047" t="s">
        <v>76</v>
      </c>
      <c r="C20" s="1047"/>
      <c r="D20" s="273">
        <v>44.141414141414141414141414190</v>
      </c>
      <c r="E20" s="274"/>
      <c r="F20" s="275">
        <v>44.899588676506169852407452260</v>
      </c>
      <c r="G20" s="273">
        <v>9.267676767676767676767676780</v>
      </c>
      <c r="H20" s="274"/>
      <c r="I20" s="275">
        <v>27.633680135494797967578030510</v>
      </c>
      <c r="J20" s="273">
        <v>32.323232323232323232323232360</v>
      </c>
      <c r="K20" s="274"/>
      <c r="L20" s="275">
        <v>8.657149770142753447858698290</v>
      </c>
      <c r="M20" s="273">
        <v>85.73232323232323232323232323</v>
      </c>
      <c r="N20" s="274">
        <v>82.38218205293737895416397676</v>
      </c>
      <c r="O20" s="275">
        <v>81.19041858214372126784418098</v>
      </c>
      <c r="P20" s="184"/>
      <c r="Q20" s="273">
        <v>11.812366737780877882897437890</v>
      </c>
      <c r="R20" s="274"/>
      <c r="S20" s="275">
        <v>5.3111797716433668281751442100</v>
      </c>
      <c r="T20" s="273">
        <v>-28.660907127678799080090002200</v>
      </c>
      <c r="U20" s="274"/>
      <c r="V20" s="275">
        <v>-5.7500458462308971657134582100</v>
      </c>
      <c r="W20" s="273">
        <v>13.052011776397229094698467990</v>
      </c>
      <c r="X20" s="274"/>
      <c r="Y20" s="275">
        <v>33.452134272332767024316166300</v>
      </c>
      <c r="Z20" s="273">
        <v>5.7632398753973156316417742500</v>
      </c>
      <c r="AA20" s="274">
        <v>11.673446665865377483942721130</v>
      </c>
      <c r="AB20" s="275">
        <v>3.5111050177908348722509722500</v>
      </c>
    </row>
    <row r="21" ht="6" customHeight="1">
      <c r="A21" s="58"/>
      <c r="B21" s="631"/>
      <c r="C21" s="631"/>
      <c r="D21" s="91"/>
      <c r="E21" s="91"/>
      <c r="F21" s="91"/>
      <c r="G21" s="91"/>
      <c r="H21" s="91"/>
      <c r="I21" s="91"/>
      <c r="J21" s="91"/>
      <c r="K21" s="91"/>
      <c r="L21" s="91"/>
      <c r="M21" s="91"/>
      <c r="N21" s="91"/>
      <c r="O21" s="91"/>
      <c r="P21" s="5"/>
      <c r="Q21" s="91"/>
      <c r="R21" s="91"/>
      <c r="S21" s="91"/>
      <c r="T21" s="91"/>
      <c r="U21" s="91"/>
      <c r="V21" s="91"/>
      <c r="W21" s="91"/>
      <c r="X21" s="91"/>
      <c r="Y21" s="91"/>
      <c r="Z21" s="91"/>
      <c r="AA21" s="91"/>
      <c r="AB21" s="91"/>
    </row>
    <row r="22" ht="18" customHeight="1">
      <c r="A22" s="58"/>
      <c r="B22" s="982" t="s">
        <v>12</v>
      </c>
      <c r="C22" s="982"/>
      <c r="D22" s="468">
        <v>46.877104377104377104377104380</v>
      </c>
      <c r="E22" s="469"/>
      <c r="F22" s="470">
        <v>45.748850713767239293491410600</v>
      </c>
      <c r="G22" s="468">
        <v>5.0673400673400673400673400700</v>
      </c>
      <c r="H22" s="469"/>
      <c r="I22" s="470">
        <v>20.250826679570933139769336240</v>
      </c>
      <c r="J22" s="468">
        <v>31.599326599326599326599326600</v>
      </c>
      <c r="K22" s="469"/>
      <c r="L22" s="470">
        <v>8.588595854504395515767400600</v>
      </c>
      <c r="M22" s="468">
        <v>83.54377104377104377104377104</v>
      </c>
      <c r="N22" s="469">
        <v>74.118786313750806972240154940</v>
      </c>
      <c r="O22" s="470">
        <v>74.588273247842567949028147430</v>
      </c>
      <c r="P22" s="184"/>
      <c r="Q22" s="468">
        <v>18.464156562454692595514244200</v>
      </c>
      <c r="R22" s="469"/>
      <c r="S22" s="470">
        <v>5.2373796404983877342098932700</v>
      </c>
      <c r="T22" s="468">
        <v>-54.940119760514118469647503960</v>
      </c>
      <c r="U22" s="469"/>
      <c r="V22" s="470">
        <v>7.1431619374012317333479192200</v>
      </c>
      <c r="W22" s="468">
        <v>8.215624099300034627002867730</v>
      </c>
      <c r="X22" s="469"/>
      <c r="Y22" s="470">
        <v>27.273813791866658798848401650</v>
      </c>
      <c r="Z22" s="468">
        <v>4.4077424784803635818125897600</v>
      </c>
      <c r="AA22" s="469">
        <v>17.117152493819635569244773300</v>
      </c>
      <c r="AB22" s="470">
        <v>7.9098748002130611345440095700</v>
      </c>
    </row>
    <row r="23" ht="15" customHeight="1">
      <c r="B23" s="43"/>
      <c r="C23"/>
      <c r="D23" s="56"/>
      <c r="E23" s="56"/>
      <c r="F23" s="56"/>
      <c r="G23" s="56"/>
      <c r="H23" s="56"/>
      <c r="I23" s="56"/>
      <c r="J23" s="56"/>
      <c r="K23" s="56"/>
      <c r="L23" s="56"/>
      <c r="M23" s="56"/>
      <c r="N23" s="56"/>
      <c r="O23" s="56"/>
      <c r="P23" s="5"/>
      <c r="Q23" s="5"/>
      <c r="R23" s="5"/>
      <c r="S23" s="5"/>
      <c r="T23" s="5"/>
      <c r="U23" s="5"/>
      <c r="V23" s="5"/>
      <c r="W23" s="5"/>
      <c r="X23" s="5"/>
      <c r="Y23" s="5"/>
      <c r="Z23" s="5"/>
      <c r="AA23" s="5"/>
      <c r="AB23" s="5"/>
    </row>
    <row r="24" ht="18" customHeight="1">
      <c r="A24" s="112"/>
      <c r="B24" s="1037" t="s">
        <v>9</v>
      </c>
      <c r="C24" s="1037"/>
      <c r="D24" s="1037"/>
      <c r="E24" s="1037"/>
      <c r="F24" s="1037"/>
      <c r="G24" s="1037"/>
      <c r="H24" s="1037"/>
      <c r="I24" s="1037"/>
      <c r="J24" s="1037"/>
      <c r="K24" s="1037"/>
      <c r="L24" s="1037"/>
      <c r="M24" s="1037"/>
      <c r="N24" s="1037"/>
      <c r="O24" s="1037"/>
      <c r="P24" s="411"/>
      <c r="Q24" s="1038"/>
      <c r="R24" s="1038"/>
      <c r="S24" s="1038"/>
      <c r="T24" s="1038"/>
      <c r="U24" s="1038"/>
      <c r="V24" s="1038"/>
      <c r="W24" s="1038"/>
      <c r="X24" s="1038"/>
      <c r="Y24" s="1038"/>
      <c r="Z24" s="1038"/>
      <c r="AA24" s="1038"/>
      <c r="AB24" s="1038"/>
      <c r="AC24" s="9"/>
    </row>
    <row r="25" ht="18" customHeight="1">
      <c r="A25" s="58"/>
      <c r="B25" s="1042" t="s">
        <v>43</v>
      </c>
      <c r="C25" s="1042"/>
      <c r="D25" s="454">
        <v>143.79577587817224105520647231</v>
      </c>
      <c r="E25" s="455"/>
      <c r="F25" s="456">
        <v>190.2496827417915789278348673</v>
      </c>
      <c r="G25" s="454">
        <v>172.25216087786436579184617347</v>
      </c>
      <c r="H25" s="455"/>
      <c r="I25" s="456">
        <v>173.62677553384973540898507343</v>
      </c>
      <c r="J25" s="454">
        <v>121.92110709406424289868048862</v>
      </c>
      <c r="K25" s="455"/>
      <c r="L25" s="456">
        <v>138.02361896090022706930066</v>
      </c>
      <c r="M25" s="454">
        <v>136.63310760693775712799916237</v>
      </c>
      <c r="N25" s="455">
        <v>136.06341227235074335854363017</v>
      </c>
      <c r="O25" s="456">
        <v>179.00598698465091360828058686</v>
      </c>
      <c r="P25" s="5"/>
      <c r="Q25" s="427">
        <v>17.125180639268004834123781820</v>
      </c>
      <c r="R25" s="428"/>
      <c r="S25" s="429">
        <v>1.4813731040612078060859185400</v>
      </c>
      <c r="T25" s="427">
        <v>1.7062086288334744575786816100</v>
      </c>
      <c r="U25" s="428"/>
      <c r="V25" s="429">
        <v>9.407087936251266128127701390</v>
      </c>
      <c r="W25" s="427">
        <v>17.087679053282447541522611500</v>
      </c>
      <c r="X25" s="428"/>
      <c r="Y25" s="429">
        <v>44.261432967077931051618335680</v>
      </c>
      <c r="Z25" s="427">
        <v>10.830456103558406235417820590</v>
      </c>
      <c r="AA25" s="428">
        <v>9.621193462525777333154956610</v>
      </c>
      <c r="AB25" s="429">
        <v>6.6050804210934501227832419500</v>
      </c>
    </row>
    <row r="26" ht="18" customHeight="1">
      <c r="A26" s="58"/>
      <c r="B26" s="1043" t="s">
        <v>46</v>
      </c>
      <c r="C26" s="1043"/>
      <c r="D26" s="439">
        <v>168.88138526168826424240052039</v>
      </c>
      <c r="E26" s="95"/>
      <c r="F26" s="440">
        <v>223.2381803358325282445702776</v>
      </c>
      <c r="G26" s="439">
        <v>183.03204128506067423750415017</v>
      </c>
      <c r="H26" s="95"/>
      <c r="I26" s="440">
        <v>195.59780417102245669638362048</v>
      </c>
      <c r="J26" s="439">
        <v>116.9431595289332471549300496</v>
      </c>
      <c r="K26" s="95"/>
      <c r="L26" s="440">
        <v>137.16522687223924540887663429</v>
      </c>
      <c r="M26" s="439">
        <v>149.6479070813476668526561567</v>
      </c>
      <c r="N26" s="95">
        <v>150.88546965223318386801102134</v>
      </c>
      <c r="O26" s="440">
        <v>206.39504029919477796352045229</v>
      </c>
      <c r="P26" s="5"/>
      <c r="Q26" s="420">
        <v>15.257998864731834301170886340</v>
      </c>
      <c r="R26" s="91"/>
      <c r="S26" s="421">
        <v>5.5214908877414915997035871800</v>
      </c>
      <c r="T26" s="420">
        <v>5.4699221215315300150109173100</v>
      </c>
      <c r="U26" s="91"/>
      <c r="V26" s="421">
        <v>7.2358684878897744506692528900</v>
      </c>
      <c r="W26" s="420">
        <v>15.877055464114065163429635800</v>
      </c>
      <c r="X26" s="91"/>
      <c r="Y26" s="421">
        <v>43.570687188495272010656752700</v>
      </c>
      <c r="Z26" s="420">
        <v>13.409884222421584856741127770</v>
      </c>
      <c r="AA26" s="91">
        <v>13.553117102472704488674226070</v>
      </c>
      <c r="AB26" s="421">
        <v>6.9090788887629958336470334500</v>
      </c>
    </row>
    <row r="27" ht="18" customHeight="1">
      <c r="A27" s="58"/>
      <c r="B27" s="1043" t="s">
        <v>47</v>
      </c>
      <c r="C27" s="1043"/>
      <c r="D27" s="439">
        <v>187.41497444190783977549522496</v>
      </c>
      <c r="E27" s="95"/>
      <c r="F27" s="440">
        <v>232.32081384652550903117066136</v>
      </c>
      <c r="G27" s="439">
        <v>189.30151524866110072301396407</v>
      </c>
      <c r="H27" s="95"/>
      <c r="I27" s="440">
        <v>202.76794856009516261137325408</v>
      </c>
      <c r="J27" s="439">
        <v>114.64909721836071040473459518</v>
      </c>
      <c r="K27" s="95"/>
      <c r="L27" s="440">
        <v>135.080854459340304248861013</v>
      </c>
      <c r="M27" s="439">
        <v>159.48322550605459382100796504</v>
      </c>
      <c r="N27" s="95">
        <v>162.37383520270328122847277728</v>
      </c>
      <c r="O27" s="440">
        <v>214.66022169636008718680783876</v>
      </c>
      <c r="P27" s="93"/>
      <c r="Q27" s="420">
        <v>17.529940967495394872746229560</v>
      </c>
      <c r="R27" s="91"/>
      <c r="S27" s="421">
        <v>5.8605480026997433836153706300</v>
      </c>
      <c r="T27" s="420">
        <v>9.389719899804566435185752230</v>
      </c>
      <c r="U27" s="91"/>
      <c r="V27" s="421">
        <v>7.2141640994314016144753416500</v>
      </c>
      <c r="W27" s="420">
        <v>16.655234892583761597030846800</v>
      </c>
      <c r="X27" s="91"/>
      <c r="Y27" s="421">
        <v>43.594481414475998259550813760</v>
      </c>
      <c r="Z27" s="420">
        <v>13.387255146028300786416393210</v>
      </c>
      <c r="AA27" s="91">
        <v>13.450421993704879743545410070</v>
      </c>
      <c r="AB27" s="421">
        <v>6.2055724812358814116188651700</v>
      </c>
    </row>
    <row r="28" ht="18" customHeight="1">
      <c r="A28" s="58"/>
      <c r="B28" s="1043" t="s">
        <v>48</v>
      </c>
      <c r="C28" s="1043"/>
      <c r="D28" s="439">
        <v>176.90053724984188870561503974</v>
      </c>
      <c r="E28" s="95"/>
      <c r="F28" s="440">
        <v>226.08223092980613815580285922</v>
      </c>
      <c r="G28" s="439">
        <v>170.67025108238118695566897878</v>
      </c>
      <c r="H28" s="95"/>
      <c r="I28" s="440">
        <v>205.38838411670865050885982584</v>
      </c>
      <c r="J28" s="439">
        <v>114.41417141417600305892518839</v>
      </c>
      <c r="K28" s="95"/>
      <c r="L28" s="440">
        <v>133.45701663121886372593493467</v>
      </c>
      <c r="M28" s="439">
        <v>155.53353105070367118763819942</v>
      </c>
      <c r="N28" s="95">
        <v>162.56887076994038006707239312</v>
      </c>
      <c r="O28" s="440">
        <v>210.82131194847872382255844432</v>
      </c>
      <c r="P28" s="5"/>
      <c r="Q28" s="420">
        <v>9.575441171011390968724097110</v>
      </c>
      <c r="R28" s="91"/>
      <c r="S28" s="421">
        <v>3.8475418411649893182386068300</v>
      </c>
      <c r="T28" s="420">
        <v>6.1012235337297200244918540600</v>
      </c>
      <c r="U28" s="91"/>
      <c r="V28" s="421">
        <v>6.0654110063468935920656819800</v>
      </c>
      <c r="W28" s="420">
        <v>10.641886177449894701676272040</v>
      </c>
      <c r="X28" s="91"/>
      <c r="Y28" s="421">
        <v>38.680990105129652576063645910</v>
      </c>
      <c r="Z28" s="420">
        <v>10.247362646153794038325586820</v>
      </c>
      <c r="AA28" s="91">
        <v>14.077404669981065980177535180</v>
      </c>
      <c r="AB28" s="421">
        <v>4.483995886700537322988009800</v>
      </c>
    </row>
    <row r="29" ht="18" customHeight="1">
      <c r="A29" s="58"/>
      <c r="B29" s="1043" t="s">
        <v>49</v>
      </c>
      <c r="C29" s="1043"/>
      <c r="D29" s="439">
        <v>164.64437284153959064190643604</v>
      </c>
      <c r="E29" s="95"/>
      <c r="F29" s="440">
        <v>206.85550487526778831135937717</v>
      </c>
      <c r="G29" s="439">
        <v>170.65366364165300247088959591</v>
      </c>
      <c r="H29" s="95"/>
      <c r="I29" s="440">
        <v>180.13877119909401644215758559</v>
      </c>
      <c r="J29" s="439">
        <v>120.7701092691244242835239701</v>
      </c>
      <c r="K29" s="95"/>
      <c r="L29" s="440">
        <v>149.93886543675324473637182048</v>
      </c>
      <c r="M29" s="439">
        <v>146.93919662929544712134905157</v>
      </c>
      <c r="N29" s="95">
        <v>149.44942741353933515913576558</v>
      </c>
      <c r="O29" s="440">
        <v>193.25301923563728234582741446</v>
      </c>
      <c r="P29" s="93"/>
      <c r="Q29" s="420">
        <v>9.796694721536263664779679960</v>
      </c>
      <c r="R29" s="91"/>
      <c r="S29" s="421">
        <v>3.5401510158138281970150160100</v>
      </c>
      <c r="T29" s="420">
        <v>3.0516204936041070136167459200</v>
      </c>
      <c r="U29" s="91"/>
      <c r="V29" s="421">
        <v>10.713619537935272706993504860</v>
      </c>
      <c r="W29" s="420">
        <v>16.196900790543629716545930920</v>
      </c>
      <c r="X29" s="91"/>
      <c r="Y29" s="421">
        <v>55.471181214841858116195034520</v>
      </c>
      <c r="Z29" s="420">
        <v>10.131478387758571983652558540</v>
      </c>
      <c r="AA29" s="91">
        <v>12.001491868096039041217452340</v>
      </c>
      <c r="AB29" s="421">
        <v>8.076984772404459737181625270</v>
      </c>
    </row>
    <row r="30" ht="18" customHeight="1">
      <c r="A30" s="58"/>
      <c r="B30" s="1044" t="s">
        <v>75</v>
      </c>
      <c r="C30" s="1044"/>
      <c r="D30" s="457">
        <v>169.41829641646307752812679658</v>
      </c>
      <c r="E30" s="458"/>
      <c r="F30" s="459">
        <v>217.41921040503363032282259935</v>
      </c>
      <c r="G30" s="457">
        <v>176.48379613333903643499634606</v>
      </c>
      <c r="H30" s="458"/>
      <c r="I30" s="459">
        <v>192.63404018388622021477770897</v>
      </c>
      <c r="J30" s="457">
        <v>117.71513402188876776546976049</v>
      </c>
      <c r="K30" s="458"/>
      <c r="L30" s="459">
        <v>138.56223439404266829655855705</v>
      </c>
      <c r="M30" s="457">
        <v>150.08691816953136844686831196</v>
      </c>
      <c r="N30" s="458">
        <v>152.15978202328707893637008217</v>
      </c>
      <c r="O30" s="459">
        <v>202.08042467377870178300422665</v>
      </c>
      <c r="P30" s="5"/>
      <c r="Q30" s="430">
        <v>13.668551795863695667175095810</v>
      </c>
      <c r="R30" s="431"/>
      <c r="S30" s="432">
        <v>4.2217963691591867703148519900</v>
      </c>
      <c r="T30" s="430">
        <v>5.1825560654457555949747104300</v>
      </c>
      <c r="U30" s="431"/>
      <c r="V30" s="432">
        <v>9.505198027078924307953703580</v>
      </c>
      <c r="W30" s="430">
        <v>15.06186902895597023767316400</v>
      </c>
      <c r="X30" s="431"/>
      <c r="Y30" s="432">
        <v>44.859817592369461010603936230</v>
      </c>
      <c r="Z30" s="430">
        <v>11.825829378937666447172428750</v>
      </c>
      <c r="AA30" s="431">
        <v>12.567567832361458577759453930</v>
      </c>
      <c r="AB30" s="432">
        <v>6.6936406896847462719126069500</v>
      </c>
    </row>
    <row r="31" ht="6" customHeight="1">
      <c r="A31" s="58"/>
      <c r="B31" s="631"/>
      <c r="C31" s="631"/>
      <c r="D31" s="95"/>
      <c r="E31" s="95"/>
      <c r="F31" s="95"/>
      <c r="G31" s="95"/>
      <c r="H31" s="95"/>
      <c r="I31" s="95"/>
      <c r="J31" s="95"/>
      <c r="K31" s="95"/>
      <c r="L31" s="95"/>
      <c r="M31" s="95"/>
      <c r="N31" s="95"/>
      <c r="O31" s="95"/>
      <c r="P31" s="5"/>
      <c r="Q31" s="91"/>
      <c r="R31" s="91"/>
      <c r="S31" s="91"/>
      <c r="T31" s="91"/>
      <c r="U31" s="91"/>
      <c r="V31" s="91"/>
      <c r="W31" s="91"/>
      <c r="X31" s="91"/>
      <c r="Y31" s="91"/>
      <c r="Z31" s="91"/>
      <c r="AA31" s="91"/>
      <c r="AB31" s="91"/>
    </row>
    <row r="32" ht="18" customHeight="1">
      <c r="A32" s="58"/>
      <c r="B32" s="1045" t="s">
        <v>50</v>
      </c>
      <c r="C32" s="1045"/>
      <c r="D32" s="493">
        <v>146.26051455882071336638563402</v>
      </c>
      <c r="E32" s="494"/>
      <c r="F32" s="495">
        <v>197.04937527209784747180067291</v>
      </c>
      <c r="G32" s="493">
        <v>169.04757071496615081261619268</v>
      </c>
      <c r="H32" s="494"/>
      <c r="I32" s="495">
        <v>167.73258403656607186875315662</v>
      </c>
      <c r="J32" s="493">
        <v>124.84078841633865339398643906</v>
      </c>
      <c r="K32" s="494"/>
      <c r="L32" s="495">
        <v>130.22331423890504736337899061</v>
      </c>
      <c r="M32" s="493">
        <v>140.52179355085719938487169505</v>
      </c>
      <c r="N32" s="494">
        <v>144.0563572174017532632841987</v>
      </c>
      <c r="O32" s="495">
        <v>179.5203354238280854607615119</v>
      </c>
      <c r="P32" s="93"/>
      <c r="Q32" s="479">
        <v>6.2447333870092502499356415600</v>
      </c>
      <c r="R32" s="480"/>
      <c r="S32" s="481">
        <v>10.792136701005774959835207740</v>
      </c>
      <c r="T32" s="479">
        <v>28.008720113131154388268048280</v>
      </c>
      <c r="U32" s="480"/>
      <c r="V32" s="481">
        <v>6.8602358426364589844144746900</v>
      </c>
      <c r="W32" s="479">
        <v>19.180796552516692647009579510</v>
      </c>
      <c r="X32" s="480"/>
      <c r="Y32" s="481">
        <v>39.304320374522385866207343520</v>
      </c>
      <c r="Z32" s="479">
        <v>12.980347701351477088192989120</v>
      </c>
      <c r="AA32" s="480">
        <v>6.8539957662171660647190978900</v>
      </c>
      <c r="AB32" s="481">
        <v>10.400519551399154789902250650</v>
      </c>
    </row>
    <row r="33" ht="18" customHeight="1">
      <c r="A33" s="58"/>
      <c r="B33" s="1046" t="s">
        <v>51</v>
      </c>
      <c r="C33" s="1046"/>
      <c r="D33" s="276">
        <v>144.32610914770123495870450834</v>
      </c>
      <c r="E33" s="94"/>
      <c r="F33" s="277">
        <v>196.76963250985247709213326793</v>
      </c>
      <c r="G33" s="276">
        <v>169.47230216360105389716746816</v>
      </c>
      <c r="H33" s="94"/>
      <c r="I33" s="277">
        <v>169.58620896279701120514760573</v>
      </c>
      <c r="J33" s="276">
        <v>126.36427357306301940326472995</v>
      </c>
      <c r="K33" s="94"/>
      <c r="L33" s="277">
        <v>139.99963015303136975826114543</v>
      </c>
      <c r="M33" s="276">
        <v>140.38977272752412335560354</v>
      </c>
      <c r="N33" s="94">
        <v>153.99780196525743498724520708</v>
      </c>
      <c r="O33" s="277">
        <v>181.81895748494932242468799967</v>
      </c>
      <c r="P33" s="5"/>
      <c r="Q33" s="271">
        <v>0.2282174943023050217559026100</v>
      </c>
      <c r="R33" s="92"/>
      <c r="S33" s="272">
        <v>2.9427659583062829979423365200</v>
      </c>
      <c r="T33" s="271">
        <v>29.582357303503700911903450100</v>
      </c>
      <c r="U33" s="92"/>
      <c r="V33" s="272">
        <v>6.8965216797822064953001112600</v>
      </c>
      <c r="W33" s="271">
        <v>22.107070175399764269712728870</v>
      </c>
      <c r="X33" s="92"/>
      <c r="Y33" s="272">
        <v>40.493579706402924448578991490</v>
      </c>
      <c r="Z33" s="271">
        <v>9.042225807354490629743189590</v>
      </c>
      <c r="AA33" s="92">
        <v>5.595799272198666458462322900</v>
      </c>
      <c r="AB33" s="272">
        <v>5.763751312728008572891107400</v>
      </c>
    </row>
    <row r="34" ht="18" customHeight="1">
      <c r="A34" s="58"/>
      <c r="B34" s="1047" t="s">
        <v>76</v>
      </c>
      <c r="C34" s="1047"/>
      <c r="D34" s="443">
        <v>145.28224546074884900002973292</v>
      </c>
      <c r="E34" s="444"/>
      <c r="F34" s="445">
        <v>196.90164239124401173753648319</v>
      </c>
      <c r="G34" s="443">
        <v>169.26630162448112815043687678</v>
      </c>
      <c r="H34" s="444"/>
      <c r="I34" s="445">
        <v>168.67002713033280907276456877</v>
      </c>
      <c r="J34" s="443">
        <v>125.6025309947008363986255845</v>
      </c>
      <c r="K34" s="444"/>
      <c r="L34" s="445">
        <v>135.1797807196834567608961032</v>
      </c>
      <c r="M34" s="633">
        <v>140.45518039316366205405097352</v>
      </c>
      <c r="N34" s="634">
        <v>149.20820849218974975576552056</v>
      </c>
      <c r="O34" s="635">
        <v>180.71156911207752850530441399</v>
      </c>
      <c r="P34" s="93"/>
      <c r="Q34" s="273">
        <v>3.1329499964856747447214953700</v>
      </c>
      <c r="R34" s="274"/>
      <c r="S34" s="275">
        <v>6.9061121394564644788802251800</v>
      </c>
      <c r="T34" s="273">
        <v>28.714241148546023692061660250</v>
      </c>
      <c r="U34" s="274"/>
      <c r="V34" s="275">
        <v>6.8977395664427690321832840200</v>
      </c>
      <c r="W34" s="273">
        <v>20.543966373060486895694555190</v>
      </c>
      <c r="X34" s="274"/>
      <c r="Y34" s="275">
        <v>40.634489317070648255408298870</v>
      </c>
      <c r="Z34" s="273">
        <v>11.090351900615435447212253540</v>
      </c>
      <c r="AA34" s="274">
        <v>6.5304905376410078427880913400</v>
      </c>
      <c r="AB34" s="275">
        <v>8.181514623918078228562027970</v>
      </c>
    </row>
    <row r="35" ht="6" customHeight="1">
      <c r="A35" s="58"/>
      <c r="B35" s="631"/>
      <c r="C35" s="631"/>
      <c r="D35" s="95"/>
      <c r="E35" s="95"/>
      <c r="F35" s="95"/>
      <c r="G35" s="95"/>
      <c r="H35" s="95"/>
      <c r="I35" s="95"/>
      <c r="J35" s="95"/>
      <c r="K35" s="95"/>
      <c r="L35" s="95"/>
      <c r="M35" s="636"/>
      <c r="N35" s="636"/>
      <c r="O35" s="636"/>
      <c r="P35" s="93"/>
      <c r="Q35" s="91"/>
      <c r="R35" s="91"/>
      <c r="S35" s="91"/>
      <c r="T35" s="91"/>
      <c r="U35" s="91"/>
      <c r="V35" s="91"/>
      <c r="W35" s="91"/>
      <c r="X35" s="91"/>
      <c r="Y35" s="91"/>
      <c r="Z35" s="91"/>
      <c r="AA35" s="91"/>
      <c r="AB35" s="91"/>
    </row>
    <row r="36" ht="18" customHeight="1">
      <c r="A36" s="58"/>
      <c r="B36" s="982" t="s">
        <v>12</v>
      </c>
      <c r="C36" s="982"/>
      <c r="D36" s="482">
        <v>161.87286766026216555934638176</v>
      </c>
      <c r="E36" s="483"/>
      <c r="F36" s="484">
        <v>211.76462640760333257376277904</v>
      </c>
      <c r="G36" s="482">
        <v>172.0830564784053156146179402</v>
      </c>
      <c r="H36" s="483"/>
      <c r="I36" s="484">
        <v>182.2987874737843601021781991</v>
      </c>
      <c r="J36" s="482">
        <v>120.40436867341502397442727757</v>
      </c>
      <c r="K36" s="483"/>
      <c r="L36" s="484">
        <v>129.91680692796103533480023675</v>
      </c>
      <c r="M36" s="482">
        <v>146.80735516372795969773299748</v>
      </c>
      <c r="N36" s="483">
        <v>151.11483029933513340882036988</v>
      </c>
      <c r="O36" s="484">
        <v>194.34009861378430397266495102</v>
      </c>
      <c r="P36" s="93"/>
      <c r="Q36" s="468">
        <v>10.347538651837386270192581560</v>
      </c>
      <c r="R36" s="469"/>
      <c r="S36" s="470">
        <v>5.1398591075617144135211033300</v>
      </c>
      <c r="T36" s="468">
        <v>10.778457243209319245874532460</v>
      </c>
      <c r="U36" s="469"/>
      <c r="V36" s="470">
        <v>9.155630401211150868000967730</v>
      </c>
      <c r="W36" s="468">
        <v>16.988139631992429920776096190</v>
      </c>
      <c r="X36" s="469"/>
      <c r="Y36" s="470">
        <v>34.342723196953220465073959660</v>
      </c>
      <c r="Z36" s="468">
        <v>11.272762501004788501926817430</v>
      </c>
      <c r="AA36" s="469">
        <v>10.360982295953451454567400970</v>
      </c>
      <c r="AB36" s="470">
        <v>6.9081007992861978782937643700</v>
      </c>
    </row>
    <row r="37" ht="15"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 customHeight="1">
      <c r="A38" s="112"/>
      <c r="B38" s="1037" t="s">
        <v>10</v>
      </c>
      <c r="C38" s="1037"/>
      <c r="D38" s="1037"/>
      <c r="E38" s="1037"/>
      <c r="F38" s="1037"/>
      <c r="G38" s="1037"/>
      <c r="H38" s="1037"/>
      <c r="I38" s="1037"/>
      <c r="J38" s="1037"/>
      <c r="K38" s="1037"/>
      <c r="L38" s="1037"/>
      <c r="M38" s="1037"/>
      <c r="N38" s="1037"/>
      <c r="O38" s="1037"/>
      <c r="P38" s="411"/>
      <c r="Q38" s="1038"/>
      <c r="R38" s="1038"/>
      <c r="S38" s="1038"/>
      <c r="T38" s="1038"/>
      <c r="U38" s="1038"/>
      <c r="V38" s="1038"/>
      <c r="W38" s="1038"/>
      <c r="X38" s="1038"/>
      <c r="Y38" s="1038"/>
      <c r="Z38" s="1038"/>
      <c r="AA38" s="1038"/>
      <c r="AB38" s="1038"/>
      <c r="AC38" s="9"/>
    </row>
    <row r="39" ht="18" customHeight="1">
      <c r="A39" s="58"/>
      <c r="B39" s="1042" t="s">
        <v>43</v>
      </c>
      <c r="C39" s="1042"/>
      <c r="D39" s="454">
        <v>60.913488392836852113663852915</v>
      </c>
      <c r="E39" s="455"/>
      <c r="F39" s="456">
        <v>71.717639901212504226848953191</v>
      </c>
      <c r="G39" s="454">
        <v>5.7634877061406637543988934364</v>
      </c>
      <c r="H39" s="455"/>
      <c r="I39" s="456">
        <v>22.706332488760169849638623828</v>
      </c>
      <c r="J39" s="454">
        <v>35.021530131186382903345721197</v>
      </c>
      <c r="K39" s="455"/>
      <c r="L39" s="456">
        <v>11.905497256124106206195423503</v>
      </c>
      <c r="M39" s="454">
        <v>101.69850623016389877140846744</v>
      </c>
      <c r="N39" s="455">
        <v>98.38025935767129280927622065</v>
      </c>
      <c r="O39" s="456">
        <v>106.32946964609678028268300042</v>
      </c>
      <c r="P39" s="5"/>
      <c r="Q39" s="427">
        <v>39.841630265092283859498464850</v>
      </c>
      <c r="R39" s="428"/>
      <c r="S39" s="429">
        <v>11.030884337198327561959964180</v>
      </c>
      <c r="T39" s="427">
        <v>-72.637415952621634451886300540</v>
      </c>
      <c r="U39" s="428"/>
      <c r="V39" s="429">
        <v>-13.546007266608402876148668060</v>
      </c>
      <c r="W39" s="427">
        <v>16.067307122517403231464501560</v>
      </c>
      <c r="X39" s="428"/>
      <c r="Y39" s="429">
        <v>72.436549381007470574647121650</v>
      </c>
      <c r="Z39" s="427">
        <v>7.2816976569201784732562289600</v>
      </c>
      <c r="AA39" s="428">
        <v>34.968413037231454141928974270</v>
      </c>
      <c r="AB39" s="429">
        <v>8.764871660791977376074875740</v>
      </c>
    </row>
    <row r="40" ht="18" customHeight="1">
      <c r="A40" s="58"/>
      <c r="B40" s="1043" t="s">
        <v>46</v>
      </c>
      <c r="C40" s="1043"/>
      <c r="D40" s="439">
        <v>78.896606751041234557687111879</v>
      </c>
      <c r="E40" s="95"/>
      <c r="F40" s="440">
        <v>98.84487539670300669914435238</v>
      </c>
      <c r="G40" s="439">
        <v>4.5064707134579332672112764291</v>
      </c>
      <c r="H40" s="95"/>
      <c r="I40" s="440">
        <v>25.709776703582857391800242422</v>
      </c>
      <c r="J40" s="439">
        <v>35.068182308234401766787735868</v>
      </c>
      <c r="K40" s="95"/>
      <c r="L40" s="440">
        <v>11.96420621520499587948222277</v>
      </c>
      <c r="M40" s="439">
        <v>118.47125977273356959168612405</v>
      </c>
      <c r="N40" s="95">
        <v>98.67461637037586524099106818</v>
      </c>
      <c r="O40" s="440">
        <v>136.51885831549085997042681743</v>
      </c>
      <c r="P40" s="5"/>
      <c r="Q40" s="420">
        <v>38.234877082467585442367835450</v>
      </c>
      <c r="R40" s="91"/>
      <c r="S40" s="421">
        <v>9.175591985665708463714219750</v>
      </c>
      <c r="T40" s="420">
        <v>-71.032908713003635100783445690</v>
      </c>
      <c r="U40" s="91"/>
      <c r="V40" s="421">
        <v>16.163281268166101098112290120</v>
      </c>
      <c r="W40" s="420">
        <v>14.670002802995456264767240420</v>
      </c>
      <c r="X40" s="91"/>
      <c r="Y40" s="421">
        <v>84.35345585699329834234809713</v>
      </c>
      <c r="Z40" s="420">
        <v>14.782885242118676086793954220</v>
      </c>
      <c r="AA40" s="91">
        <v>27.538579491724955518597720660</v>
      </c>
      <c r="AB40" s="421">
        <v>14.567892752769223389108463990</v>
      </c>
    </row>
    <row r="41" ht="18" customHeight="1">
      <c r="A41" s="58"/>
      <c r="B41" s="1043" t="s">
        <v>47</v>
      </c>
      <c r="C41" s="1043"/>
      <c r="D41" s="439">
        <v>94.65402749591305039166425513</v>
      </c>
      <c r="E41" s="95"/>
      <c r="F41" s="440">
        <v>121.76747229495182287412858593</v>
      </c>
      <c r="G41" s="439">
        <v>5.1388668912199667494252528177</v>
      </c>
      <c r="H41" s="95"/>
      <c r="I41" s="440">
        <v>37.75222269949025589873015223</v>
      </c>
      <c r="J41" s="439">
        <v>38.143986258886423221777229621</v>
      </c>
      <c r="K41" s="95"/>
      <c r="L41" s="440">
        <v>11.953985608154782549968767373</v>
      </c>
      <c r="M41" s="439">
        <v>137.93688064601944036286673744</v>
      </c>
      <c r="N41" s="95">
        <v>110.93099490204050830215062399</v>
      </c>
      <c r="O41" s="440">
        <v>171.47368060259686132282750537</v>
      </c>
      <c r="P41" s="93"/>
      <c r="Q41" s="420">
        <v>31.135220047435655706681859030</v>
      </c>
      <c r="R41" s="91"/>
      <c r="S41" s="421">
        <v>8.208286946197933483067199530</v>
      </c>
      <c r="T41" s="420">
        <v>-65.666000323395978437023551080</v>
      </c>
      <c r="U41" s="91"/>
      <c r="V41" s="421">
        <v>41.511662563377251040450378020</v>
      </c>
      <c r="W41" s="420">
        <v>45.336427395995510924332912360</v>
      </c>
      <c r="X41" s="91"/>
      <c r="Y41" s="421">
        <v>94.15778771574223404733764884</v>
      </c>
      <c r="Z41" s="420">
        <v>21.644901761933217578476852740</v>
      </c>
      <c r="AA41" s="91">
        <v>34.984737573304597801574473370</v>
      </c>
      <c r="AB41" s="421">
        <v>17.960537442186418245129177460</v>
      </c>
    </row>
    <row r="42" ht="18" customHeight="1">
      <c r="A42" s="58"/>
      <c r="B42" s="1043" t="s">
        <v>48</v>
      </c>
      <c r="C42" s="1043"/>
      <c r="D42" s="439">
        <v>99.17151330672954366829934056</v>
      </c>
      <c r="E42" s="95"/>
      <c r="F42" s="440">
        <v>117.11639400452817367325766322</v>
      </c>
      <c r="G42" s="439">
        <v>4.8485866784767382657860505384</v>
      </c>
      <c r="H42" s="95"/>
      <c r="I42" s="440">
        <v>40.749691501500385535268583922</v>
      </c>
      <c r="J42" s="439">
        <v>34.526498696954627185711010168</v>
      </c>
      <c r="K42" s="95"/>
      <c r="L42" s="440">
        <v>11.777993422752741481740809936</v>
      </c>
      <c r="M42" s="439">
        <v>138.54659868216090911979640112</v>
      </c>
      <c r="N42" s="95">
        <v>116.46920873914870030951167738</v>
      </c>
      <c r="O42" s="440">
        <v>169.64407892878130069026705691</v>
      </c>
      <c r="P42" s="5"/>
      <c r="Q42" s="420">
        <v>47.428775393815737030429651400</v>
      </c>
      <c r="R42" s="91"/>
      <c r="S42" s="421">
        <v>2.4361147578387473541948894500</v>
      </c>
      <c r="T42" s="420">
        <v>-76.822548257178177103971639650</v>
      </c>
      <c r="U42" s="91"/>
      <c r="V42" s="421">
        <v>42.989949897542147218274135760</v>
      </c>
      <c r="W42" s="420">
        <v>13.735100199629352214312938410</v>
      </c>
      <c r="X42" s="91"/>
      <c r="Y42" s="421">
        <v>79.53466243480744411914313536</v>
      </c>
      <c r="Z42" s="420">
        <v>16.873800671396800206307065940</v>
      </c>
      <c r="AA42" s="91">
        <v>32.50954843337766575751674600</v>
      </c>
      <c r="AB42" s="421">
        <v>13.558055333368160673129157720</v>
      </c>
    </row>
    <row r="43" ht="18" customHeight="1">
      <c r="A43" s="58"/>
      <c r="B43" s="1043" t="s">
        <v>49</v>
      </c>
      <c r="C43" s="1043"/>
      <c r="D43" s="439">
        <v>75.150177755323941940718657437</v>
      </c>
      <c r="E43" s="95"/>
      <c r="F43" s="440">
        <v>90.71512281307110242301932531</v>
      </c>
      <c r="G43" s="439">
        <v>5.9254744320018403635725554195</v>
      </c>
      <c r="H43" s="95"/>
      <c r="I43" s="440">
        <v>33.462748993008572737349742674</v>
      </c>
      <c r="J43" s="439">
        <v>41.095384404077061040921350979</v>
      </c>
      <c r="K43" s="95"/>
      <c r="L43" s="440">
        <v>12.216770611136379183395405419</v>
      </c>
      <c r="M43" s="439">
        <v>122.17103659140284334521256371</v>
      </c>
      <c r="N43" s="95">
        <v>108.27606192049355641209820072</v>
      </c>
      <c r="O43" s="440">
        <v>136.39464241721605434376447326</v>
      </c>
      <c r="P43" s="93"/>
      <c r="Q43" s="420">
        <v>33.911960667312853700852876760</v>
      </c>
      <c r="R43" s="91"/>
      <c r="S43" s="421">
        <v>16.14464891448823877204511400</v>
      </c>
      <c r="T43" s="420">
        <v>-63.100005682713690065901041610</v>
      </c>
      <c r="U43" s="91"/>
      <c r="V43" s="421">
        <v>40.822368124761479924421368200</v>
      </c>
      <c r="W43" s="420">
        <v>25.260259052155897753359082620</v>
      </c>
      <c r="X43" s="91"/>
      <c r="Y43" s="421">
        <v>78.442127724592388295603908840</v>
      </c>
      <c r="Z43" s="420">
        <v>16.369670279728848279050470490</v>
      </c>
      <c r="AA43" s="91">
        <v>39.378124217308499759295733550</v>
      </c>
      <c r="AB43" s="421">
        <v>25.461861103527349895811945290</v>
      </c>
    </row>
    <row r="44" ht="18" customHeight="1">
      <c r="A44" s="58"/>
      <c r="B44" s="1044" t="s">
        <v>75</v>
      </c>
      <c r="C44" s="1044"/>
      <c r="D44" s="457">
        <v>81.75716274036892453440664358</v>
      </c>
      <c r="E44" s="458"/>
      <c r="F44" s="459">
        <v>100.032300882093321979279776</v>
      </c>
      <c r="G44" s="457">
        <v>5.2365772842594284800788057281</v>
      </c>
      <c r="H44" s="458"/>
      <c r="I44" s="459">
        <v>32.076154477268448282557469016</v>
      </c>
      <c r="J44" s="457">
        <v>36.771116359867779223708609565</v>
      </c>
      <c r="K44" s="458"/>
      <c r="L44" s="459">
        <v>11.9636906226746010601565258</v>
      </c>
      <c r="M44" s="457">
        <v>123.76485638449613223819405876</v>
      </c>
      <c r="N44" s="458">
        <v>106.54622825794598461480555818</v>
      </c>
      <c r="O44" s="459">
        <v>144.07214598203637132199377069</v>
      </c>
      <c r="P44" s="5"/>
      <c r="Q44" s="430">
        <v>38.357071644571472298387020620</v>
      </c>
      <c r="R44" s="431"/>
      <c r="S44" s="432">
        <v>9.496227067316494318080835190</v>
      </c>
      <c r="T44" s="430">
        <v>-70.304581568464272085029737900</v>
      </c>
      <c r="U44" s="431"/>
      <c r="V44" s="432">
        <v>26.354572688889309799072708720</v>
      </c>
      <c r="W44" s="430">
        <v>21.898946646155805794719549250</v>
      </c>
      <c r="X44" s="431"/>
      <c r="Y44" s="432">
        <v>81.16784780735907347744618800</v>
      </c>
      <c r="Z44" s="430">
        <v>15.786081270988472789490032320</v>
      </c>
      <c r="AA44" s="431">
        <v>33.999056709530013028509859130</v>
      </c>
      <c r="AB44" s="432">
        <v>16.802949503396515059455613980</v>
      </c>
    </row>
    <row r="45" ht="6" customHeight="1">
      <c r="A45" s="58"/>
      <c r="B45" s="631"/>
      <c r="C45" s="631"/>
      <c r="D45" s="95"/>
      <c r="E45" s="95"/>
      <c r="F45" s="95"/>
      <c r="G45" s="95"/>
      <c r="H45" s="95"/>
      <c r="I45" s="95"/>
      <c r="J45" s="95"/>
      <c r="K45" s="95"/>
      <c r="L45" s="95"/>
      <c r="M45" s="95"/>
      <c r="N45" s="95"/>
      <c r="O45" s="95"/>
      <c r="P45" s="5"/>
      <c r="Q45" s="91"/>
      <c r="R45" s="91"/>
      <c r="S45" s="91"/>
      <c r="T45" s="91"/>
      <c r="U45" s="91"/>
      <c r="V45" s="91"/>
      <c r="W45" s="91"/>
      <c r="X45" s="91"/>
      <c r="Y45" s="91"/>
      <c r="Z45" s="91"/>
      <c r="AA45" s="91"/>
      <c r="AB45" s="91"/>
    </row>
    <row r="46" ht="18" customHeight="1">
      <c r="A46" s="58"/>
      <c r="B46" s="1045" t="s">
        <v>50</v>
      </c>
      <c r="C46" s="1045"/>
      <c r="D46" s="493">
        <v>63.822769989303584014422822181</v>
      </c>
      <c r="E46" s="494"/>
      <c r="F46" s="495">
        <v>83.501639451137713540312533</v>
      </c>
      <c r="G46" s="493">
        <v>15.19720585215352264881095067</v>
      </c>
      <c r="H46" s="494"/>
      <c r="I46" s="495">
        <v>45.819038804084949223281469635</v>
      </c>
      <c r="J46" s="493">
        <v>40.352578073968049581894606606</v>
      </c>
      <c r="K46" s="494"/>
      <c r="L46" s="495">
        <v>11.116086441685386089958893765</v>
      </c>
      <c r="M46" s="493">
        <v>119.37255391542515624512837933</v>
      </c>
      <c r="N46" s="494">
        <v>114.35228975759664029214606244</v>
      </c>
      <c r="O46" s="495">
        <v>140.43676469690804885355289626</v>
      </c>
      <c r="P46" s="93"/>
      <c r="Q46" s="479">
        <v>32.079783663842755841742760080</v>
      </c>
      <c r="R46" s="480"/>
      <c r="S46" s="481">
        <v>16.765764964655205983833334940</v>
      </c>
      <c r="T46" s="479">
        <v>-13.032243587118767776169163070</v>
      </c>
      <c r="U46" s="480"/>
      <c r="V46" s="481">
        <v>8.240809497974408792693245810</v>
      </c>
      <c r="W46" s="479">
        <v>33.116421978344223151096195510</v>
      </c>
      <c r="X46" s="480"/>
      <c r="Y46" s="481">
        <v>78.067261697378497772458981370</v>
      </c>
      <c r="Z46" s="479">
        <v>24.204539106987685931114843190</v>
      </c>
      <c r="AA46" s="480">
        <v>21.891798774384237832529129360</v>
      </c>
      <c r="AB46" s="481">
        <v>16.947434576227388894943674650</v>
      </c>
    </row>
    <row r="47" ht="18" customHeight="1">
      <c r="A47" s="58"/>
      <c r="B47" s="1046" t="s">
        <v>51</v>
      </c>
      <c r="C47" s="1046"/>
      <c r="D47" s="276">
        <v>64.436505296246409951259992676</v>
      </c>
      <c r="E47" s="94"/>
      <c r="F47" s="277">
        <v>93.31441561076962378431676882</v>
      </c>
      <c r="G47" s="276">
        <v>16.176901570161918781093258341</v>
      </c>
      <c r="H47" s="94"/>
      <c r="I47" s="277">
        <v>47.400432759211978549282969835</v>
      </c>
      <c r="J47" s="276">
        <v>40.845017720586026473782539016</v>
      </c>
      <c r="K47" s="94"/>
      <c r="L47" s="277">
        <v>12.289345710021722949019391147</v>
      </c>
      <c r="M47" s="276">
        <v>121.45842458699435520613578991</v>
      </c>
      <c r="N47" s="94">
        <v>131.48966615832762008659167907</v>
      </c>
      <c r="O47" s="277">
        <v>153.00419408000332528261912965</v>
      </c>
      <c r="P47" s="5"/>
      <c r="Q47" s="271">
        <v>-0.4474783539202913219916671300</v>
      </c>
      <c r="R47" s="92"/>
      <c r="S47" s="272">
        <v>6.8968589554136465094721556500</v>
      </c>
      <c r="T47" s="271">
        <v>-2.5231222673319319676027890500</v>
      </c>
      <c r="U47" s="92"/>
      <c r="V47" s="272">
        <v>-7.3790648082858549310909779300</v>
      </c>
      <c r="W47" s="271">
        <v>40.176726300229769564463702660</v>
      </c>
      <c r="X47" s="92"/>
      <c r="Y47" s="272">
        <v>97.37103859741226004546482383</v>
      </c>
      <c r="Z47" s="271">
        <v>9.956928805311684077896963030</v>
      </c>
      <c r="AA47" s="92">
        <v>14.129167954408111668612068430</v>
      </c>
      <c r="AB47" s="272">
        <v>5.7409492104097272668426078700</v>
      </c>
    </row>
    <row r="48" ht="18" customHeight="1">
      <c r="A48" s="58"/>
      <c r="B48" s="1047" t="s">
        <v>76</v>
      </c>
      <c r="C48" s="1047"/>
      <c r="D48" s="443">
        <v>64.129637642774996982841407426</v>
      </c>
      <c r="E48" s="444"/>
      <c r="F48" s="445">
        <v>88.40802753095366866231465091</v>
      </c>
      <c r="G48" s="443">
        <v>15.687053711157720714952104505</v>
      </c>
      <c r="H48" s="444"/>
      <c r="I48" s="445">
        <v>46.609735781648463886282219738</v>
      </c>
      <c r="J48" s="443">
        <v>40.598797897277038027838572809</v>
      </c>
      <c r="K48" s="444"/>
      <c r="L48" s="445">
        <v>11.702716075853554519489142457</v>
      </c>
      <c r="M48" s="443">
        <v>120.41548925120975572563208462</v>
      </c>
      <c r="N48" s="444">
        <v>122.92097795796213018936887075</v>
      </c>
      <c r="O48" s="445">
        <v>146.72047938845568706808601296</v>
      </c>
      <c r="P48" s="93"/>
      <c r="Q48" s="273">
        <v>15.315392277460749867695154710</v>
      </c>
      <c r="R48" s="274"/>
      <c r="S48" s="275">
        <v>12.584087942204591081177129890</v>
      </c>
      <c r="T48" s="273">
        <v>-8.176427967051864160378874060</v>
      </c>
      <c r="U48" s="274"/>
      <c r="V48" s="275">
        <v>0.7510705326991799150152827600</v>
      </c>
      <c r="W48" s="273">
        <v>36.277379059633558808715062810</v>
      </c>
      <c r="X48" s="274"/>
      <c r="Y48" s="275">
        <v>87.67972751767720953211140768</v>
      </c>
      <c r="Z48" s="273">
        <v>17.492755359087305693601621900</v>
      </c>
      <c r="AA48" s="274">
        <v>18.966270533380131091046440710</v>
      </c>
      <c r="AB48" s="275">
        <v>11.979881212179748624813741100</v>
      </c>
    </row>
    <row r="49" ht="6" customHeight="1">
      <c r="A49" s="58"/>
      <c r="B49" s="631"/>
      <c r="C49" s="631"/>
      <c r="D49" s="95"/>
      <c r="E49" s="95"/>
      <c r="F49" s="95"/>
      <c r="G49" s="95"/>
      <c r="H49" s="95"/>
      <c r="I49" s="95"/>
      <c r="J49" s="95"/>
      <c r="K49" s="95"/>
      <c r="L49" s="95"/>
      <c r="M49" s="95"/>
      <c r="N49" s="95"/>
      <c r="O49" s="95"/>
      <c r="P49" s="5"/>
      <c r="Q49" s="91"/>
      <c r="R49" s="91"/>
      <c r="S49" s="91"/>
      <c r="T49" s="91"/>
      <c r="U49" s="91"/>
      <c r="V49" s="91"/>
      <c r="W49" s="91"/>
      <c r="X49" s="91"/>
      <c r="Y49" s="91"/>
      <c r="Z49" s="91"/>
      <c r="AA49" s="91"/>
      <c r="AB49" s="91"/>
    </row>
    <row r="50" ht="18" customHeight="1">
      <c r="A50" s="58"/>
      <c r="B50" s="982" t="s">
        <v>12</v>
      </c>
      <c r="C50" s="982"/>
      <c r="D50" s="482">
        <v>75.881313131313131313131313131</v>
      </c>
      <c r="E50" s="483"/>
      <c r="F50" s="484">
        <v>96.87988279978136492389805531</v>
      </c>
      <c r="G50" s="482">
        <v>8.72003367003367003367003367</v>
      </c>
      <c r="H50" s="483"/>
      <c r="I50" s="484">
        <v>36.917011490275437517586840884</v>
      </c>
      <c r="J50" s="482">
        <v>38.046969696969696969696969697</v>
      </c>
      <c r="K50" s="483"/>
      <c r="L50" s="484">
        <v>11.158029494119340795872955248</v>
      </c>
      <c r="M50" s="482">
        <v>122.64840067340067340067340067</v>
      </c>
      <c r="N50" s="483">
        <v>112.00447815795136647299332903</v>
      </c>
      <c r="O50" s="484">
        <v>144.95492378417614323735785144</v>
      </c>
      <c r="P50" s="93"/>
      <c r="Q50" s="468">
        <v>30.722280951385867630444947660</v>
      </c>
      <c r="R50" s="469"/>
      <c r="S50" s="470">
        <v>10.646432682496730673676688290</v>
      </c>
      <c r="T50" s="468">
        <v>-50.083359835038075676543777620</v>
      </c>
      <c r="U50" s="469"/>
      <c r="V50" s="470">
        <v>16.952793844339979546408534130</v>
      </c>
      <c r="W50" s="468">
        <v>26.599445424881874913460934590</v>
      </c>
      <c r="X50" s="469"/>
      <c r="Y50" s="470">
        <v>70.983107364292901250155611710</v>
      </c>
      <c r="Z50" s="468">
        <v>16.177379320737213903878014620</v>
      </c>
      <c r="AA50" s="469">
        <v>29.251639929334195436569509370</v>
      </c>
      <c r="AB50" s="470">
        <v>15.364397723738209775684476270</v>
      </c>
    </row>
    <row r="51" ht="15" customHeight="1">
      <c r="B51" s="43"/>
      <c r="C51"/>
      <c r="D51" s="56"/>
      <c r="E51" s="56"/>
      <c r="F51" s="56"/>
      <c r="G51" s="56"/>
      <c r="H51" s="56"/>
      <c r="I51" s="56"/>
      <c r="J51" s="56"/>
      <c r="K51" s="56"/>
      <c r="L51" s="56"/>
      <c r="M51" s="56"/>
      <c r="N51" s="56"/>
      <c r="O51" s="56"/>
      <c r="P51" s="5"/>
      <c r="Q51" s="5"/>
      <c r="R51" s="5"/>
      <c r="S51" s="5"/>
      <c r="T51" s="5"/>
      <c r="U51" s="5"/>
      <c r="V51" s="5"/>
      <c r="W51" s="5"/>
      <c r="X51" s="5"/>
      <c r="Y51" s="5"/>
      <c r="Z51" s="5"/>
      <c r="AA51" s="5"/>
      <c r="AB51" s="5"/>
    </row>
    <row r="52" ht="39.95" customHeight="1">
      <c r="B52" s="1048" t="s">
        <v>126</v>
      </c>
      <c r="C52" s="1048"/>
      <c r="D52" s="1048"/>
      <c r="E52" s="1048"/>
      <c r="F52" s="1048"/>
      <c r="G52" s="1048"/>
      <c r="H52" s="1048"/>
      <c r="I52" s="1048"/>
      <c r="J52" s="1048"/>
      <c r="K52" s="1048"/>
      <c r="L52" s="1048"/>
      <c r="M52" s="1048"/>
      <c r="N52" s="1048"/>
      <c r="O52" s="1048"/>
      <c r="P52" s="1048"/>
      <c r="Q52" s="1048"/>
      <c r="R52" s="1048"/>
      <c r="S52" s="1048"/>
      <c r="T52" s="1048"/>
      <c r="U52" s="1048"/>
      <c r="V52" s="1048"/>
      <c r="W52" s="1048"/>
      <c r="X52" s="1048"/>
      <c r="Y52" s="1048"/>
      <c r="Z52" s="1048"/>
      <c r="AA52" s="1048"/>
      <c r="AB52" s="1048"/>
    </row>
    <row r="54">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row>
    <row r="55">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row>
    <row r="56">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row>
    <row r="57">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row>
    <row r="58">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row>
    <row r="59">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row>
    <row r="60">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row>
    <row r="6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row>
    <row r="62">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row>
    <row r="63">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row>
    <row r="64">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row>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row r="87" s="236" customFormat="1"/>
    <row r="88" s="236" customFormat="1"/>
    <row r="89" s="236" customFormat="1"/>
    <row r="90" s="236" customFormat="1"/>
    <row r="91" s="236" customFormat="1"/>
    <row r="92" s="236" customFormat="1"/>
    <row r="93" s="236" customFormat="1"/>
    <row r="94" s="236" customFormat="1"/>
  </sheetData>
  <mergeCells count="49">
    <mergeCell ref="B52:AB52"/>
    <mergeCell ref="R3:AB3"/>
    <mergeCell ref="Q6:AB6"/>
    <mergeCell ref="D6:O6"/>
    <mergeCell ref="Q7:S7"/>
    <mergeCell ref="T7:V7"/>
    <mergeCell ref="W7:Y7"/>
    <mergeCell ref="Z7:AB7"/>
    <mergeCell ref="D7:F7"/>
    <mergeCell ref="M7:O7"/>
    <mergeCell ref="J7:L7"/>
    <mergeCell ref="G7:I7"/>
    <mergeCell ref="B8:C8"/>
    <mergeCell ref="B18:C18"/>
    <mergeCell ref="B10:O10"/>
    <mergeCell ref="B15:C15"/>
    <mergeCell ref="B22:C22"/>
    <mergeCell ref="B33:C33"/>
    <mergeCell ref="B34:C34"/>
    <mergeCell ref="B32:C32"/>
    <mergeCell ref="B19:C19"/>
    <mergeCell ref="B25:C25"/>
    <mergeCell ref="B26:C26"/>
    <mergeCell ref="B24:O24"/>
    <mergeCell ref="B50:C50"/>
    <mergeCell ref="B44:C44"/>
    <mergeCell ref="B46:C46"/>
    <mergeCell ref="B47:C47"/>
    <mergeCell ref="B48:C48"/>
    <mergeCell ref="Q10:AB10"/>
    <mergeCell ref="B11:C11"/>
    <mergeCell ref="B12:C12"/>
    <mergeCell ref="B13:C13"/>
    <mergeCell ref="B20:C20"/>
    <mergeCell ref="B16:C16"/>
    <mergeCell ref="B14:C14"/>
    <mergeCell ref="B43:C43"/>
    <mergeCell ref="B41:C41"/>
    <mergeCell ref="B27:C27"/>
    <mergeCell ref="Q24:AB24"/>
    <mergeCell ref="B36:C36"/>
    <mergeCell ref="B39:C39"/>
    <mergeCell ref="B40:C40"/>
    <mergeCell ref="B42:C42"/>
    <mergeCell ref="Q38:AB38"/>
    <mergeCell ref="B28:C28"/>
    <mergeCell ref="B29:C29"/>
    <mergeCell ref="B30:C30"/>
    <mergeCell ref="B38:O38"/>
  </mergeCells>
  <phoneticPr fontId="0" type="noConversion"/>
  <printOptions horizontalCentered="1" verticalCentered="1"/>
  <pageMargins left="0.25" right="0.25" top="0.25" bottom="0.25" header="0" footer="0"/>
  <pageSetup scale="67" fitToWidth="1" fitToHeight="1" orientation="landscape" r:id="rId1"/>
  <headerFooter alignWithMargins="0">
    <oddHeader/>
    <oddFooter/>
  </headerFooter>
  <rowBreaks count="1" manualBreakCount="1">
    <brk id="54" max="16383" man="1"/>
  </rowBreaks>
  <colBreaks count="1" manualBreakCount="1">
    <brk id="30" max="1048575" man="1"/>
  </colBreaks>
  <drawing r:id="rId59"/>
</worksheet>
</file>

<file path=xl/worksheets/sheet59.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2">
    <pageSetUpPr fitToPage="1"/>
  </sheetPr>
  <dimension ref="A1:AD94"/>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628"/>
      <c r="B1" s="656" t="s">
        <v>153</v>
      </c>
      <c r="Y1" s="5"/>
      <c r="AB1" s="685"/>
      <c r="AD1" s="236"/>
    </row>
    <row r="2" ht="15" customHeight="1">
      <c r="A2" s="11"/>
      <c r="B2" s="11" t="s">
        <v>208</v>
      </c>
    </row>
    <row r="3" ht="17.1" customHeight="1">
      <c r="A3" s="11"/>
      <c r="B3" s="11" t="s">
        <v>209</v>
      </c>
      <c r="R3" s="1040" t="s">
        <v>296</v>
      </c>
      <c r="S3" s="1040"/>
      <c r="T3" s="1040"/>
      <c r="U3" s="1040"/>
      <c r="V3" s="1040"/>
      <c r="W3" s="1040"/>
      <c r="X3" s="1040"/>
      <c r="Y3" s="1040"/>
      <c r="Z3" s="1040"/>
      <c r="AA3" s="1040"/>
      <c r="AB3" s="1040"/>
    </row>
    <row r="4" ht="19.5" customHeight="1">
      <c r="A4" s="4"/>
      <c r="B4" s="211" t="s">
        <v>210</v>
      </c>
      <c r="C4" s="5"/>
      <c r="D4" s="5"/>
      <c r="E4" s="5"/>
      <c r="F4" s="5"/>
      <c r="G4" s="5"/>
      <c r="H4" s="212"/>
      <c r="I4" s="212"/>
      <c r="J4" s="212"/>
      <c r="K4" s="212"/>
      <c r="L4" s="212"/>
      <c r="M4" s="212"/>
      <c r="N4" s="212"/>
      <c r="O4" s="212"/>
      <c r="P4" s="212"/>
      <c r="Q4" s="212"/>
      <c r="R4" s="212"/>
      <c r="S4" s="212"/>
      <c r="T4" s="212"/>
      <c r="U4" s="4"/>
      <c r="V4" s="4"/>
    </row>
    <row r="5" ht="12.75" customHeight="1"/>
    <row r="6" ht="15.75">
      <c r="D6" s="978" t="s">
        <v>58</v>
      </c>
      <c r="E6" s="978"/>
      <c r="F6" s="978"/>
      <c r="G6" s="978"/>
      <c r="H6" s="978"/>
      <c r="I6" s="978"/>
      <c r="J6" s="978"/>
      <c r="K6" s="978"/>
      <c r="L6" s="978"/>
      <c r="M6" s="978"/>
      <c r="N6" s="978"/>
      <c r="O6" s="978"/>
      <c r="Q6" s="960" t="s">
        <v>70</v>
      </c>
      <c r="R6" s="960"/>
      <c r="S6" s="960"/>
      <c r="T6" s="960"/>
      <c r="U6" s="960"/>
      <c r="V6" s="960"/>
      <c r="W6" s="960"/>
      <c r="X6" s="960"/>
      <c r="Y6" s="960"/>
      <c r="Z6" s="960"/>
      <c r="AA6" s="960"/>
      <c r="AB6" s="960"/>
    </row>
    <row r="7" ht="15.75">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1041"/>
      <c r="C8" s="1041"/>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6" customHeight="1">
      <c r="A9" s="112"/>
      <c r="B9" s="114"/>
      <c r="C9" s="114"/>
      <c r="D9" s="113"/>
      <c r="E9" s="113"/>
      <c r="F9" s="113"/>
      <c r="G9" s="113"/>
      <c r="H9" s="113"/>
      <c r="I9" s="113"/>
      <c r="J9" s="113"/>
      <c r="K9" s="113"/>
      <c r="L9" s="113"/>
      <c r="M9" s="113"/>
      <c r="N9" s="113"/>
      <c r="O9" s="113"/>
      <c r="P9" s="115"/>
      <c r="Q9" s="113"/>
      <c r="R9" s="113"/>
      <c r="S9" s="113"/>
      <c r="T9" s="113"/>
      <c r="U9" s="113"/>
      <c r="V9" s="113"/>
      <c r="W9" s="113"/>
      <c r="X9" s="113"/>
      <c r="Y9" s="113"/>
      <c r="Z9" s="113"/>
      <c r="AA9" s="113"/>
      <c r="AB9" s="113"/>
      <c r="AC9" s="9"/>
    </row>
    <row r="10" ht="18" customHeight="1">
      <c r="A10" s="112"/>
      <c r="B10" s="973" t="s">
        <v>22</v>
      </c>
      <c r="C10" s="973"/>
      <c r="D10" s="973"/>
      <c r="E10" s="973"/>
      <c r="F10" s="973"/>
      <c r="G10" s="973"/>
      <c r="H10" s="973"/>
      <c r="I10" s="973"/>
      <c r="J10" s="973"/>
      <c r="K10" s="973"/>
      <c r="L10" s="973"/>
      <c r="M10" s="973"/>
      <c r="N10" s="973"/>
      <c r="O10" s="973"/>
      <c r="P10" s="411"/>
      <c r="Q10" s="971"/>
      <c r="R10" s="971"/>
      <c r="S10" s="971"/>
      <c r="T10" s="971"/>
      <c r="U10" s="971"/>
      <c r="V10" s="971"/>
      <c r="W10" s="971"/>
      <c r="X10" s="971"/>
      <c r="Y10" s="971"/>
      <c r="Z10" s="971"/>
      <c r="AA10" s="971"/>
      <c r="AB10" s="971"/>
      <c r="AC10" s="9"/>
    </row>
    <row r="11" ht="18" customHeight="1">
      <c r="A11" s="58"/>
      <c r="B11" s="1042" t="s">
        <v>43</v>
      </c>
      <c r="C11" s="1042"/>
      <c r="D11" s="427">
        <v>37.600362600362600362600362620</v>
      </c>
      <c r="E11" s="428"/>
      <c r="F11" s="429">
        <v>32.300992015485119767723203500</v>
      </c>
      <c r="G11" s="427">
        <v>2.9526029526029526029526029500</v>
      </c>
      <c r="H11" s="428"/>
      <c r="I11" s="429">
        <v>10.458039420052485622289638750</v>
      </c>
      <c r="J11" s="427">
        <v>25.705775705775705775705775720</v>
      </c>
      <c r="K11" s="428"/>
      <c r="L11" s="429">
        <v>7.6414351033271913988100777400</v>
      </c>
      <c r="M11" s="427">
        <v>66.258741258741258741258741260</v>
      </c>
      <c r="N11" s="428">
        <v>58.904018928175515809328413770</v>
      </c>
      <c r="O11" s="429">
        <v>50.405429718277528584811430200</v>
      </c>
      <c r="P11" s="5"/>
      <c r="Q11" s="427">
        <v>12.501995707027420034679005420</v>
      </c>
      <c r="R11" s="428"/>
      <c r="S11" s="429">
        <v>1.2072612195209795787447907400</v>
      </c>
      <c r="T11" s="427">
        <v>-35.904958152310928608552746650</v>
      </c>
      <c r="U11" s="428"/>
      <c r="V11" s="429">
        <v>7.0899179179598444465073530700</v>
      </c>
      <c r="W11" s="427">
        <v>-17.742465379640237245641445560</v>
      </c>
      <c r="X11" s="428"/>
      <c r="Y11" s="429">
        <v>-6.9650723145776025834956202900</v>
      </c>
      <c r="Z11" s="427">
        <v>-4.6835341636949075571478953600</v>
      </c>
      <c r="AA11" s="428">
        <v>3.4833314205263565507841750600</v>
      </c>
      <c r="AB11" s="429">
        <v>1.0347985014689492171779823800</v>
      </c>
    </row>
    <row r="12" ht="18" customHeight="1">
      <c r="A12" s="58"/>
      <c r="B12" s="1043" t="s">
        <v>46</v>
      </c>
      <c r="C12" s="1043"/>
      <c r="D12" s="420">
        <v>41.640766640766640766640766660</v>
      </c>
      <c r="E12" s="91"/>
      <c r="F12" s="421">
        <v>42.780124948041715522964010760</v>
      </c>
      <c r="G12" s="420">
        <v>3.0238280238280238280238280300</v>
      </c>
      <c r="H12" s="91"/>
      <c r="I12" s="421">
        <v>12.039432460434154119128713860</v>
      </c>
      <c r="J12" s="420">
        <v>26.165501165501165501165501180</v>
      </c>
      <c r="K12" s="91"/>
      <c r="L12" s="421">
        <v>7.6451574878867402458014604200</v>
      </c>
      <c r="M12" s="420">
        <v>70.823620823620823620823620820</v>
      </c>
      <c r="N12" s="91">
        <v>57.027746984562947765515643870</v>
      </c>
      <c r="O12" s="421">
        <v>62.465335293789201362392748790</v>
      </c>
      <c r="P12" s="5"/>
      <c r="Q12" s="420">
        <v>12.874040054073011565692867830</v>
      </c>
      <c r="R12" s="91"/>
      <c r="S12" s="421">
        <v>9.786467992643207064840147970</v>
      </c>
      <c r="T12" s="420">
        <v>-37.827296932599673222922265740</v>
      </c>
      <c r="U12" s="91"/>
      <c r="V12" s="421">
        <v>36.242429888947821598777141670</v>
      </c>
      <c r="W12" s="420">
        <v>-15.084215847341315866557917840</v>
      </c>
      <c r="X12" s="91"/>
      <c r="Y12" s="421">
        <v>-7.5452627001238967607129646100</v>
      </c>
      <c r="Z12" s="420">
        <v>-2.7531177198905674284759952500</v>
      </c>
      <c r="AA12" s="91">
        <v>4.8628707562526175594582765600</v>
      </c>
      <c r="AB12" s="421">
        <v>11.406000050323144994039607410</v>
      </c>
    </row>
    <row r="13" ht="18" customHeight="1">
      <c r="A13" s="58"/>
      <c r="B13" s="1043" t="s">
        <v>47</v>
      </c>
      <c r="C13" s="1043"/>
      <c r="D13" s="420">
        <v>46.419321419321419321419321440</v>
      </c>
      <c r="E13" s="91"/>
      <c r="F13" s="421">
        <v>49.967429135103947588825401570</v>
      </c>
      <c r="G13" s="420">
        <v>3.5612535612535612535612535600</v>
      </c>
      <c r="H13" s="91"/>
      <c r="I13" s="421">
        <v>14.548940050996668465819203790</v>
      </c>
      <c r="J13" s="420">
        <v>27.635327635327635327635327650</v>
      </c>
      <c r="K13" s="91"/>
      <c r="L13" s="421">
        <v>7.6867241154683690372052336800</v>
      </c>
      <c r="M13" s="420">
        <v>77.609427609427609427609427610</v>
      </c>
      <c r="N13" s="91">
        <v>58.698853389367792319528781090</v>
      </c>
      <c r="O13" s="421">
        <v>72.203713698995576566348402790</v>
      </c>
      <c r="P13" s="184"/>
      <c r="Q13" s="420">
        <v>13.120264688107191860285807170</v>
      </c>
      <c r="R13" s="91"/>
      <c r="S13" s="421">
        <v>11.936607107281747264735988630</v>
      </c>
      <c r="T13" s="420">
        <v>-47.953463980641134149442870670</v>
      </c>
      <c r="U13" s="91"/>
      <c r="V13" s="421">
        <v>39.413796882881370614386700170</v>
      </c>
      <c r="W13" s="420">
        <v>-8.404303177482534930174044870</v>
      </c>
      <c r="X13" s="91"/>
      <c r="Y13" s="421">
        <v>-3.4443517236551506783719080900</v>
      </c>
      <c r="Z13" s="420">
        <v>-0.8611635948635040903338148800</v>
      </c>
      <c r="AA13" s="91">
        <v>9.410279954796703989148221520</v>
      </c>
      <c r="AB13" s="421">
        <v>14.555496052357783431168883720</v>
      </c>
    </row>
    <row r="14" ht="18" customHeight="1">
      <c r="A14" s="58"/>
      <c r="B14" s="1043" t="s">
        <v>48</v>
      </c>
      <c r="C14" s="1043"/>
      <c r="D14" s="420">
        <v>49.987049987049987049987050010</v>
      </c>
      <c r="E14" s="91"/>
      <c r="F14" s="421">
        <v>48.911512715045257992269848090</v>
      </c>
      <c r="G14" s="420">
        <v>3.6519036519036519036519036500</v>
      </c>
      <c r="H14" s="91"/>
      <c r="I14" s="421">
        <v>14.311327836612133732869276060</v>
      </c>
      <c r="J14" s="420">
        <v>27.363377363377363377363377380</v>
      </c>
      <c r="K14" s="91"/>
      <c r="L14" s="421">
        <v>7.7673757809252607220185250700</v>
      </c>
      <c r="M14" s="420">
        <v>81.00880600880600880600880601</v>
      </c>
      <c r="N14" s="91">
        <v>61.407369413789109680835222290</v>
      </c>
      <c r="O14" s="421">
        <v>70.993938717142201294149031870</v>
      </c>
      <c r="P14" s="5"/>
      <c r="Q14" s="420">
        <v>22.14215628993726869332518600</v>
      </c>
      <c r="R14" s="91"/>
      <c r="S14" s="421">
        <v>10.606462775874250509629054800</v>
      </c>
      <c r="T14" s="420">
        <v>-46.312688316161974430620779490</v>
      </c>
      <c r="U14" s="91"/>
      <c r="V14" s="421">
        <v>32.395635755476263685743402470</v>
      </c>
      <c r="W14" s="420">
        <v>-14.568598175114152600063542270</v>
      </c>
      <c r="X14" s="91"/>
      <c r="Y14" s="421">
        <v>-3.6742202391514784263019302500</v>
      </c>
      <c r="Z14" s="420">
        <v>1.1905825678507266030337556100</v>
      </c>
      <c r="AA14" s="91">
        <v>7.8812494688748966890200801500</v>
      </c>
      <c r="AB14" s="421">
        <v>12.532598357139364529101853080</v>
      </c>
    </row>
    <row r="15" ht="18" customHeight="1">
      <c r="A15" s="58"/>
      <c r="B15" s="1043" t="s">
        <v>49</v>
      </c>
      <c r="C15" s="1043"/>
      <c r="D15" s="420">
        <v>44.573944573944573944573944590</v>
      </c>
      <c r="E15" s="91"/>
      <c r="F15" s="421">
        <v>38.776079956820339109233374920</v>
      </c>
      <c r="G15" s="420">
        <v>3.502978502978502978502978500</v>
      </c>
      <c r="H15" s="91"/>
      <c r="I15" s="421">
        <v>14.286511939548474752926724870</v>
      </c>
      <c r="J15" s="420">
        <v>27.816627816627816627816627830</v>
      </c>
      <c r="K15" s="91"/>
      <c r="L15" s="421">
        <v>7.4354631576988218652869027900</v>
      </c>
      <c r="M15" s="420">
        <v>75.893550893550893550893550890</v>
      </c>
      <c r="N15" s="91">
        <v>63.220159502299877560475197720</v>
      </c>
      <c r="O15" s="421">
        <v>60.502397836053776048936949010</v>
      </c>
      <c r="P15" s="184"/>
      <c r="Q15" s="420">
        <v>17.132166925734269960647570210</v>
      </c>
      <c r="R15" s="91"/>
      <c r="S15" s="421">
        <v>1.6705138581792600446112249300</v>
      </c>
      <c r="T15" s="420">
        <v>-53.399236641180033624953246400</v>
      </c>
      <c r="U15" s="91"/>
      <c r="V15" s="421">
        <v>11.40165521722833619492711400</v>
      </c>
      <c r="W15" s="420">
        <v>-18.975822936061300394053158800</v>
      </c>
      <c r="X15" s="91"/>
      <c r="Y15" s="421">
        <v>-11.471290121738036575184852490</v>
      </c>
      <c r="Z15" s="420">
        <v>-5.3255140358819400984679990700</v>
      </c>
      <c r="AA15" s="91">
        <v>3.6278940068827726503860216200</v>
      </c>
      <c r="AB15" s="421">
        <v>1.9261262223673323595626579300</v>
      </c>
    </row>
    <row r="16" ht="18" customHeight="1">
      <c r="A16" s="58"/>
      <c r="B16" s="1044" t="s">
        <v>75</v>
      </c>
      <c r="C16" s="1044"/>
      <c r="D16" s="430">
        <v>44.044289044289044289044289050</v>
      </c>
      <c r="E16" s="431"/>
      <c r="F16" s="432">
        <v>42.547227754099275996203167750</v>
      </c>
      <c r="G16" s="430">
        <v>3.3385133385133385133385133400</v>
      </c>
      <c r="H16" s="431"/>
      <c r="I16" s="432">
        <v>13.128850341528783338606711460</v>
      </c>
      <c r="J16" s="430">
        <v>26.937321937321937321937321940</v>
      </c>
      <c r="K16" s="431"/>
      <c r="L16" s="432">
        <v>7.6352311290612766538244399400</v>
      </c>
      <c r="M16" s="430">
        <v>74.318829318829318829318829320</v>
      </c>
      <c r="N16" s="431">
        <v>59.851618496727267913989026920</v>
      </c>
      <c r="O16" s="432">
        <v>63.314163052851656771327712530</v>
      </c>
      <c r="P16" s="5"/>
      <c r="Q16" s="430">
        <v>15.753500315555573650285586590</v>
      </c>
      <c r="R16" s="431"/>
      <c r="S16" s="432">
        <v>7.4979034070063553448711216600</v>
      </c>
      <c r="T16" s="430">
        <v>-45.470828937149547445994852030</v>
      </c>
      <c r="U16" s="431"/>
      <c r="V16" s="432">
        <v>24.616634798311302809109574650</v>
      </c>
      <c r="W16" s="430">
        <v>-15.069786338761812640105052840</v>
      </c>
      <c r="X16" s="431"/>
      <c r="Y16" s="432">
        <v>-6.6731440135479618676827227400</v>
      </c>
      <c r="Z16" s="629">
        <v>-2.4009242847184124881234890300</v>
      </c>
      <c r="AA16" s="214">
        <v>5.788719305461239931710283900</v>
      </c>
      <c r="AB16" s="630">
        <v>8.616956467730018634011864170</v>
      </c>
    </row>
    <row r="17" ht="6" customHeight="1">
      <c r="A17" s="58"/>
      <c r="B17" s="631"/>
      <c r="C17" s="631"/>
      <c r="D17" s="91"/>
      <c r="E17" s="91"/>
      <c r="F17" s="91"/>
      <c r="G17" s="91"/>
      <c r="H17" s="91"/>
      <c r="I17" s="91"/>
      <c r="J17" s="91"/>
      <c r="K17" s="91"/>
      <c r="L17" s="91"/>
      <c r="M17" s="91"/>
      <c r="N17" s="91"/>
      <c r="O17" s="91"/>
      <c r="P17" s="5"/>
      <c r="Q17" s="91"/>
      <c r="R17" s="91"/>
      <c r="S17" s="91"/>
      <c r="T17" s="91"/>
      <c r="U17" s="91"/>
      <c r="V17" s="91"/>
      <c r="W17" s="91"/>
      <c r="X17" s="91"/>
      <c r="Y17" s="91"/>
      <c r="Z17" s="632"/>
      <c r="AA17" s="632"/>
      <c r="AB17" s="632"/>
      <c r="AC17" s="4"/>
    </row>
    <row r="18" ht="18" customHeight="1">
      <c r="A18" s="58"/>
      <c r="B18" s="1045" t="s">
        <v>50</v>
      </c>
      <c r="C18" s="1045"/>
      <c r="D18" s="479">
        <v>42.456617456617456617456617480</v>
      </c>
      <c r="E18" s="480"/>
      <c r="F18" s="481">
        <v>40.037968322507398239312103350</v>
      </c>
      <c r="G18" s="479">
        <v>6.4491064491064491064491064500</v>
      </c>
      <c r="H18" s="480"/>
      <c r="I18" s="481">
        <v>22.741288069137089219353918130</v>
      </c>
      <c r="J18" s="479">
        <v>27.408702408702408702408702420</v>
      </c>
      <c r="K18" s="480"/>
      <c r="L18" s="481">
        <v>7.5880809246403245919335926600</v>
      </c>
      <c r="M18" s="479">
        <v>76.314426314426314426314426310</v>
      </c>
      <c r="N18" s="480">
        <v>70.301796882755882060955028290</v>
      </c>
      <c r="O18" s="481">
        <v>70.370439303417769423092433010</v>
      </c>
      <c r="P18" s="184"/>
      <c r="Q18" s="479">
        <v>16.778203015536169893083634900</v>
      </c>
      <c r="R18" s="480"/>
      <c r="S18" s="481">
        <v>-0.8842126219241800647779392600</v>
      </c>
      <c r="T18" s="479">
        <v>-43.860470241953303173264452940</v>
      </c>
      <c r="U18" s="480"/>
      <c r="V18" s="481">
        <v>-1.6389389858762694169514275300</v>
      </c>
      <c r="W18" s="479">
        <v>-17.021491098384322958832783740</v>
      </c>
      <c r="X18" s="480"/>
      <c r="Y18" s="481">
        <v>-5.7872659846218062969884899400</v>
      </c>
      <c r="Z18" s="479">
        <v>-6.2123602055291480967469806600</v>
      </c>
      <c r="AA18" s="480">
        <v>6.1436901737768963680457259300</v>
      </c>
      <c r="AB18" s="481">
        <v>-1.6694013836706010491427789100</v>
      </c>
    </row>
    <row r="19" ht="18" customHeight="1">
      <c r="A19" s="58"/>
      <c r="B19" s="1046" t="s">
        <v>51</v>
      </c>
      <c r="C19" s="1046"/>
      <c r="D19" s="271">
        <v>43.648018648018648018648018670</v>
      </c>
      <c r="E19" s="92"/>
      <c r="F19" s="272">
        <v>44.384472693207268576249945730</v>
      </c>
      <c r="G19" s="271">
        <v>5.4260554260554260554260554300</v>
      </c>
      <c r="H19" s="92"/>
      <c r="I19" s="272">
        <v>24.034816703580313548859399340</v>
      </c>
      <c r="J19" s="271">
        <v>27.829577829577829577829577840</v>
      </c>
      <c r="K19" s="92"/>
      <c r="L19" s="272">
        <v>7.8393418824098717638519235500</v>
      </c>
      <c r="M19" s="271">
        <v>76.897176897176897176897176900</v>
      </c>
      <c r="N19" s="92">
        <v>75.283761871670141301829974520</v>
      </c>
      <c r="O19" s="272">
        <v>76.259872074050636837958396150</v>
      </c>
      <c r="P19" s="5"/>
      <c r="Q19" s="271">
        <v>13.72358913386362788546780300</v>
      </c>
      <c r="R19" s="92"/>
      <c r="S19" s="272">
        <v>0.9706585096711757247016207700</v>
      </c>
      <c r="T19" s="271">
        <v>-42.113115600566884532646678700</v>
      </c>
      <c r="U19" s="92"/>
      <c r="V19" s="272">
        <v>-0.9298105626267455654280551600</v>
      </c>
      <c r="W19" s="271">
        <v>-11.290294874710106241740269800</v>
      </c>
      <c r="X19" s="92"/>
      <c r="Y19" s="272">
        <v>-1.9549818481840233121028961600</v>
      </c>
      <c r="Z19" s="271">
        <v>-3.2322029235766258993355779300</v>
      </c>
      <c r="AA19" s="92">
        <v>9.003150972425264374526256960</v>
      </c>
      <c r="AB19" s="272">
        <v>0.0686890573754452376465030700</v>
      </c>
    </row>
    <row r="20" ht="18" customHeight="1">
      <c r="A20" s="58"/>
      <c r="B20" s="1047" t="s">
        <v>76</v>
      </c>
      <c r="C20" s="1047"/>
      <c r="D20" s="273">
        <v>43.052318052318052318052318060</v>
      </c>
      <c r="E20" s="274"/>
      <c r="F20" s="275">
        <v>42.211220507857333407781024530</v>
      </c>
      <c r="G20" s="273">
        <v>5.9375809375809375809375809400</v>
      </c>
      <c r="H20" s="274"/>
      <c r="I20" s="275">
        <v>23.388052386358701384106658730</v>
      </c>
      <c r="J20" s="273">
        <v>27.619140119140119140119140130</v>
      </c>
      <c r="K20" s="274"/>
      <c r="L20" s="275">
        <v>7.713711403525098177892758100</v>
      </c>
      <c r="M20" s="273">
        <v>76.605801605801605801605801610</v>
      </c>
      <c r="N20" s="274">
        <v>72.792779377213011681392501410</v>
      </c>
      <c r="O20" s="275">
        <v>73.315155688734203130525414580</v>
      </c>
      <c r="P20" s="184"/>
      <c r="Q20" s="273">
        <v>15.167936979334022332589828870</v>
      </c>
      <c r="R20" s="274"/>
      <c r="S20" s="275">
        <v>0.0865798481368029215412369500</v>
      </c>
      <c r="T20" s="273">
        <v>-42.998301650219661407904297450</v>
      </c>
      <c r="U20" s="274"/>
      <c r="V20" s="275">
        <v>-1.2734894301732890082279522900</v>
      </c>
      <c r="W20" s="273">
        <v>-14.200252928244090241604254620</v>
      </c>
      <c r="X20" s="274"/>
      <c r="Y20" s="275">
        <v>-3.8784604776523339823793619700</v>
      </c>
      <c r="Z20" s="273">
        <v>-4.7399188153079595050274754500</v>
      </c>
      <c r="AA20" s="274">
        <v>7.6117069004226647779524177400</v>
      </c>
      <c r="AB20" s="275">
        <v>-0.7699670040260126742680902200</v>
      </c>
    </row>
    <row r="21" ht="6" customHeight="1">
      <c r="A21" s="58"/>
      <c r="B21" s="631"/>
      <c r="C21" s="631"/>
      <c r="D21" s="91"/>
      <c r="E21" s="91"/>
      <c r="F21" s="91"/>
      <c r="G21" s="91"/>
      <c r="H21" s="91"/>
      <c r="I21" s="91"/>
      <c r="J21" s="91"/>
      <c r="K21" s="91"/>
      <c r="L21" s="91"/>
      <c r="M21" s="91"/>
      <c r="N21" s="91"/>
      <c r="O21" s="91"/>
      <c r="P21" s="5"/>
      <c r="Q21" s="91"/>
      <c r="R21" s="91"/>
      <c r="S21" s="91"/>
      <c r="T21" s="91"/>
      <c r="U21" s="91"/>
      <c r="V21" s="91"/>
      <c r="W21" s="91"/>
      <c r="X21" s="91"/>
      <c r="Y21" s="91"/>
      <c r="Z21" s="91"/>
      <c r="AA21" s="91"/>
      <c r="AB21" s="91"/>
    </row>
    <row r="22" ht="18" customHeight="1">
      <c r="A22" s="58"/>
      <c r="B22" s="982" t="s">
        <v>12</v>
      </c>
      <c r="C22" s="982"/>
      <c r="D22" s="468">
        <v>43.758093758093758093758093760</v>
      </c>
      <c r="E22" s="469"/>
      <c r="F22" s="470">
        <v>42.447326042777288845520154500</v>
      </c>
      <c r="G22" s="468">
        <v>4.0774040774040774040774040800</v>
      </c>
      <c r="H22" s="469"/>
      <c r="I22" s="470">
        <v>16.069888656387567590083922050</v>
      </c>
      <c r="J22" s="468">
        <v>27.116402116402116402116402120</v>
      </c>
      <c r="K22" s="469"/>
      <c r="L22" s="470">
        <v>7.6533112826362281963540129500</v>
      </c>
      <c r="M22" s="468">
        <v>74.951899951899951899951899950</v>
      </c>
      <c r="N22" s="469">
        <v>63.543060289605680544984375660</v>
      </c>
      <c r="O22" s="470">
        <v>66.170525981801084631958089490</v>
      </c>
      <c r="P22" s="184"/>
      <c r="Q22" s="468">
        <v>15.060563311731067673073556460</v>
      </c>
      <c r="R22" s="469"/>
      <c r="S22" s="470">
        <v>5.1157786121306421801443447200</v>
      </c>
      <c r="T22" s="468">
        <v>-44.462643315869748250081399720</v>
      </c>
      <c r="U22" s="469"/>
      <c r="V22" s="470">
        <v>12.998423851494451787401666810</v>
      </c>
      <c r="W22" s="468">
        <v>-15.237819864216888891935618650</v>
      </c>
      <c r="X22" s="469"/>
      <c r="Y22" s="470">
        <v>-6.0088003637272598207278889800</v>
      </c>
      <c r="Z22" s="468">
        <v>-3.1170787699360433168532943400</v>
      </c>
      <c r="AA22" s="469">
        <v>6.3659046608306908720799119500</v>
      </c>
      <c r="AB22" s="470">
        <v>5.4587353206593021683420051400</v>
      </c>
    </row>
    <row r="23" ht="15" customHeight="1">
      <c r="B23" s="43"/>
      <c r="C23"/>
      <c r="D23" s="56"/>
      <c r="E23" s="56"/>
      <c r="F23" s="56"/>
      <c r="G23" s="56"/>
      <c r="H23" s="56"/>
      <c r="I23" s="56"/>
      <c r="J23" s="56"/>
      <c r="K23" s="56"/>
      <c r="L23" s="56"/>
      <c r="M23" s="56"/>
      <c r="N23" s="56"/>
      <c r="O23" s="56"/>
      <c r="P23" s="5"/>
      <c r="Q23" s="5"/>
      <c r="R23" s="5"/>
      <c r="S23" s="5"/>
      <c r="T23" s="5"/>
      <c r="U23" s="5"/>
      <c r="V23" s="5"/>
      <c r="W23" s="5"/>
      <c r="X23" s="5"/>
      <c r="Y23" s="5"/>
      <c r="Z23" s="5"/>
      <c r="AA23" s="5"/>
      <c r="AB23" s="5"/>
    </row>
    <row r="24" ht="18" customHeight="1">
      <c r="A24" s="112"/>
      <c r="B24" s="1037" t="s">
        <v>9</v>
      </c>
      <c r="C24" s="1037"/>
      <c r="D24" s="1037"/>
      <c r="E24" s="1037"/>
      <c r="F24" s="1037"/>
      <c r="G24" s="1037"/>
      <c r="H24" s="1037"/>
      <c r="I24" s="1037"/>
      <c r="J24" s="1037"/>
      <c r="K24" s="1037"/>
      <c r="L24" s="1037"/>
      <c r="M24" s="1037"/>
      <c r="N24" s="1037"/>
      <c r="O24" s="1037"/>
      <c r="P24" s="411"/>
      <c r="Q24" s="1038"/>
      <c r="R24" s="1038"/>
      <c r="S24" s="1038"/>
      <c r="T24" s="1038"/>
      <c r="U24" s="1038"/>
      <c r="V24" s="1038"/>
      <c r="W24" s="1038"/>
      <c r="X24" s="1038"/>
      <c r="Y24" s="1038"/>
      <c r="Z24" s="1038"/>
      <c r="AA24" s="1038"/>
      <c r="AB24" s="1038"/>
      <c r="AC24" s="9"/>
    </row>
    <row r="25" ht="18" customHeight="1">
      <c r="A25" s="58"/>
      <c r="B25" s="1042" t="s">
        <v>43</v>
      </c>
      <c r="C25" s="1042"/>
      <c r="D25" s="454">
        <v>139.86047305722326721898057508</v>
      </c>
      <c r="E25" s="455"/>
      <c r="F25" s="456">
        <v>190.06654065642902122713551979</v>
      </c>
      <c r="G25" s="454">
        <v>150.10186254910825722373395568</v>
      </c>
      <c r="H25" s="455"/>
      <c r="I25" s="456">
        <v>164.38278842808157140539163479</v>
      </c>
      <c r="J25" s="454">
        <v>118.0323354560369230588564949</v>
      </c>
      <c r="K25" s="455"/>
      <c r="L25" s="456">
        <v>121.36367799165534571532444151</v>
      </c>
      <c r="M25" s="454">
        <v>131.84839129543198109824129464</v>
      </c>
      <c r="N25" s="455">
        <v>126.17483017758885408991463263</v>
      </c>
      <c r="O25" s="456">
        <v>174.3036853746275792650454635</v>
      </c>
      <c r="P25" s="5"/>
      <c r="Q25" s="427">
        <v>17.359493915347839665003315040</v>
      </c>
      <c r="R25" s="428"/>
      <c r="S25" s="429">
        <v>11.629273994903407668938762150</v>
      </c>
      <c r="T25" s="427">
        <v>9.395114965880031002414128430</v>
      </c>
      <c r="U25" s="428"/>
      <c r="V25" s="429">
        <v>9.257662057710720675309623070</v>
      </c>
      <c r="W25" s="427">
        <v>15.627055925235271263049107730</v>
      </c>
      <c r="X25" s="428"/>
      <c r="Y25" s="429">
        <v>29.363295704353125981421586280</v>
      </c>
      <c r="Z25" s="427">
        <v>17.00831666586199297567632500</v>
      </c>
      <c r="AA25" s="428">
        <v>7.8055159071033758096603908200</v>
      </c>
      <c r="AB25" s="429">
        <v>13.316010809046462504262021210</v>
      </c>
    </row>
    <row r="26" ht="18" customHeight="1">
      <c r="A26" s="58"/>
      <c r="B26" s="1043" t="s">
        <v>46</v>
      </c>
      <c r="C26" s="1043"/>
      <c r="D26" s="439">
        <v>157.29707286538143754653789282</v>
      </c>
      <c r="E26" s="95"/>
      <c r="F26" s="440">
        <v>213.21439766827288568351936736</v>
      </c>
      <c r="G26" s="439">
        <v>151.23897191818433630893801005</v>
      </c>
      <c r="H26" s="95"/>
      <c r="I26" s="440">
        <v>185.65222517443527721122509434</v>
      </c>
      <c r="J26" s="439">
        <v>115.85488104627053456755322267</v>
      </c>
      <c r="K26" s="95"/>
      <c r="L26" s="440">
        <v>119.84291966070445373252853809</v>
      </c>
      <c r="M26" s="439">
        <v>141.74215119684031268106983107</v>
      </c>
      <c r="N26" s="95">
        <v>133.36767120060973965287161296</v>
      </c>
      <c r="O26" s="440">
        <v>196.4722343357306584639348554</v>
      </c>
      <c r="P26" s="5"/>
      <c r="Q26" s="420">
        <v>16.896956919746428769020880930</v>
      </c>
      <c r="R26" s="91"/>
      <c r="S26" s="421">
        <v>12.636546126116707238409613180</v>
      </c>
      <c r="T26" s="420">
        <v>13.855332822503798180242473840</v>
      </c>
      <c r="U26" s="91"/>
      <c r="V26" s="421">
        <v>9.860407539581798666701211910</v>
      </c>
      <c r="W26" s="420">
        <v>14.984660200974069189053000220</v>
      </c>
      <c r="X26" s="91"/>
      <c r="Y26" s="421">
        <v>29.600206570526684507027926570</v>
      </c>
      <c r="Z26" s="420">
        <v>18.028645987369165346812087330</v>
      </c>
      <c r="AA26" s="91">
        <v>9.089075698515097288120246530</v>
      </c>
      <c r="AB26" s="421">
        <v>14.345489334574514691056435710</v>
      </c>
    </row>
    <row r="27" ht="18" customHeight="1">
      <c r="A27" s="58"/>
      <c r="B27" s="1043" t="s">
        <v>47</v>
      </c>
      <c r="C27" s="1043"/>
      <c r="D27" s="439">
        <v>161.70100997764613051481041785</v>
      </c>
      <c r="E27" s="95"/>
      <c r="F27" s="440">
        <v>218.57291208010657886299257454</v>
      </c>
      <c r="G27" s="439">
        <v>160.17179862753732942761303316</v>
      </c>
      <c r="H27" s="95"/>
      <c r="I27" s="440">
        <v>189.6934698024297059884281574</v>
      </c>
      <c r="J27" s="439">
        <v>114.95815211164536133565210057</v>
      </c>
      <c r="K27" s="95"/>
      <c r="L27" s="440">
        <v>122.1173139437232129047521948</v>
      </c>
      <c r="M27" s="439">
        <v>145.00003529012122835194612208</v>
      </c>
      <c r="N27" s="95">
        <v>137.9356044523235324270832354</v>
      </c>
      <c r="O27" s="440">
        <v>202.48331794113722460521548128</v>
      </c>
      <c r="P27" s="93"/>
      <c r="Q27" s="420">
        <v>9.755319750152660482125684360</v>
      </c>
      <c r="R27" s="91"/>
      <c r="S27" s="421">
        <v>11.712305160845176640713725160</v>
      </c>
      <c r="T27" s="420">
        <v>16.993770385410123019992672730</v>
      </c>
      <c r="U27" s="91"/>
      <c r="V27" s="421">
        <v>10.177983666554611482267751940</v>
      </c>
      <c r="W27" s="420">
        <v>17.541286877487943186243772910</v>
      </c>
      <c r="X27" s="91"/>
      <c r="Y27" s="421">
        <v>30.382403049795623244632750800</v>
      </c>
      <c r="Z27" s="420">
        <v>13.865607232101905418790235330</v>
      </c>
      <c r="AA27" s="91">
        <v>9.782516398298658721217025080</v>
      </c>
      <c r="AB27" s="421">
        <v>13.179113358345734107953318640</v>
      </c>
    </row>
    <row r="28" ht="18" customHeight="1">
      <c r="A28" s="58"/>
      <c r="B28" s="1043" t="s">
        <v>48</v>
      </c>
      <c r="C28" s="1043"/>
      <c r="D28" s="439">
        <v>163.08018014735105326138452903</v>
      </c>
      <c r="E28" s="95"/>
      <c r="F28" s="440">
        <v>216.56150703323981993979715287</v>
      </c>
      <c r="G28" s="439">
        <v>157.41333485580168754263044085</v>
      </c>
      <c r="H28" s="95"/>
      <c r="I28" s="440">
        <v>187.67816615824815681688917769</v>
      </c>
      <c r="J28" s="439">
        <v>114.85738877251858422820367113</v>
      </c>
      <c r="K28" s="95"/>
      <c r="L28" s="440">
        <v>121.34120382102072694594691972</v>
      </c>
      <c r="M28" s="439">
        <v>146.52285481167659019265613035</v>
      </c>
      <c r="N28" s="95">
        <v>138.13670395182798648167467273</v>
      </c>
      <c r="O28" s="440">
        <v>200.30973986324960585712969789</v>
      </c>
      <c r="P28" s="5"/>
      <c r="Q28" s="420">
        <v>14.856197342886995561429096070</v>
      </c>
      <c r="R28" s="91"/>
      <c r="S28" s="421">
        <v>12.123813800824536206397241860</v>
      </c>
      <c r="T28" s="420">
        <v>12.766848379225341984085659260</v>
      </c>
      <c r="U28" s="91"/>
      <c r="V28" s="421">
        <v>9.800946463891640609748660310</v>
      </c>
      <c r="W28" s="420">
        <v>13.830037699577392277972465200</v>
      </c>
      <c r="X28" s="91"/>
      <c r="Y28" s="421">
        <v>30.024035374138236287987545730</v>
      </c>
      <c r="Z28" s="420">
        <v>16.962890128515446587699296440</v>
      </c>
      <c r="AA28" s="91">
        <v>8.185765659123318942702272930</v>
      </c>
      <c r="AB28" s="421">
        <v>13.425633864700260049356375650</v>
      </c>
    </row>
    <row r="29" ht="18" customHeight="1">
      <c r="A29" s="58"/>
      <c r="B29" s="1043" t="s">
        <v>49</v>
      </c>
      <c r="C29" s="1043"/>
      <c r="D29" s="439">
        <v>153.3700773585749392004126326</v>
      </c>
      <c r="E29" s="95"/>
      <c r="F29" s="440">
        <v>201.39693085398425063070054077</v>
      </c>
      <c r="G29" s="439">
        <v>148.41417623714273689610462542</v>
      </c>
      <c r="H29" s="95"/>
      <c r="I29" s="440">
        <v>167.96559421858177810385168987</v>
      </c>
      <c r="J29" s="439">
        <v>115.64811132533452834183751798</v>
      </c>
      <c r="K29" s="95"/>
      <c r="L29" s="440">
        <v>126.61223061814910546588877696</v>
      </c>
      <c r="M29" s="439">
        <v>139.31541405463366913002023227</v>
      </c>
      <c r="N29" s="95">
        <v>133.7613955516551071074727495</v>
      </c>
      <c r="O29" s="440">
        <v>184.29759705358526125493959216</v>
      </c>
      <c r="P29" s="93"/>
      <c r="Q29" s="420">
        <v>12.346485335132248436651683450</v>
      </c>
      <c r="R29" s="91"/>
      <c r="S29" s="421">
        <v>10.492242277926115641638882800</v>
      </c>
      <c r="T29" s="420">
        <v>4.3170408139607985750120582200</v>
      </c>
      <c r="U29" s="91"/>
      <c r="V29" s="421">
        <v>8.261257060610237778189054280</v>
      </c>
      <c r="W29" s="420">
        <v>14.810461603895385675242280210</v>
      </c>
      <c r="X29" s="91"/>
      <c r="Y29" s="421">
        <v>34.581438318362235364991453150</v>
      </c>
      <c r="Z29" s="420">
        <v>14.455427916374189524705288470</v>
      </c>
      <c r="AA29" s="91">
        <v>8.222824640851052530771329680</v>
      </c>
      <c r="AB29" s="421">
        <v>12.415521303247595020257663530</v>
      </c>
    </row>
    <row r="30" ht="18" customHeight="1">
      <c r="A30" s="58"/>
      <c r="B30" s="1044" t="s">
        <v>75</v>
      </c>
      <c r="C30" s="1044"/>
      <c r="D30" s="457">
        <v>155.76608704372963629110024406</v>
      </c>
      <c r="E30" s="458"/>
      <c r="F30" s="459">
        <v>209.57387652474193535997518311</v>
      </c>
      <c r="G30" s="457">
        <v>153.70160149584846934457722023</v>
      </c>
      <c r="H30" s="458"/>
      <c r="I30" s="459">
        <v>179.75182825071364466027640068</v>
      </c>
      <c r="J30" s="457">
        <v>115.84111102770294157091624032</v>
      </c>
      <c r="K30" s="458"/>
      <c r="L30" s="459">
        <v>122.22854792171133525283842433</v>
      </c>
      <c r="M30" s="457">
        <v>141.20500558622444896205822002</v>
      </c>
      <c r="N30" s="458">
        <v>133.90964617666017498250939221</v>
      </c>
      <c r="O30" s="459">
        <v>192.84730197391993983006839227</v>
      </c>
      <c r="P30" s="5"/>
      <c r="Q30" s="430">
        <v>14.058209044341742890073682550</v>
      </c>
      <c r="R30" s="431"/>
      <c r="S30" s="432">
        <v>11.968435462576286537215146230</v>
      </c>
      <c r="T30" s="430">
        <v>11.209126361814472858876164280</v>
      </c>
      <c r="U30" s="431"/>
      <c r="V30" s="432">
        <v>10.133109661883143024220949840</v>
      </c>
      <c r="W30" s="430">
        <v>15.291532600590254907468028670</v>
      </c>
      <c r="X30" s="431"/>
      <c r="Y30" s="432">
        <v>30.766536334208450600046429720</v>
      </c>
      <c r="Z30" s="430">
        <v>16.083401693189946707836143780</v>
      </c>
      <c r="AA30" s="431">
        <v>8.665818557536252898946988490</v>
      </c>
      <c r="AB30" s="432">
        <v>13.635581059383372495423910290</v>
      </c>
    </row>
    <row r="31" ht="6" customHeight="1">
      <c r="A31" s="58"/>
      <c r="B31" s="631"/>
      <c r="C31" s="631"/>
      <c r="D31" s="95"/>
      <c r="E31" s="95"/>
      <c r="F31" s="95"/>
      <c r="G31" s="95"/>
      <c r="H31" s="95"/>
      <c r="I31" s="95"/>
      <c r="J31" s="95"/>
      <c r="K31" s="95"/>
      <c r="L31" s="95"/>
      <c r="M31" s="95"/>
      <c r="N31" s="95"/>
      <c r="O31" s="95"/>
      <c r="P31" s="5"/>
      <c r="Q31" s="91"/>
      <c r="R31" s="91"/>
      <c r="S31" s="91"/>
      <c r="T31" s="91"/>
      <c r="U31" s="91"/>
      <c r="V31" s="91"/>
      <c r="W31" s="91"/>
      <c r="X31" s="91"/>
      <c r="Y31" s="91"/>
      <c r="Z31" s="91"/>
      <c r="AA31" s="91"/>
      <c r="AB31" s="91"/>
    </row>
    <row r="32" ht="18" customHeight="1">
      <c r="A32" s="58"/>
      <c r="B32" s="1045" t="s">
        <v>50</v>
      </c>
      <c r="C32" s="1045"/>
      <c r="D32" s="493">
        <v>141.6998092391571928536804307</v>
      </c>
      <c r="E32" s="494"/>
      <c r="F32" s="495">
        <v>186.13825746784858188761962643</v>
      </c>
      <c r="G32" s="493">
        <v>144.58951474225912179113916749</v>
      </c>
      <c r="H32" s="494"/>
      <c r="I32" s="495">
        <v>158.13643783694370022629407375</v>
      </c>
      <c r="J32" s="493">
        <v>117.81462933449160328426958065</v>
      </c>
      <c r="K32" s="494"/>
      <c r="L32" s="495">
        <v>119.90275666704955436670260184</v>
      </c>
      <c r="M32" s="493">
        <v>133.36552959760281312980403275</v>
      </c>
      <c r="N32" s="494">
        <v>137.14630386324633210438121156</v>
      </c>
      <c r="O32" s="495">
        <v>169.9386259661703235149486485</v>
      </c>
      <c r="P32" s="93"/>
      <c r="Q32" s="479">
        <v>9.759940939875601086005826530</v>
      </c>
      <c r="R32" s="480"/>
      <c r="S32" s="481">
        <v>9.083882841422649342685902160</v>
      </c>
      <c r="T32" s="479">
        <v>10.974339955241645694568434530</v>
      </c>
      <c r="U32" s="480"/>
      <c r="V32" s="481">
        <v>7.5874935553176452781916987300</v>
      </c>
      <c r="W32" s="479">
        <v>13.496065579790303791674242570</v>
      </c>
      <c r="X32" s="480"/>
      <c r="Y32" s="481">
        <v>27.534324896948060088978758510</v>
      </c>
      <c r="Z32" s="479">
        <v>12.249710264361990518239653260</v>
      </c>
      <c r="AA32" s="480">
        <v>7.6779925087752463043431380400</v>
      </c>
      <c r="AB32" s="481">
        <v>10.075795776693372439778749900</v>
      </c>
    </row>
    <row r="33" ht="18" customHeight="1">
      <c r="A33" s="58"/>
      <c r="B33" s="1046" t="s">
        <v>51</v>
      </c>
      <c r="C33" s="1046"/>
      <c r="D33" s="276">
        <v>144.33991994690799821599891368</v>
      </c>
      <c r="E33" s="94"/>
      <c r="F33" s="277">
        <v>187.19409079681225035436234564</v>
      </c>
      <c r="G33" s="276">
        <v>148.47244490331951765095930969</v>
      </c>
      <c r="H33" s="94"/>
      <c r="I33" s="277">
        <v>160.543738839749892272667557</v>
      </c>
      <c r="J33" s="276">
        <v>118.23278115023959311377801372</v>
      </c>
      <c r="K33" s="94"/>
      <c r="L33" s="277">
        <v>123.35052850576435073839595901</v>
      </c>
      <c r="M33" s="276">
        <v>135.19533534648184093706386677</v>
      </c>
      <c r="N33" s="94">
        <v>141.54097077965613275009557274</v>
      </c>
      <c r="O33" s="277">
        <v>172.22868271796626229299774731</v>
      </c>
      <c r="P33" s="5"/>
      <c r="Q33" s="271">
        <v>11.167862259694248273330597410</v>
      </c>
      <c r="R33" s="92"/>
      <c r="S33" s="272">
        <v>8.778570796594486474032428050</v>
      </c>
      <c r="T33" s="271">
        <v>13.035368430717808097923659560</v>
      </c>
      <c r="U33" s="92"/>
      <c r="V33" s="272">
        <v>8.903238967443636547332697010</v>
      </c>
      <c r="W33" s="271">
        <v>14.921925609029729551816462900</v>
      </c>
      <c r="X33" s="92"/>
      <c r="Y33" s="272">
        <v>30.031001080208465735482378820</v>
      </c>
      <c r="Z33" s="271">
        <v>13.276826201886038908456988260</v>
      </c>
      <c r="AA33" s="92">
        <v>8.718332709073353322264103340</v>
      </c>
      <c r="AB33" s="272">
        <v>10.299777116726841909286492460</v>
      </c>
    </row>
    <row r="34" ht="18" customHeight="1">
      <c r="A34" s="58"/>
      <c r="B34" s="1047" t="s">
        <v>76</v>
      </c>
      <c r="C34" s="1047"/>
      <c r="D34" s="443">
        <v>143.03812975960749958757943008</v>
      </c>
      <c r="E34" s="444"/>
      <c r="F34" s="445">
        <v>186.69335401556914486949551834</v>
      </c>
      <c r="G34" s="443">
        <v>146.36372165336523505751282026</v>
      </c>
      <c r="H34" s="444"/>
      <c r="I34" s="445">
        <v>159.37337363213070615582117844</v>
      </c>
      <c r="J34" s="443">
        <v>118.02529824834517968647650192</v>
      </c>
      <c r="K34" s="444"/>
      <c r="L34" s="445">
        <v>121.65471890431179617121127845</v>
      </c>
      <c r="M34" s="633">
        <v>134.28391236633273174357369671</v>
      </c>
      <c r="N34" s="634">
        <v>139.4188304824447083716419309</v>
      </c>
      <c r="O34" s="635">
        <v>171.12964461227209923871550714</v>
      </c>
      <c r="P34" s="93"/>
      <c r="Q34" s="273">
        <v>10.467267741303519495237598740</v>
      </c>
      <c r="R34" s="274"/>
      <c r="S34" s="275">
        <v>8.927439620237466589891469850</v>
      </c>
      <c r="T34" s="273">
        <v>11.921113500404476892642149350</v>
      </c>
      <c r="U34" s="274"/>
      <c r="V34" s="275">
        <v>8.265261294113674307019534730</v>
      </c>
      <c r="W34" s="273">
        <v>14.200998980981256209683356570</v>
      </c>
      <c r="X34" s="274"/>
      <c r="Y34" s="275">
        <v>28.820663253705449255000752880</v>
      </c>
      <c r="Z34" s="273">
        <v>12.770366245231886136553505140</v>
      </c>
      <c r="AA34" s="274">
        <v>8.241803479239322504585837440</v>
      </c>
      <c r="AB34" s="275">
        <v>10.199009872329801406119177150</v>
      </c>
    </row>
    <row r="35" ht="6" customHeight="1">
      <c r="A35" s="58"/>
      <c r="B35" s="631"/>
      <c r="C35" s="631"/>
      <c r="D35" s="95"/>
      <c r="E35" s="95"/>
      <c r="F35" s="95"/>
      <c r="G35" s="95"/>
      <c r="H35" s="95"/>
      <c r="I35" s="95"/>
      <c r="J35" s="95"/>
      <c r="K35" s="95"/>
      <c r="L35" s="95"/>
      <c r="M35" s="636"/>
      <c r="N35" s="636"/>
      <c r="O35" s="636"/>
      <c r="P35" s="93"/>
      <c r="Q35" s="91"/>
      <c r="R35" s="91"/>
      <c r="S35" s="91"/>
      <c r="T35" s="91"/>
      <c r="U35" s="91"/>
      <c r="V35" s="91"/>
      <c r="W35" s="91"/>
      <c r="X35" s="91"/>
      <c r="Y35" s="91"/>
      <c r="Z35" s="91"/>
      <c r="AA35" s="91"/>
      <c r="AB35" s="91"/>
    </row>
    <row r="36" ht="18" customHeight="1">
      <c r="A36" s="58"/>
      <c r="B36" s="982" t="s">
        <v>12</v>
      </c>
      <c r="C36" s="982"/>
      <c r="D36" s="482">
        <v>152.19807212615735847461209995</v>
      </c>
      <c r="E36" s="483"/>
      <c r="F36" s="484">
        <v>203.1439516358445203952543157</v>
      </c>
      <c r="G36" s="482">
        <v>150.78788566243194192377495463</v>
      </c>
      <c r="H36" s="483"/>
      <c r="I36" s="484">
        <v>170.84561510891748835149321873</v>
      </c>
      <c r="J36" s="482">
        <v>116.54391949513900733412928535</v>
      </c>
      <c r="K36" s="483"/>
      <c r="L36" s="484">
        <v>122.5222747914355237518330153</v>
      </c>
      <c r="M36" s="482">
        <v>139.22225376099914845302299177</v>
      </c>
      <c r="N36" s="483">
        <v>135.72930006249442014105883403</v>
      </c>
      <c r="O36" s="484">
        <v>185.97537931551764781518547886</v>
      </c>
      <c r="P36" s="93"/>
      <c r="Q36" s="468">
        <v>13.082447959194449977525952650</v>
      </c>
      <c r="R36" s="469"/>
      <c r="S36" s="470">
        <v>11.267668410550885989679458490</v>
      </c>
      <c r="T36" s="468">
        <v>11.445419884187134970342483680</v>
      </c>
      <c r="U36" s="469"/>
      <c r="V36" s="470">
        <v>10.171584658195185449488286070</v>
      </c>
      <c r="W36" s="468">
        <v>15.072712289848879703891487400</v>
      </c>
      <c r="X36" s="469"/>
      <c r="Y36" s="470">
        <v>30.202135682088015453097169260</v>
      </c>
      <c r="Z36" s="468">
        <v>15.171221019095221798868947590</v>
      </c>
      <c r="AA36" s="469">
        <v>8.537707473956987189401621190</v>
      </c>
      <c r="AB36" s="470">
        <v>12.80916633256708395582874800</v>
      </c>
    </row>
    <row r="37" ht="15"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 customHeight="1">
      <c r="A38" s="112"/>
      <c r="B38" s="1037" t="s">
        <v>10</v>
      </c>
      <c r="C38" s="1037"/>
      <c r="D38" s="1037"/>
      <c r="E38" s="1037"/>
      <c r="F38" s="1037"/>
      <c r="G38" s="1037"/>
      <c r="H38" s="1037"/>
      <c r="I38" s="1037"/>
      <c r="J38" s="1037"/>
      <c r="K38" s="1037"/>
      <c r="L38" s="1037"/>
      <c r="M38" s="1037"/>
      <c r="N38" s="1037"/>
      <c r="O38" s="1037"/>
      <c r="P38" s="411"/>
      <c r="Q38" s="1038"/>
      <c r="R38" s="1038"/>
      <c r="S38" s="1038"/>
      <c r="T38" s="1038"/>
      <c r="U38" s="1038"/>
      <c r="V38" s="1038"/>
      <c r="W38" s="1038"/>
      <c r="X38" s="1038"/>
      <c r="Y38" s="1038"/>
      <c r="Z38" s="1038"/>
      <c r="AA38" s="1038"/>
      <c r="AB38" s="1038"/>
      <c r="AC38" s="9"/>
    </row>
    <row r="39" ht="18" customHeight="1">
      <c r="A39" s="58"/>
      <c r="B39" s="1042" t="s">
        <v>43</v>
      </c>
      <c r="C39" s="1042"/>
      <c r="D39" s="454">
        <v>52.588045004098388548343706285</v>
      </c>
      <c r="E39" s="455"/>
      <c r="F39" s="456">
        <v>61.393378121541917091271695871</v>
      </c>
      <c r="G39" s="454">
        <v>4.4319120255369959397839085614</v>
      </c>
      <c r="H39" s="455"/>
      <c r="I39" s="456">
        <v>17.191216813590246416774844056</v>
      </c>
      <c r="J39" s="454">
        <v>30.341127412617623966825970279</v>
      </c>
      <c r="K39" s="455"/>
      <c r="L39" s="456">
        <v>9.273926692743328513935063912</v>
      </c>
      <c r="M39" s="454">
        <v>87.36108444225300845495358509</v>
      </c>
      <c r="N39" s="455">
        <v>74.322045850400251401496564075</v>
      </c>
      <c r="O39" s="456">
        <v>87.85852162787549202198160381</v>
      </c>
      <c r="P39" s="5"/>
      <c r="Q39" s="427">
        <v>32.031772806676101602203635210</v>
      </c>
      <c r="R39" s="428"/>
      <c r="S39" s="429">
        <v>12.976930929607216592337782360</v>
      </c>
      <c r="T39" s="427">
        <v>-29.883155283436670119248577620</v>
      </c>
      <c r="U39" s="428"/>
      <c r="V39" s="429">
        <v>17.003940616852916819399998180</v>
      </c>
      <c r="W39" s="427">
        <v>-4.8880344415629210763379659600</v>
      </c>
      <c r="X39" s="428"/>
      <c r="Y39" s="429">
        <v>20.353048609206685989913924660</v>
      </c>
      <c r="Z39" s="427">
        <v>11.528192180441334894000984100</v>
      </c>
      <c r="AA39" s="428">
        <v>11.560739315907998781519460620</v>
      </c>
      <c r="AB39" s="429">
        <v>14.488603190923463827626243670</v>
      </c>
    </row>
    <row r="40" ht="18" customHeight="1">
      <c r="A40" s="58"/>
      <c r="B40" s="1043" t="s">
        <v>46</v>
      </c>
      <c r="C40" s="1043"/>
      <c r="D40" s="439">
        <v>65.499707044630149239949830948</v>
      </c>
      <c r="E40" s="95"/>
      <c r="F40" s="440">
        <v>91.21338572970168255003667481</v>
      </c>
      <c r="G40" s="439">
        <v>4.5732064158114533188470636315</v>
      </c>
      <c r="H40" s="95"/>
      <c r="I40" s="440">
        <v>22.351474261169269169108142606</v>
      </c>
      <c r="J40" s="439">
        <v>30.314010250451905606545103148</v>
      </c>
      <c r="K40" s="95"/>
      <c r="L40" s="440">
        <v>9.162179946142436941849833892</v>
      </c>
      <c r="M40" s="439">
        <v>100.38692371089350816534199768</v>
      </c>
      <c r="N40" s="95">
        <v>76.056578091487547719444826748</v>
      </c>
      <c r="O40" s="440">
        <v>122.72703993701338866099465125</v>
      </c>
      <c r="P40" s="5"/>
      <c r="Q40" s="420">
        <v>31.946317975530264555456602310</v>
      </c>
      <c r="R40" s="91"/>
      <c r="S40" s="421">
        <v>23.659685660907853494137444260</v>
      </c>
      <c r="T40" s="420">
        <v>-29.21306199864593150203377400</v>
      </c>
      <c r="U40" s="91"/>
      <c r="V40" s="421">
        <v>49.676488717887492689408851020</v>
      </c>
      <c r="W40" s="420">
        <v>-2.3598741351528760426531617300</v>
      </c>
      <c r="X40" s="91"/>
      <c r="Y40" s="421">
        <v>19.821530523820029052099664800</v>
      </c>
      <c r="Z40" s="420">
        <v>14.779178420116816326144315910</v>
      </c>
      <c r="AA40" s="91">
        <v>14.39393645900930876790480900</v>
      </c>
      <c r="AB40" s="421">
        <v>27.387735905482393393659042050</v>
      </c>
    </row>
    <row r="41" ht="18" customHeight="1">
      <c r="A41" s="58"/>
      <c r="B41" s="1043" t="s">
        <v>47</v>
      </c>
      <c r="C41" s="1043"/>
      <c r="D41" s="439">
        <v>75.060511559812555663084426711</v>
      </c>
      <c r="E41" s="95"/>
      <c r="F41" s="440">
        <v>109.2152649521603104977714391</v>
      </c>
      <c r="G41" s="439">
        <v>5.7041238827470558912967604429</v>
      </c>
      <c r="H41" s="95"/>
      <c r="I41" s="440">
        <v>27.598389202210966362886763332</v>
      </c>
      <c r="J41" s="439">
        <v>31.769061979571510112701577665</v>
      </c>
      <c r="K41" s="95"/>
      <c r="L41" s="440">
        <v>9.386821020074389422781487926</v>
      </c>
      <c r="M41" s="439">
        <v>112.53369742213112166708276478</v>
      </c>
      <c r="N41" s="95">
        <v>80.96661822920766326239070703</v>
      </c>
      <c r="O41" s="440">
        <v>146.20047517444566628343969029</v>
      </c>
      <c r="P41" s="93"/>
      <c r="Q41" s="420">
        <v>24.155508210586987342841380920</v>
      </c>
      <c r="R41" s="91"/>
      <c r="S41" s="421">
        <v>25.046964118281401674549276400</v>
      </c>
      <c r="T41" s="420">
        <v>-39.108795155937260652571126710</v>
      </c>
      <c r="U41" s="91"/>
      <c r="V41" s="421">
        <v>53.603310358730713242739211100</v>
      </c>
      <c r="W41" s="420">
        <v>7.6627607696106758267202423300</v>
      </c>
      <c r="X41" s="91"/>
      <c r="Y41" s="421">
        <v>25.891574502566286968905280860</v>
      </c>
      <c r="Z41" s="420">
        <v>12.885038075595039802726725670</v>
      </c>
      <c r="AA41" s="91">
        <v>20.113358532741359976981751530</v>
      </c>
      <c r="AB41" s="421">
        <v>29.652894735360773684437716020</v>
      </c>
    </row>
    <row r="42" ht="18" customHeight="1">
      <c r="A42" s="58"/>
      <c r="B42" s="1043" t="s">
        <v>48</v>
      </c>
      <c r="C42" s="1043"/>
      <c r="D42" s="439">
        <v>81.51897116922754022130850587</v>
      </c>
      <c r="E42" s="95"/>
      <c r="F42" s="440">
        <v>105.92350904845672519640955997</v>
      </c>
      <c r="G42" s="439">
        <v>5.7485833241823460097153307874</v>
      </c>
      <c r="H42" s="95"/>
      <c r="I42" s="440">
        <v>26.859237636648541640777479281</v>
      </c>
      <c r="J42" s="439">
        <v>31.42886071954568356309173235</v>
      </c>
      <c r="K42" s="95"/>
      <c r="L42" s="440">
        <v>9.425027277877120992159761244</v>
      </c>
      <c r="M42" s="439">
        <v>118.69641521295556979411556895</v>
      </c>
      <c r="N42" s="95">
        <v>84.82611609173123132879223355</v>
      </c>
      <c r="O42" s="440">
        <v>142.20777396298238782934680042</v>
      </c>
      <c r="P42" s="5"/>
      <c r="Q42" s="420">
        <v>40.287836067357336926071839090</v>
      </c>
      <c r="R42" s="91"/>
      <c r="S42" s="421">
        <v>24.016184374535036631019210940</v>
      </c>
      <c r="T42" s="420">
        <v>-39.458510634615468479895464550</v>
      </c>
      <c r="U42" s="91"/>
      <c r="V42" s="421">
        <v>45.371661135962674056254409880</v>
      </c>
      <c r="W42" s="420">
        <v>-2.7534030954633120856691560200</v>
      </c>
      <c r="X42" s="91"/>
      <c r="Y42" s="421">
        <v>25.246665950330203345183076360</v>
      </c>
      <c r="Z42" s="420">
        <v>18.355429909340451678305957400</v>
      </c>
      <c r="AA42" s="91">
        <v>16.712155740652175646784091840</v>
      </c>
      <c r="AB42" s="421">
        <v>27.640812990994028235183424940</v>
      </c>
    </row>
    <row r="43" ht="18" customHeight="1">
      <c r="A43" s="58"/>
      <c r="B43" s="1043" t="s">
        <v>49</v>
      </c>
      <c r="C43" s="1043"/>
      <c r="D43" s="439">
        <v>68.363093274827109651362377835</v>
      </c>
      <c r="E43" s="95"/>
      <c r="F43" s="440">
        <v>78.093834938523104424798806383</v>
      </c>
      <c r="G43" s="439">
        <v>5.1989166889597397475260685306</v>
      </c>
      <c r="H43" s="95"/>
      <c r="I43" s="440">
        <v>23.996424672371228363177531166</v>
      </c>
      <c r="J43" s="439">
        <v>32.169404704327708738444313485</v>
      </c>
      <c r="K43" s="95"/>
      <c r="L43" s="440">
        <v>9.414205760753144043928337847</v>
      </c>
      <c r="M43" s="439">
        <v>105.7314146681145581373327598</v>
      </c>
      <c r="N43" s="95">
        <v>84.56416762025861192411109377</v>
      </c>
      <c r="O43" s="440">
        <v>111.50446537164747683190467536</v>
      </c>
      <c r="P43" s="93"/>
      <c r="Q43" s="420">
        <v>31.593872737916182133811143370</v>
      </c>
      <c r="R43" s="91"/>
      <c r="S43" s="421">
        <v>12.338030497199964850692338390</v>
      </c>
      <c r="T43" s="420">
        <v>-51.387462667097821748675878180</v>
      </c>
      <c r="U43" s="91"/>
      <c r="V43" s="421">
        <v>20.604832324002246876780822650</v>
      </c>
      <c r="W43" s="420">
        <v>-6.975768302360207056959297500</v>
      </c>
      <c r="X43" s="91"/>
      <c r="Y43" s="421">
        <v>19.143211078207331829289433140</v>
      </c>
      <c r="Z43" s="420">
        <v>8.360088037827958191786148390</v>
      </c>
      <c r="AA43" s="91">
        <v>12.149034009938417496593702770</v>
      </c>
      <c r="AB43" s="421">
        <v>14.580786137147981190042603710</v>
      </c>
    </row>
    <row r="44" ht="18" customHeight="1">
      <c r="A44" s="58"/>
      <c r="B44" s="1044" t="s">
        <v>75</v>
      </c>
      <c r="C44" s="1044"/>
      <c r="D44" s="457">
        <v>68.606065610519148664809769505</v>
      </c>
      <c r="E44" s="458"/>
      <c r="F44" s="459">
        <v>89.1678745580767479520576352</v>
      </c>
      <c r="G44" s="457">
        <v>5.1313484674475181814338263894</v>
      </c>
      <c r="H44" s="458"/>
      <c r="I44" s="459">
        <v>23.599348517198050390544952085</v>
      </c>
      <c r="J44" s="457">
        <v>31.204493013302886397521739383</v>
      </c>
      <c r="K44" s="458"/>
      <c r="L44" s="459">
        <v>9.332432139518083982930896961</v>
      </c>
      <c r="M44" s="457">
        <v>104.94190709126955324376533526</v>
      </c>
      <c r="N44" s="458">
        <v>80.14709055997198001527663935</v>
      </c>
      <c r="O44" s="459">
        <v>122.0996552147928823255334842</v>
      </c>
      <c r="P44" s="5"/>
      <c r="Q44" s="430">
        <v>32.026369366162573022506086470</v>
      </c>
      <c r="R44" s="431"/>
      <c r="S44" s="432">
        <v>20.363720599744592414617996630</v>
      </c>
      <c r="T44" s="430">
        <v>-39.358585248378268466793111690</v>
      </c>
      <c r="U44" s="431"/>
      <c r="V44" s="432">
        <v>37.244175059053076951196591490</v>
      </c>
      <c r="W44" s="430">
        <v>-2.0826550290657507803199555700</v>
      </c>
      <c r="X44" s="431"/>
      <c r="Y44" s="432">
        <v>22.040297043728311102806185080</v>
      </c>
      <c r="Z44" s="430">
        <v>13.296327111409178600558577930</v>
      </c>
      <c r="AA44" s="431">
        <v>14.956177774826493042917794110</v>
      </c>
      <c r="AB44" s="432">
        <v>23.427509611111572667536970070</v>
      </c>
    </row>
    <row r="45" ht="6" customHeight="1">
      <c r="A45" s="58"/>
      <c r="B45" s="631"/>
      <c r="C45" s="631"/>
      <c r="D45" s="95"/>
      <c r="E45" s="95"/>
      <c r="F45" s="95"/>
      <c r="G45" s="95"/>
      <c r="H45" s="95"/>
      <c r="I45" s="95"/>
      <c r="J45" s="95"/>
      <c r="K45" s="95"/>
      <c r="L45" s="95"/>
      <c r="M45" s="95"/>
      <c r="N45" s="95"/>
      <c r="O45" s="95"/>
      <c r="P45" s="5"/>
      <c r="Q45" s="91"/>
      <c r="R45" s="91"/>
      <c r="S45" s="91"/>
      <c r="T45" s="91"/>
      <c r="U45" s="91"/>
      <c r="V45" s="91"/>
      <c r="W45" s="91"/>
      <c r="X45" s="91"/>
      <c r="Y45" s="91"/>
      <c r="Z45" s="91"/>
      <c r="AA45" s="91"/>
      <c r="AB45" s="91"/>
    </row>
    <row r="46" ht="18" customHeight="1">
      <c r="A46" s="58"/>
      <c r="B46" s="1045" t="s">
        <v>50</v>
      </c>
      <c r="C46" s="1045"/>
      <c r="D46" s="493">
        <v>60.160945945425648377465849814</v>
      </c>
      <c r="E46" s="494"/>
      <c r="F46" s="495">
        <v>74.525976561044476792169469102</v>
      </c>
      <c r="G46" s="493">
        <v>9.32473171997475299818535424</v>
      </c>
      <c r="H46" s="494"/>
      <c r="I46" s="495">
        <v>35.96226287077126738195410033</v>
      </c>
      <c r="J46" s="493">
        <v>32.291461148206614653089428589</v>
      </c>
      <c r="K46" s="494"/>
      <c r="L46" s="495">
        <v>9.098318206770292265872182767</v>
      </c>
      <c r="M46" s="493">
        <v>101.77713881360701602874063261</v>
      </c>
      <c r="N46" s="494">
        <v>96.41631597414661975550238754</v>
      </c>
      <c r="O46" s="495">
        <v>119.58655763858603643999575215</v>
      </c>
      <c r="P46" s="93"/>
      <c r="Q46" s="479">
        <v>28.175686660369191383835742560</v>
      </c>
      <c r="R46" s="480"/>
      <c r="S46" s="481">
        <v>8.119349380873860136339908520</v>
      </c>
      <c r="T46" s="479">
        <v>-37.699527397262822499503068700</v>
      </c>
      <c r="U46" s="480"/>
      <c r="V46" s="481">
        <v>5.8242001796652475272783530200</v>
      </c>
      <c r="W46" s="479">
        <v>-5.8226571199264062538385802300</v>
      </c>
      <c r="X46" s="480"/>
      <c r="Y46" s="481">
        <v>20.153574294078288892733025070</v>
      </c>
      <c r="Z46" s="479">
        <v>5.2763539330261672629553852100</v>
      </c>
      <c r="AA46" s="480">
        <v>14.293394753881884749403304560</v>
      </c>
      <c r="AB46" s="481">
        <v>8.238188918832030540505669190</v>
      </c>
    </row>
    <row r="47" ht="18" customHeight="1">
      <c r="A47" s="58"/>
      <c r="B47" s="1046" t="s">
        <v>51</v>
      </c>
      <c r="C47" s="1046"/>
      <c r="D47" s="276">
        <v>63.001515174961591295910947782</v>
      </c>
      <c r="E47" s="94"/>
      <c r="F47" s="277">
        <v>83.08511011300875389982933449</v>
      </c>
      <c r="G47" s="276">
        <v>8.056197152873721561221438849</v>
      </c>
      <c r="H47" s="94"/>
      <c r="I47" s="277">
        <v>38.586393359208562579708126763</v>
      </c>
      <c r="J47" s="276">
        <v>32.903683850280352965748374982</v>
      </c>
      <c r="K47" s="94"/>
      <c r="L47" s="277">
        <v>9.669869643326312518567696766</v>
      </c>
      <c r="M47" s="276">
        <v>103.96139617811566582288076158</v>
      </c>
      <c r="N47" s="94">
        <v>106.55736739260653959643516595</v>
      </c>
      <c r="O47" s="277">
        <v>131.34137311554362899810515797</v>
      </c>
      <c r="P47" s="5"/>
      <c r="Q47" s="271">
        <v>26.424082924941000245210754490</v>
      </c>
      <c r="R47" s="92"/>
      <c r="S47" s="272">
        <v>9.834439250607878428615760260</v>
      </c>
      <c r="T47" s="271">
        <v>-34.567346946568320805581333290</v>
      </c>
      <c r="U47" s="92"/>
      <c r="V47" s="272">
        <v>7.8906451485041289630051905900</v>
      </c>
      <c r="W47" s="271">
        <v>1.9469013322136545566830567300</v>
      </c>
      <c r="X47" s="92"/>
      <c r="Y47" s="272">
        <v>27.488918611488865399947478740</v>
      </c>
      <c r="Z47" s="271">
        <v>9.615489313607053237312710550</v>
      </c>
      <c r="AA47" s="92">
        <v>18.506408337474379218523409730</v>
      </c>
      <c r="AB47" s="272">
        <v>10.375540993928121785893729610</v>
      </c>
    </row>
    <row r="48" ht="18" customHeight="1">
      <c r="A48" s="58"/>
      <c r="B48" s="1047" t="s">
        <v>76</v>
      </c>
      <c r="C48" s="1047"/>
      <c r="D48" s="443">
        <v>61.581230560193619836688398784</v>
      </c>
      <c r="E48" s="444"/>
      <c r="F48" s="445">
        <v>78.805543337026615345999401778</v>
      </c>
      <c r="G48" s="443">
        <v>8.690464436424237279703396543</v>
      </c>
      <c r="H48" s="444"/>
      <c r="I48" s="445">
        <v>37.27432811498991498083111353</v>
      </c>
      <c r="J48" s="443">
        <v>32.597572499243483809418901778</v>
      </c>
      <c r="K48" s="444"/>
      <c r="L48" s="445">
        <v>9.384093925048302392219939765</v>
      </c>
      <c r="M48" s="443">
        <v>102.86926749586134092581069709</v>
      </c>
      <c r="N48" s="444">
        <v>101.48684168337657967596877675</v>
      </c>
      <c r="O48" s="445">
        <v>125.46396537706483271905045506</v>
      </c>
      <c r="P48" s="93"/>
      <c r="Q48" s="273">
        <v>27.222873295022029685165764620</v>
      </c>
      <c r="R48" s="274"/>
      <c r="S48" s="275">
        <v>9.021748832134362866207028670</v>
      </c>
      <c r="T48" s="273">
        <v>-36.203064493079073514970457640</v>
      </c>
      <c r="U48" s="274"/>
      <c r="V48" s="275">
        <v>6.886514635199431902492819700</v>
      </c>
      <c r="W48" s="273">
        <v>-2.0158317210869817425473242900</v>
      </c>
      <c r="X48" s="274"/>
      <c r="Y48" s="275">
        <v>23.824404741626648341369422390</v>
      </c>
      <c r="Z48" s="273">
        <v>7.425142437525955725112965500</v>
      </c>
      <c r="AA48" s="274">
        <v>16.480852303906053635206110910</v>
      </c>
      <c r="AB48" s="275">
        <v>9.350513857539850413163851620</v>
      </c>
    </row>
    <row r="49" ht="6" customHeight="1">
      <c r="A49" s="58"/>
      <c r="B49" s="631"/>
      <c r="C49" s="631"/>
      <c r="D49" s="95"/>
      <c r="E49" s="95"/>
      <c r="F49" s="95"/>
      <c r="G49" s="95"/>
      <c r="H49" s="95"/>
      <c r="I49" s="95"/>
      <c r="J49" s="95"/>
      <c r="K49" s="95"/>
      <c r="L49" s="95"/>
      <c r="M49" s="95"/>
      <c r="N49" s="95"/>
      <c r="O49" s="95"/>
      <c r="P49" s="5"/>
      <c r="Q49" s="91"/>
      <c r="R49" s="91"/>
      <c r="S49" s="91"/>
      <c r="T49" s="91"/>
      <c r="U49" s="91"/>
      <c r="V49" s="91"/>
      <c r="W49" s="91"/>
      <c r="X49" s="91"/>
      <c r="Y49" s="91"/>
      <c r="Z49" s="91"/>
      <c r="AA49" s="91"/>
      <c r="AB49" s="91"/>
    </row>
    <row r="50" ht="18" customHeight="1">
      <c r="A50" s="58"/>
      <c r="B50" s="982" t="s">
        <v>12</v>
      </c>
      <c r="C50" s="982"/>
      <c r="D50" s="482">
        <v>66.598975098975098975098975099</v>
      </c>
      <c r="E50" s="483"/>
      <c r="F50" s="484">
        <v>86.22917548704873138877906336</v>
      </c>
      <c r="G50" s="482">
        <v>6.1482313982313982313982313982</v>
      </c>
      <c r="H50" s="483"/>
      <c r="I50" s="484">
        <v>27.454700122323495738238414683</v>
      </c>
      <c r="J50" s="482">
        <v>31.602517852517852517852517853</v>
      </c>
      <c r="K50" s="483"/>
      <c r="L50" s="484">
        <v>9.377011080355498168092283559</v>
      </c>
      <c r="M50" s="482">
        <v>104.34972434972434972434972435</v>
      </c>
      <c r="N50" s="483">
        <v>86.2465509693706300318159685</v>
      </c>
      <c r="O50" s="484">
        <v>123.0608866897277252951097616</v>
      </c>
      <c r="P50" s="93"/>
      <c r="Q50" s="468">
        <v>30.113301628463441323033817840</v>
      </c>
      <c r="R50" s="469"/>
      <c r="S50" s="470">
        <v>16.959875993438457807912503650</v>
      </c>
      <c r="T50" s="468">
        <v>-38.106159650995483233609596370</v>
      </c>
      <c r="U50" s="469"/>
      <c r="V50" s="470">
        <v>24.492154195973463873144677270</v>
      </c>
      <c r="W50" s="468">
        <v>-2.4618603216796423332500653300</v>
      </c>
      <c r="X50" s="469"/>
      <c r="Y50" s="470">
        <v>22.378549280185550950133963690</v>
      </c>
      <c r="Z50" s="468">
        <v>11.581243339565751863609684410</v>
      </c>
      <c r="AA50" s="469">
        <v>15.447114452656949127802194600</v>
      </c>
      <c r="AB50" s="470">
        <v>18.967120139944054442389778580</v>
      </c>
    </row>
    <row r="51" ht="15" customHeight="1">
      <c r="B51" s="43"/>
      <c r="C51"/>
      <c r="D51" s="56"/>
      <c r="E51" s="56"/>
      <c r="F51" s="56"/>
      <c r="G51" s="56"/>
      <c r="H51" s="56"/>
      <c r="I51" s="56"/>
      <c r="J51" s="56"/>
      <c r="K51" s="56"/>
      <c r="L51" s="56"/>
      <c r="M51" s="56"/>
      <c r="N51" s="56"/>
      <c r="O51" s="56"/>
      <c r="P51" s="5"/>
      <c r="Q51" s="5"/>
      <c r="R51" s="5"/>
      <c r="S51" s="5"/>
      <c r="T51" s="5"/>
      <c r="U51" s="5"/>
      <c r="V51" s="5"/>
      <c r="W51" s="5"/>
      <c r="X51" s="5"/>
      <c r="Y51" s="5"/>
      <c r="Z51" s="5"/>
      <c r="AA51" s="5"/>
      <c r="AB51" s="5"/>
    </row>
    <row r="52" ht="39.95" customHeight="1">
      <c r="B52" s="1048" t="s">
        <v>126</v>
      </c>
      <c r="C52" s="1048"/>
      <c r="D52" s="1048"/>
      <c r="E52" s="1048"/>
      <c r="F52" s="1048"/>
      <c r="G52" s="1048"/>
      <c r="H52" s="1048"/>
      <c r="I52" s="1048"/>
      <c r="J52" s="1048"/>
      <c r="K52" s="1048"/>
      <c r="L52" s="1048"/>
      <c r="M52" s="1048"/>
      <c r="N52" s="1048"/>
      <c r="O52" s="1048"/>
      <c r="P52" s="1048"/>
      <c r="Q52" s="1048"/>
      <c r="R52" s="1048"/>
      <c r="S52" s="1048"/>
      <c r="T52" s="1048"/>
      <c r="U52" s="1048"/>
      <c r="V52" s="1048"/>
      <c r="W52" s="1048"/>
      <c r="X52" s="1048"/>
      <c r="Y52" s="1048"/>
      <c r="Z52" s="1048"/>
      <c r="AA52" s="1048"/>
      <c r="AB52" s="1048"/>
    </row>
    <row r="54">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row>
    <row r="55">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row>
    <row r="56">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row>
    <row r="57">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row>
    <row r="58">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row>
    <row r="59">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row>
    <row r="60">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row>
    <row r="6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row>
    <row r="62">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row>
    <row r="63">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row>
    <row r="64">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row>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row r="87" s="236" customFormat="1"/>
    <row r="88" s="236" customFormat="1"/>
    <row r="89" s="236" customFormat="1"/>
    <row r="90" s="236" customFormat="1"/>
    <row r="91" s="236" customFormat="1"/>
    <row r="92" s="236" customFormat="1"/>
    <row r="93" s="236" customFormat="1"/>
    <row r="94" s="236" customFormat="1"/>
  </sheetData>
  <mergeCells count="49">
    <mergeCell ref="B52:AB52"/>
    <mergeCell ref="R3:AB3"/>
    <mergeCell ref="Q6:AB6"/>
    <mergeCell ref="D6:O6"/>
    <mergeCell ref="Q7:S7"/>
    <mergeCell ref="T7:V7"/>
    <mergeCell ref="W7:Y7"/>
    <mergeCell ref="Z7:AB7"/>
    <mergeCell ref="D7:F7"/>
    <mergeCell ref="M7:O7"/>
    <mergeCell ref="J7:L7"/>
    <mergeCell ref="G7:I7"/>
    <mergeCell ref="B8:C8"/>
    <mergeCell ref="B18:C18"/>
    <mergeCell ref="B10:O10"/>
    <mergeCell ref="B15:C15"/>
    <mergeCell ref="B22:C22"/>
    <mergeCell ref="B33:C33"/>
    <mergeCell ref="B34:C34"/>
    <mergeCell ref="B32:C32"/>
    <mergeCell ref="B19:C19"/>
    <mergeCell ref="B25:C25"/>
    <mergeCell ref="B26:C26"/>
    <mergeCell ref="B24:O24"/>
    <mergeCell ref="B50:C50"/>
    <mergeCell ref="B44:C44"/>
    <mergeCell ref="B46:C46"/>
    <mergeCell ref="B47:C47"/>
    <mergeCell ref="B48:C48"/>
    <mergeCell ref="Q10:AB10"/>
    <mergeCell ref="B11:C11"/>
    <mergeCell ref="B12:C12"/>
    <mergeCell ref="B13:C13"/>
    <mergeCell ref="B20:C20"/>
    <mergeCell ref="B16:C16"/>
    <mergeCell ref="B14:C14"/>
    <mergeCell ref="B43:C43"/>
    <mergeCell ref="B41:C41"/>
    <mergeCell ref="B27:C27"/>
    <mergeCell ref="Q24:AB24"/>
    <mergeCell ref="B36:C36"/>
    <mergeCell ref="B39:C39"/>
    <mergeCell ref="B40:C40"/>
    <mergeCell ref="B42:C42"/>
    <mergeCell ref="Q38:AB38"/>
    <mergeCell ref="B28:C28"/>
    <mergeCell ref="B29:C29"/>
    <mergeCell ref="B30:C30"/>
    <mergeCell ref="B38:O38"/>
  </mergeCells>
  <phoneticPr fontId="0" type="noConversion"/>
  <printOptions horizontalCentered="1" verticalCentered="1"/>
  <pageMargins left="0.25" right="0.25" top="0.25" bottom="0.25" header="0" footer="0"/>
  <pageSetup scale="67" fitToWidth="1" fitToHeight="1" orientation="landscape" r:id="rId1"/>
  <headerFooter alignWithMargins="0">
    <oddHeader/>
    <oddFooter/>
  </headerFooter>
  <rowBreaks count="1" manualBreakCount="1">
    <brk id="54" max="16383" man="1"/>
  </rowBreaks>
  <colBreaks count="1" manualBreakCount="1">
    <brk id="30" max="1048575" man="1"/>
  </colBreaks>
  <drawing r:id="rId59"/>
</worksheet>
</file>

<file path=xl/worksheets/sheet62.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2">
    <pageSetUpPr fitToPage="1"/>
  </sheetPr>
  <dimension ref="A1:AD94"/>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628"/>
      <c r="B1" s="656" t="s">
        <v>155</v>
      </c>
      <c r="Y1" s="5"/>
      <c r="AB1" s="685"/>
      <c r="AD1" s="236"/>
    </row>
    <row r="2" ht="15" customHeight="1">
      <c r="A2" s="11"/>
      <c r="B2" s="11" t="s">
        <v>208</v>
      </c>
    </row>
    <row r="3" ht="17.1" customHeight="1">
      <c r="A3" s="11"/>
      <c r="B3" s="11" t="s">
        <v>209</v>
      </c>
      <c r="R3" s="1040" t="s">
        <v>296</v>
      </c>
      <c r="S3" s="1040"/>
      <c r="T3" s="1040"/>
      <c r="U3" s="1040"/>
      <c r="V3" s="1040"/>
      <c r="W3" s="1040"/>
      <c r="X3" s="1040"/>
      <c r="Y3" s="1040"/>
      <c r="Z3" s="1040"/>
      <c r="AA3" s="1040"/>
      <c r="AB3" s="1040"/>
    </row>
    <row r="4" ht="19.5" customHeight="1">
      <c r="A4" s="4"/>
      <c r="B4" s="211" t="s">
        <v>210</v>
      </c>
      <c r="C4" s="5"/>
      <c r="D4" s="5"/>
      <c r="E4" s="5"/>
      <c r="F4" s="5"/>
      <c r="G4" s="5"/>
      <c r="H4" s="212"/>
      <c r="I4" s="212"/>
      <c r="J4" s="212"/>
      <c r="K4" s="212"/>
      <c r="L4" s="212"/>
      <c r="M4" s="212"/>
      <c r="N4" s="212"/>
      <c r="O4" s="212"/>
      <c r="P4" s="212"/>
      <c r="Q4" s="212"/>
      <c r="R4" s="212"/>
      <c r="S4" s="212"/>
      <c r="T4" s="212"/>
      <c r="U4" s="4"/>
      <c r="V4" s="4"/>
    </row>
    <row r="5" ht="12.75" customHeight="1"/>
    <row r="6" ht="15.75">
      <c r="D6" s="978" t="s">
        <v>44</v>
      </c>
      <c r="E6" s="978"/>
      <c r="F6" s="978"/>
      <c r="G6" s="978"/>
      <c r="H6" s="978"/>
      <c r="I6" s="978"/>
      <c r="J6" s="978"/>
      <c r="K6" s="978"/>
      <c r="L6" s="978"/>
      <c r="M6" s="978"/>
      <c r="N6" s="978"/>
      <c r="O6" s="978"/>
      <c r="Q6" s="960" t="s">
        <v>70</v>
      </c>
      <c r="R6" s="960"/>
      <c r="S6" s="960"/>
      <c r="T6" s="960"/>
      <c r="U6" s="960"/>
      <c r="V6" s="960"/>
      <c r="W6" s="960"/>
      <c r="X6" s="960"/>
      <c r="Y6" s="960"/>
      <c r="Z6" s="960"/>
      <c r="AA6" s="960"/>
      <c r="AB6" s="960"/>
    </row>
    <row r="7" ht="15.75">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1041"/>
      <c r="C8" s="1041"/>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6" customHeight="1">
      <c r="A9" s="112"/>
      <c r="B9" s="114"/>
      <c r="C9" s="114"/>
      <c r="D9" s="113"/>
      <c r="E9" s="113"/>
      <c r="F9" s="113"/>
      <c r="G9" s="113"/>
      <c r="H9" s="113"/>
      <c r="I9" s="113"/>
      <c r="J9" s="113"/>
      <c r="K9" s="113"/>
      <c r="L9" s="113"/>
      <c r="M9" s="113"/>
      <c r="N9" s="113"/>
      <c r="O9" s="113"/>
      <c r="P9" s="115"/>
      <c r="Q9" s="113"/>
      <c r="R9" s="113"/>
      <c r="S9" s="113"/>
      <c r="T9" s="113"/>
      <c r="U9" s="113"/>
      <c r="V9" s="113"/>
      <c r="W9" s="113"/>
      <c r="X9" s="113"/>
      <c r="Y9" s="113"/>
      <c r="Z9" s="113"/>
      <c r="AA9" s="113"/>
      <c r="AB9" s="113"/>
      <c r="AC9" s="9"/>
    </row>
    <row r="10" ht="18" customHeight="1">
      <c r="A10" s="112"/>
      <c r="B10" s="973" t="s">
        <v>22</v>
      </c>
      <c r="C10" s="973"/>
      <c r="D10" s="973"/>
      <c r="E10" s="973"/>
      <c r="F10" s="973"/>
      <c r="G10" s="973"/>
      <c r="H10" s="973"/>
      <c r="I10" s="973"/>
      <c r="J10" s="973"/>
      <c r="K10" s="973"/>
      <c r="L10" s="973"/>
      <c r="M10" s="973"/>
      <c r="N10" s="973"/>
      <c r="O10" s="973"/>
      <c r="P10" s="411"/>
      <c r="Q10" s="971"/>
      <c r="R10" s="971"/>
      <c r="S10" s="971"/>
      <c r="T10" s="971"/>
      <c r="U10" s="971"/>
      <c r="V10" s="971"/>
      <c r="W10" s="971"/>
      <c r="X10" s="971"/>
      <c r="Y10" s="971"/>
      <c r="Z10" s="971"/>
      <c r="AA10" s="971"/>
      <c r="AB10" s="971"/>
      <c r="AC10" s="9"/>
    </row>
    <row r="11" ht="18" customHeight="1">
      <c r="A11" s="58"/>
      <c r="B11" s="1042" t="s">
        <v>43</v>
      </c>
      <c r="C11" s="1042"/>
      <c r="D11" s="427">
        <v>42.793317793317793317793317840</v>
      </c>
      <c r="E11" s="428"/>
      <c r="F11" s="429">
        <v>36.291388263321483742485436200</v>
      </c>
      <c r="G11" s="427">
        <v>2.7583527583527583527583527600</v>
      </c>
      <c r="H11" s="428"/>
      <c r="I11" s="429">
        <v>11.079677641497143069850546270</v>
      </c>
      <c r="J11" s="427">
        <v>29.118104118104118104118104150</v>
      </c>
      <c r="K11" s="428"/>
      <c r="L11" s="429">
        <v>9.151482439650840328314318160</v>
      </c>
      <c r="M11" s="427">
        <v>74.669774669774669774669774670</v>
      </c>
      <c r="N11" s="428">
        <v>71.254779283976364268335071250</v>
      </c>
      <c r="O11" s="429">
        <v>56.522548344469467140650300580</v>
      </c>
      <c r="P11" s="5"/>
      <c r="Q11" s="427">
        <v>20.977484898271941752228185330</v>
      </c>
      <c r="R11" s="428"/>
      <c r="S11" s="429">
        <v>4.5298595475865412006647242700</v>
      </c>
      <c r="T11" s="427">
        <v>-48.920863309774380208060280630</v>
      </c>
      <c r="U11" s="428"/>
      <c r="V11" s="429">
        <v>-6.7950524501387747060093916200</v>
      </c>
      <c r="W11" s="427">
        <v>-4.3395022335502329678528359300</v>
      </c>
      <c r="X11" s="428"/>
      <c r="Y11" s="429">
        <v>21.617610685587249686451129910</v>
      </c>
      <c r="Z11" s="427">
        <v>4.941304941373011340578952300</v>
      </c>
      <c r="AA11" s="428">
        <v>24.569130884340493278806440290</v>
      </c>
      <c r="AB11" s="429">
        <v>4.4254177841959936266947607800</v>
      </c>
    </row>
    <row r="12" ht="18" customHeight="1">
      <c r="A12" s="58"/>
      <c r="B12" s="1043" t="s">
        <v>46</v>
      </c>
      <c r="C12" s="1043"/>
      <c r="D12" s="420">
        <v>44.716394716394716394716394760</v>
      </c>
      <c r="E12" s="91"/>
      <c r="F12" s="421">
        <v>44.903124941837741257049265800</v>
      </c>
      <c r="G12" s="420">
        <v>3.3022533022533022533022533100</v>
      </c>
      <c r="H12" s="91"/>
      <c r="I12" s="421">
        <v>12.094027433974203875002326500</v>
      </c>
      <c r="J12" s="420">
        <v>30.419580419580419580419580450</v>
      </c>
      <c r="K12" s="91"/>
      <c r="L12" s="421">
        <v>8.894637905041969885908913260</v>
      </c>
      <c r="M12" s="420">
        <v>78.438228438228438228438228440</v>
      </c>
      <c r="N12" s="91">
        <v>65.465018124037936342420179750</v>
      </c>
      <c r="O12" s="421">
        <v>65.891790280853915017960505500</v>
      </c>
      <c r="P12" s="5"/>
      <c r="Q12" s="420">
        <v>12.567237163714219020689826510</v>
      </c>
      <c r="R12" s="91"/>
      <c r="S12" s="421">
        <v>3.585075780406700868687169500</v>
      </c>
      <c r="T12" s="420">
        <v>-32.270916334940905699908371240</v>
      </c>
      <c r="U12" s="91"/>
      <c r="V12" s="421">
        <v>41.568627450393823059509457690</v>
      </c>
      <c r="W12" s="420">
        <v>-2.7932960893659249087107103700</v>
      </c>
      <c r="X12" s="91"/>
      <c r="Y12" s="421">
        <v>16.560975609376307787032766450</v>
      </c>
      <c r="Z12" s="420">
        <v>3.4323770491473693962476589900</v>
      </c>
      <c r="AA12" s="91">
        <v>17.036652932180257213708406560</v>
      </c>
      <c r="AB12" s="421">
        <v>10.707026486143221459160595330</v>
      </c>
    </row>
    <row r="13" ht="18" customHeight="1">
      <c r="A13" s="58"/>
      <c r="B13" s="1043" t="s">
        <v>47</v>
      </c>
      <c r="C13" s="1043"/>
      <c r="D13" s="420">
        <v>47.824397824397824397824397870</v>
      </c>
      <c r="E13" s="91"/>
      <c r="F13" s="421">
        <v>51.378212883172960598559437220</v>
      </c>
      <c r="G13" s="420">
        <v>4.895104895104895104895104900</v>
      </c>
      <c r="H13" s="91"/>
      <c r="I13" s="421">
        <v>14.859759161718997189599657550</v>
      </c>
      <c r="J13" s="420">
        <v>32.595182595182595182595182630</v>
      </c>
      <c r="K13" s="91"/>
      <c r="L13" s="421">
        <v>9.538610433843920415418116850</v>
      </c>
      <c r="M13" s="420">
        <v>85.31468531468531468531468531</v>
      </c>
      <c r="N13" s="91">
        <v>69.715477431848651869506926860</v>
      </c>
      <c r="O13" s="421">
        <v>75.778443671015652627072902900</v>
      </c>
      <c r="P13" s="184"/>
      <c r="Q13" s="420">
        <v>11.151241535035281423090073580</v>
      </c>
      <c r="R13" s="91"/>
      <c r="S13" s="421">
        <v>3.9110140781183800929458106900</v>
      </c>
      <c r="T13" s="420">
        <v>-41.258741258506293706292766370</v>
      </c>
      <c r="U13" s="91"/>
      <c r="V13" s="421">
        <v>45.693430656417786136716626960</v>
      </c>
      <c r="W13" s="420">
        <v>8.118556701139046391752685550</v>
      </c>
      <c r="X13" s="91"/>
      <c r="Y13" s="421">
        <v>29.353861685425406677675836630</v>
      </c>
      <c r="Z13" s="420">
        <v>4.7709923663883203557485049500</v>
      </c>
      <c r="AA13" s="91">
        <v>25.436813130820399621638993320</v>
      </c>
      <c r="AB13" s="421">
        <v>13.087798239066974334445217650</v>
      </c>
    </row>
    <row r="14" ht="18" customHeight="1">
      <c r="A14" s="58"/>
      <c r="B14" s="1043" t="s">
        <v>48</v>
      </c>
      <c r="C14" s="1043"/>
      <c r="D14" s="420">
        <v>49.844599844599844599844599890</v>
      </c>
      <c r="E14" s="91"/>
      <c r="F14" s="421">
        <v>49.316011837182899365333432640</v>
      </c>
      <c r="G14" s="420">
        <v>4.8756798756798756798756798800</v>
      </c>
      <c r="H14" s="91"/>
      <c r="I14" s="421">
        <v>14.969569506225688175845446610</v>
      </c>
      <c r="J14" s="420">
        <v>31.857031857031857031857031890</v>
      </c>
      <c r="K14" s="91"/>
      <c r="L14" s="421">
        <v>9.330156898509184983900686790</v>
      </c>
      <c r="M14" s="420">
        <v>86.57731157731157731157731158</v>
      </c>
      <c r="N14" s="91">
        <v>68.911068076865782809474154630</v>
      </c>
      <c r="O14" s="421">
        <v>73.617599434197546948575257310</v>
      </c>
      <c r="P14" s="5"/>
      <c r="Q14" s="420">
        <v>26.653504442216482665136063970</v>
      </c>
      <c r="R14" s="91"/>
      <c r="S14" s="421">
        <v>3.125243247502602261872090700</v>
      </c>
      <c r="T14" s="420">
        <v>-56.118881118837237762237718320</v>
      </c>
      <c r="U14" s="91"/>
      <c r="V14" s="421">
        <v>35.062972291663680889629769730</v>
      </c>
      <c r="W14" s="420">
        <v>-0.2433090023333333333332334700</v>
      </c>
      <c r="X14" s="91"/>
      <c r="Y14" s="421">
        <v>23.109037328767653359377778420</v>
      </c>
      <c r="Z14" s="420">
        <v>5.1675318546897118388405388600</v>
      </c>
      <c r="AA14" s="91">
        <v>20.409124327792142476593123870</v>
      </c>
      <c r="AB14" s="421">
        <v>10.742783548455455407574538470</v>
      </c>
    </row>
    <row r="15" ht="18" customHeight="1">
      <c r="A15" s="58"/>
      <c r="B15" s="1043" t="s">
        <v>49</v>
      </c>
      <c r="C15" s="1043"/>
      <c r="D15" s="420">
        <v>46.872571872571872571872571920</v>
      </c>
      <c r="E15" s="91"/>
      <c r="F15" s="421">
        <v>41.696290643786409573973087200</v>
      </c>
      <c r="G15" s="420">
        <v>3.7878787878787878787878787900</v>
      </c>
      <c r="H15" s="91"/>
      <c r="I15" s="421">
        <v>16.464106906884550242885592530</v>
      </c>
      <c r="J15" s="420">
        <v>33.177933177933177933177933210</v>
      </c>
      <c r="K15" s="91"/>
      <c r="L15" s="421">
        <v>8.926278173798135085335666040</v>
      </c>
      <c r="M15" s="420">
        <v>83.83838383838383838383838384</v>
      </c>
      <c r="N15" s="91">
        <v>72.668586751415234879332605030</v>
      </c>
      <c r="O15" s="421">
        <v>67.086675724469094902194345700</v>
      </c>
      <c r="P15" s="184"/>
      <c r="Q15" s="420">
        <v>24.638429752190754132231529720</v>
      </c>
      <c r="R15" s="91"/>
      <c r="S15" s="421">
        <v>4.4039519060479264007302281400</v>
      </c>
      <c r="T15" s="420">
        <v>-61.988304093433877090386317680</v>
      </c>
      <c r="U15" s="91"/>
      <c r="V15" s="421">
        <v>17.773931566914497345490173910</v>
      </c>
      <c r="W15" s="420">
        <v>-0.9280742458406032482597616200</v>
      </c>
      <c r="X15" s="91"/>
      <c r="Y15" s="421">
        <v>18.098990395890538725463785720</v>
      </c>
      <c r="Z15" s="420">
        <v>3.5260254257692218795469265800</v>
      </c>
      <c r="AA15" s="91">
        <v>21.748733935297567575121482930</v>
      </c>
      <c r="AB15" s="421">
        <v>9.134673610251715143315412430</v>
      </c>
    </row>
    <row r="16" ht="18" customHeight="1">
      <c r="A16" s="58"/>
      <c r="B16" s="1044" t="s">
        <v>75</v>
      </c>
      <c r="C16" s="1044"/>
      <c r="D16" s="430">
        <v>46.410256410256410256410256420</v>
      </c>
      <c r="E16" s="431"/>
      <c r="F16" s="432">
        <v>44.717005713860298907480131790</v>
      </c>
      <c r="G16" s="430">
        <v>3.9238539238539238539238539300</v>
      </c>
      <c r="H16" s="431"/>
      <c r="I16" s="432">
        <v>13.893428130060116510636713880</v>
      </c>
      <c r="J16" s="430">
        <v>31.433566433566433566433566440</v>
      </c>
      <c r="K16" s="431"/>
      <c r="L16" s="432">
        <v>9.168233170168810139775540210</v>
      </c>
      <c r="M16" s="430">
        <v>81.76767676767676767676767677</v>
      </c>
      <c r="N16" s="431">
        <v>69.602955488906985520487814570</v>
      </c>
      <c r="O16" s="432">
        <v>67.779411491001135327290662400</v>
      </c>
      <c r="P16" s="5"/>
      <c r="Q16" s="430">
        <v>18.948521358141672734950558800</v>
      </c>
      <c r="R16" s="431"/>
      <c r="S16" s="432">
        <v>3.8620820833174176554076065900</v>
      </c>
      <c r="T16" s="430">
        <v>-50.562897699692427780687681880</v>
      </c>
      <c r="U16" s="431"/>
      <c r="V16" s="432">
        <v>24.733482605779447478899683400</v>
      </c>
      <c r="W16" s="430">
        <v>-0.0864410966894470862337417300</v>
      </c>
      <c r="X16" s="431"/>
      <c r="Y16" s="432">
        <v>21.701749184943669151213115740</v>
      </c>
      <c r="Z16" s="629">
        <v>4.3687394624460425360315710600</v>
      </c>
      <c r="AA16" s="214">
        <v>21.839940326743175953603589600</v>
      </c>
      <c r="AB16" s="630">
        <v>9.816716824822091323933812580</v>
      </c>
    </row>
    <row r="17" ht="6" customHeight="1">
      <c r="A17" s="58"/>
      <c r="B17" s="631"/>
      <c r="C17" s="631"/>
      <c r="D17" s="91"/>
      <c r="E17" s="91"/>
      <c r="F17" s="91"/>
      <c r="G17" s="91"/>
      <c r="H17" s="91"/>
      <c r="I17" s="91"/>
      <c r="J17" s="91"/>
      <c r="K17" s="91"/>
      <c r="L17" s="91"/>
      <c r="M17" s="91"/>
      <c r="N17" s="91"/>
      <c r="O17" s="91"/>
      <c r="P17" s="5"/>
      <c r="Q17" s="91"/>
      <c r="R17" s="91"/>
      <c r="S17" s="91"/>
      <c r="T17" s="91"/>
      <c r="U17" s="91"/>
      <c r="V17" s="91"/>
      <c r="W17" s="91"/>
      <c r="X17" s="91"/>
      <c r="Y17" s="91"/>
      <c r="Z17" s="632"/>
      <c r="AA17" s="632"/>
      <c r="AB17" s="632"/>
      <c r="AC17" s="4"/>
    </row>
    <row r="18" ht="18" customHeight="1">
      <c r="A18" s="58"/>
      <c r="B18" s="1045" t="s">
        <v>50</v>
      </c>
      <c r="C18" s="1045"/>
      <c r="D18" s="479">
        <v>46.658896658896658896658896710</v>
      </c>
      <c r="E18" s="480"/>
      <c r="F18" s="481">
        <v>43.896219918479778145880250930</v>
      </c>
      <c r="G18" s="479">
        <v>6.4685314685314685314685314700</v>
      </c>
      <c r="H18" s="480"/>
      <c r="I18" s="481">
        <v>26.602021254815835023916320820</v>
      </c>
      <c r="J18" s="479">
        <v>30.944055944055944055944055970</v>
      </c>
      <c r="K18" s="480"/>
      <c r="L18" s="481">
        <v>9.034227326025051648085763750</v>
      </c>
      <c r="M18" s="479">
        <v>84.07148407148407148407148407</v>
      </c>
      <c r="N18" s="480">
        <v>79.33260502532525573542556361</v>
      </c>
      <c r="O18" s="481">
        <v>79.53432969160043924137802676</v>
      </c>
      <c r="P18" s="184"/>
      <c r="Q18" s="479">
        <v>25.999475439403037608219440570</v>
      </c>
      <c r="R18" s="480"/>
      <c r="S18" s="481">
        <v>5.6584332511434533594472997600</v>
      </c>
      <c r="T18" s="479">
        <v>-40.528128587702260225850951340</v>
      </c>
      <c r="U18" s="480"/>
      <c r="V18" s="481">
        <v>5.9430211193698341211225841900</v>
      </c>
      <c r="W18" s="479">
        <v>-2.2485207099228208162644129700</v>
      </c>
      <c r="X18" s="480"/>
      <c r="Y18" s="481">
        <v>19.592418562704657015655074820</v>
      </c>
      <c r="Z18" s="479">
        <v>5.7858165438796929619144779500</v>
      </c>
      <c r="AA18" s="480">
        <v>18.146834743617518886033993880</v>
      </c>
      <c r="AB18" s="481">
        <v>7.1831419931464105697640474200</v>
      </c>
    </row>
    <row r="19" ht="18" customHeight="1">
      <c r="A19" s="58"/>
      <c r="B19" s="1046" t="s">
        <v>51</v>
      </c>
      <c r="C19" s="1046"/>
      <c r="D19" s="271">
        <v>47.095959595959595959595959640</v>
      </c>
      <c r="E19" s="92"/>
      <c r="F19" s="272">
        <v>48.041892779371608309425875400</v>
      </c>
      <c r="G19" s="271">
        <v>5.790043290043290043290043300</v>
      </c>
      <c r="H19" s="92"/>
      <c r="I19" s="272">
        <v>27.391033839134492412982613830</v>
      </c>
      <c r="J19" s="271">
        <v>32.539682539682539682539682570</v>
      </c>
      <c r="K19" s="92"/>
      <c r="L19" s="272">
        <v>9.239224361411634578825481330</v>
      </c>
      <c r="M19" s="271">
        <v>85.42568542568542568542568543</v>
      </c>
      <c r="N19" s="92">
        <v>84.89948358539284396901512357</v>
      </c>
      <c r="O19" s="272">
        <v>84.67733572983996405240053921</v>
      </c>
      <c r="P19" s="5"/>
      <c r="Q19" s="271">
        <v>16.899710703925530445828369070</v>
      </c>
      <c r="R19" s="92"/>
      <c r="S19" s="272">
        <v>3.4607742651977048389630860700</v>
      </c>
      <c r="T19" s="271">
        <v>-42.234219269045224252491636490</v>
      </c>
      <c r="U19" s="92"/>
      <c r="V19" s="272">
        <v>-1.9132993105354971844058191900</v>
      </c>
      <c r="W19" s="271">
        <v>4.8931031396670233564220912500</v>
      </c>
      <c r="X19" s="92"/>
      <c r="Y19" s="272">
        <v>27.941826215460819660698709430</v>
      </c>
      <c r="Z19" s="271">
        <v>5.1581608253461658898083656700</v>
      </c>
      <c r="AA19" s="92">
        <v>16.265094076780426229543868850</v>
      </c>
      <c r="AB19" s="272">
        <v>3.7969650352947501634530173400</v>
      </c>
    </row>
    <row r="20" ht="18" customHeight="1">
      <c r="A20" s="58"/>
      <c r="B20" s="1047" t="s">
        <v>76</v>
      </c>
      <c r="C20" s="1047"/>
      <c r="D20" s="273">
        <v>46.885521885521885521885521920</v>
      </c>
      <c r="E20" s="274"/>
      <c r="F20" s="275">
        <v>46.045828068571838230681685830</v>
      </c>
      <c r="G20" s="273">
        <v>6.1167227833894500561167227900</v>
      </c>
      <c r="H20" s="274"/>
      <c r="I20" s="275">
        <v>27.011138891129212929358102380</v>
      </c>
      <c r="J20" s="273">
        <v>31.771417882528993640104751240</v>
      </c>
      <c r="K20" s="274"/>
      <c r="L20" s="275">
        <v>9.140522085114390945506358050</v>
      </c>
      <c r="M20" s="273">
        <v>84.77366255144032921810699588</v>
      </c>
      <c r="N20" s="274">
        <v>82.21919380289771912207717688</v>
      </c>
      <c r="O20" s="275">
        <v>82.20107356328019284709340359</v>
      </c>
      <c r="P20" s="184"/>
      <c r="Q20" s="273">
        <v>21.468378967903410736262177140</v>
      </c>
      <c r="R20" s="274"/>
      <c r="S20" s="275">
        <v>4.8889523965108377777034319600</v>
      </c>
      <c r="T20" s="273">
        <v>-41.554959785510879830948254160</v>
      </c>
      <c r="U20" s="274"/>
      <c r="V20" s="275">
        <v>2.0621000235901251581395148100</v>
      </c>
      <c r="W20" s="273">
        <v>1.3424821000885847013291051700</v>
      </c>
      <c r="X20" s="274"/>
      <c r="Y20" s="275">
        <v>23.621379226168400444069280730</v>
      </c>
      <c r="Z20" s="273">
        <v>5.5426176059505499490303853300</v>
      </c>
      <c r="AA20" s="274">
        <v>17.496099049036923430791759680</v>
      </c>
      <c r="AB20" s="275">
        <v>5.7175456389086400428070373600</v>
      </c>
    </row>
    <row r="21" ht="6" customHeight="1">
      <c r="A21" s="58"/>
      <c r="B21" s="631"/>
      <c r="C21" s="631"/>
      <c r="D21" s="91"/>
      <c r="E21" s="91"/>
      <c r="F21" s="91"/>
      <c r="G21" s="91"/>
      <c r="H21" s="91"/>
      <c r="I21" s="91"/>
      <c r="J21" s="91"/>
      <c r="K21" s="91"/>
      <c r="L21" s="91"/>
      <c r="M21" s="91"/>
      <c r="N21" s="91"/>
      <c r="O21" s="91"/>
      <c r="P21" s="5"/>
      <c r="Q21" s="91"/>
      <c r="R21" s="91"/>
      <c r="S21" s="91"/>
      <c r="T21" s="91"/>
      <c r="U21" s="91"/>
      <c r="V21" s="91"/>
      <c r="W21" s="91"/>
      <c r="X21" s="91"/>
      <c r="Y21" s="91"/>
      <c r="Z21" s="91"/>
      <c r="AA21" s="91"/>
      <c r="AB21" s="91"/>
    </row>
    <row r="22" ht="18" customHeight="1">
      <c r="A22" s="58"/>
      <c r="B22" s="982" t="s">
        <v>12</v>
      </c>
      <c r="C22" s="982"/>
      <c r="D22" s="468">
        <v>46.552481335090030742204655250</v>
      </c>
      <c r="E22" s="469"/>
      <c r="F22" s="470">
        <v>45.062803101231866525000262990</v>
      </c>
      <c r="G22" s="468">
        <v>4.5674132630654369784804567400</v>
      </c>
      <c r="H22" s="469"/>
      <c r="I22" s="470">
        <v>17.828927297783481837595598520</v>
      </c>
      <c r="J22" s="468">
        <v>31.535463328941589811155028550</v>
      </c>
      <c r="K22" s="469"/>
      <c r="L22" s="470">
        <v>9.117758444755362459104345720</v>
      </c>
      <c r="M22" s="468">
        <v>82.65535792709705753184014054</v>
      </c>
      <c r="N22" s="469">
        <v>73.298341145760238021725096130</v>
      </c>
      <c r="O22" s="470">
        <v>72.009488843770710821700207240</v>
      </c>
      <c r="P22" s="184"/>
      <c r="Q22" s="468">
        <v>19.841718484918302490508531590</v>
      </c>
      <c r="R22" s="469"/>
      <c r="S22" s="470">
        <v>3.9254456459862007481330845200</v>
      </c>
      <c r="T22" s="468">
        <v>-47.308423052568385005701414130</v>
      </c>
      <c r="U22" s="469"/>
      <c r="V22" s="470">
        <v>14.600625475247956360475878090</v>
      </c>
      <c r="W22" s="468">
        <v>0.4634487582092723884774905300</v>
      </c>
      <c r="X22" s="469"/>
      <c r="Y22" s="470">
        <v>21.441081687089368196871786570</v>
      </c>
      <c r="Z22" s="468">
        <v>4.7554442357675055778635461500</v>
      </c>
      <c r="AA22" s="469">
        <v>20.384030491037171423178591030</v>
      </c>
      <c r="AB22" s="470">
        <v>8.405390852582625856670946610</v>
      </c>
    </row>
    <row r="23" ht="15" customHeight="1">
      <c r="B23" s="43"/>
      <c r="C23"/>
      <c r="D23" s="56"/>
      <c r="E23" s="56"/>
      <c r="F23" s="56"/>
      <c r="G23" s="56"/>
      <c r="H23" s="56"/>
      <c r="I23" s="56"/>
      <c r="J23" s="56"/>
      <c r="K23" s="56"/>
      <c r="L23" s="56"/>
      <c r="M23" s="56"/>
      <c r="N23" s="56"/>
      <c r="O23" s="56"/>
      <c r="P23" s="5"/>
      <c r="Q23" s="5"/>
      <c r="R23" s="5"/>
      <c r="S23" s="5"/>
      <c r="T23" s="5"/>
      <c r="U23" s="5"/>
      <c r="V23" s="5"/>
      <c r="W23" s="5"/>
      <c r="X23" s="5"/>
      <c r="Y23" s="5"/>
      <c r="Z23" s="5"/>
      <c r="AA23" s="5"/>
      <c r="AB23" s="5"/>
    </row>
    <row r="24" ht="18" customHeight="1">
      <c r="A24" s="112"/>
      <c r="B24" s="1037" t="s">
        <v>9</v>
      </c>
      <c r="C24" s="1037"/>
      <c r="D24" s="1037"/>
      <c r="E24" s="1037"/>
      <c r="F24" s="1037"/>
      <c r="G24" s="1037"/>
      <c r="H24" s="1037"/>
      <c r="I24" s="1037"/>
      <c r="J24" s="1037"/>
      <c r="K24" s="1037"/>
      <c r="L24" s="1037"/>
      <c r="M24" s="1037"/>
      <c r="N24" s="1037"/>
      <c r="O24" s="1037"/>
      <c r="P24" s="411"/>
      <c r="Q24" s="1038"/>
      <c r="R24" s="1038"/>
      <c r="S24" s="1038"/>
      <c r="T24" s="1038"/>
      <c r="U24" s="1038"/>
      <c r="V24" s="1038"/>
      <c r="W24" s="1038"/>
      <c r="X24" s="1038"/>
      <c r="Y24" s="1038"/>
      <c r="Z24" s="1038"/>
      <c r="AA24" s="1038"/>
      <c r="AB24" s="1038"/>
      <c r="AC24" s="9"/>
    </row>
    <row r="25" ht="18" customHeight="1">
      <c r="A25" s="58"/>
      <c r="B25" s="1042" t="s">
        <v>43</v>
      </c>
      <c r="C25" s="1042"/>
      <c r="D25" s="454">
        <v>148.24728667162764812637401924</v>
      </c>
      <c r="E25" s="455"/>
      <c r="F25" s="456">
        <v>191.60874409462172285401913536</v>
      </c>
      <c r="G25" s="454">
        <v>154.54196642850862032759076235</v>
      </c>
      <c r="H25" s="455"/>
      <c r="I25" s="456">
        <v>167.06607573425884361866164082</v>
      </c>
      <c r="J25" s="454">
        <v>126.33648243941159044527397847</v>
      </c>
      <c r="K25" s="455"/>
      <c r="L25" s="456">
        <v>135.72378067757057379370585558</v>
      </c>
      <c r="M25" s="454">
        <v>139.93551481454784260832090176</v>
      </c>
      <c r="N25" s="455">
        <v>131.49146077126274549904227935</v>
      </c>
      <c r="O25" s="456">
        <v>177.74958278305793346294127433</v>
      </c>
      <c r="P25" s="5"/>
      <c r="Q25" s="427">
        <v>20.007334631786821375407459780</v>
      </c>
      <c r="R25" s="428"/>
      <c r="S25" s="429">
        <v>5.767858352518223888847961500</v>
      </c>
      <c r="T25" s="427">
        <v>-3.1090317547489797617355794800</v>
      </c>
      <c r="U25" s="428"/>
      <c r="V25" s="429">
        <v>7.6777965245309447886621265100</v>
      </c>
      <c r="W25" s="427">
        <v>20.908736895872823040599665280</v>
      </c>
      <c r="X25" s="428"/>
      <c r="Y25" s="429">
        <v>41.481188376101498648414146240</v>
      </c>
      <c r="Z25" s="427">
        <v>18.372187386017948741344495870</v>
      </c>
      <c r="AA25" s="428">
        <v>7.7237386543213073031920885700</v>
      </c>
      <c r="AB25" s="429">
        <v>8.640848719960796344239313500</v>
      </c>
    </row>
    <row r="26" ht="18" customHeight="1">
      <c r="A26" s="58"/>
      <c r="B26" s="1043" t="s">
        <v>46</v>
      </c>
      <c r="C26" s="1043"/>
      <c r="D26" s="439">
        <v>165.03064206316671321304830805</v>
      </c>
      <c r="E26" s="95"/>
      <c r="F26" s="440">
        <v>218.49751368818191710874615919</v>
      </c>
      <c r="G26" s="439">
        <v>158.52012446952676179325626135</v>
      </c>
      <c r="H26" s="95"/>
      <c r="I26" s="440">
        <v>184.08178329485113689374375229</v>
      </c>
      <c r="J26" s="439">
        <v>123.6875899314064385684864851</v>
      </c>
      <c r="K26" s="95"/>
      <c r="L26" s="440">
        <v>136.18407939618921214574594878</v>
      </c>
      <c r="M26" s="439">
        <v>148.72306216488652949963858475</v>
      </c>
      <c r="N26" s="95">
        <v>141.81991073768783911360759745</v>
      </c>
      <c r="O26" s="440">
        <v>201.0693488835807096727869567</v>
      </c>
      <c r="P26" s="5"/>
      <c r="Q26" s="420">
        <v>11.843290917742481568975421740</v>
      </c>
      <c r="R26" s="91"/>
      <c r="S26" s="421">
        <v>8.574869690550641376111020750</v>
      </c>
      <c r="T26" s="420">
        <v>-2.6975445114907359614532530100</v>
      </c>
      <c r="U26" s="91"/>
      <c r="V26" s="421">
        <v>4.1490280920808280148118647600</v>
      </c>
      <c r="W26" s="420">
        <v>20.866638593498985138594983600</v>
      </c>
      <c r="X26" s="91"/>
      <c r="Y26" s="421">
        <v>45.210714151378910082932421080</v>
      </c>
      <c r="Z26" s="420">
        <v>14.406397363094948057002730320</v>
      </c>
      <c r="AA26" s="91">
        <v>8.590622757488833060296425600</v>
      </c>
      <c r="AB26" s="421">
        <v>9.299767081552562194142604850</v>
      </c>
    </row>
    <row r="27" ht="18" customHeight="1">
      <c r="A27" s="58"/>
      <c r="B27" s="1043" t="s">
        <v>47</v>
      </c>
      <c r="C27" s="1043"/>
      <c r="D27" s="439">
        <v>173.76251316949296131403737188</v>
      </c>
      <c r="E27" s="95"/>
      <c r="F27" s="440">
        <v>224.22657388656074426580295322</v>
      </c>
      <c r="G27" s="439">
        <v>173.35779070820670266962814235</v>
      </c>
      <c r="H27" s="95"/>
      <c r="I27" s="440">
        <v>188.63065989309448691757577961</v>
      </c>
      <c r="J27" s="439">
        <v>122.78194115177695567581887072</v>
      </c>
      <c r="K27" s="95"/>
      <c r="L27" s="440">
        <v>135.13911991882676905905312822</v>
      </c>
      <c r="M27" s="439">
        <v>154.26174133297848166027558436</v>
      </c>
      <c r="N27" s="95">
        <v>146.56329190500484353338171557</v>
      </c>
      <c r="O27" s="440">
        <v>206.02701093722124328711931303</v>
      </c>
      <c r="P27" s="93"/>
      <c r="Q27" s="420">
        <v>11.330874640537321759108390470</v>
      </c>
      <c r="R27" s="91"/>
      <c r="S27" s="421">
        <v>7.966523596017387004539194370</v>
      </c>
      <c r="T27" s="420">
        <v>12.455611765062167533923665900</v>
      </c>
      <c r="U27" s="91"/>
      <c r="V27" s="421">
        <v>5.960399042511736790629634800</v>
      </c>
      <c r="W27" s="420">
        <v>18.291216314112385984272063870</v>
      </c>
      <c r="X27" s="91"/>
      <c r="Y27" s="421">
        <v>38.910811154663826026308416600</v>
      </c>
      <c r="Z27" s="420">
        <v>12.868488939738972755537954490</v>
      </c>
      <c r="AA27" s="91">
        <v>9.370336138065623595258206170</v>
      </c>
      <c r="AB27" s="421">
        <v>7.8410816894846884085362150300</v>
      </c>
    </row>
    <row r="28" ht="18" customHeight="1">
      <c r="A28" s="58"/>
      <c r="B28" s="1043" t="s">
        <v>48</v>
      </c>
      <c r="C28" s="1043"/>
      <c r="D28" s="439">
        <v>173.63954564442840400008240654</v>
      </c>
      <c r="E28" s="95"/>
      <c r="F28" s="440">
        <v>220.1001571261524731693959199</v>
      </c>
      <c r="G28" s="439">
        <v>166.05667946191008571542111632</v>
      </c>
      <c r="H28" s="95"/>
      <c r="I28" s="440">
        <v>188.31867048066362337863720783</v>
      </c>
      <c r="J28" s="439">
        <v>122.06509296924029558533135219</v>
      </c>
      <c r="K28" s="95"/>
      <c r="L28" s="440">
        <v>135.15215110628769066670508455</v>
      </c>
      <c r="M28" s="439">
        <v>154.2351476639212028132657781</v>
      </c>
      <c r="N28" s="95">
        <v>144.81068100777922265333554678</v>
      </c>
      <c r="O28" s="440">
        <v>202.86592161458916412287139963</v>
      </c>
      <c r="P28" s="5"/>
      <c r="Q28" s="420">
        <v>12.681377549980860033102658760</v>
      </c>
      <c r="R28" s="91"/>
      <c r="S28" s="421">
        <v>7.3300305209153019239822336300</v>
      </c>
      <c r="T28" s="420">
        <v>10.155316956021223400153849560</v>
      </c>
      <c r="U28" s="91"/>
      <c r="V28" s="421">
        <v>6.5567537087615340949694633100</v>
      </c>
      <c r="W28" s="420">
        <v>18.863259920777040448584064840</v>
      </c>
      <c r="X28" s="91"/>
      <c r="Y28" s="421">
        <v>40.406341022823439514337128780</v>
      </c>
      <c r="Z28" s="420">
        <v>15.229425509580825461755846890</v>
      </c>
      <c r="AA28" s="91">
        <v>7.7347610787307995905930000900</v>
      </c>
      <c r="AB28" s="421">
        <v>7.929423573557728770786886650</v>
      </c>
    </row>
    <row r="29" ht="18" customHeight="1">
      <c r="A29" s="58"/>
      <c r="B29" s="1043" t="s">
        <v>49</v>
      </c>
      <c r="C29" s="1043"/>
      <c r="D29" s="439">
        <v>162.56328517115270201640267756</v>
      </c>
      <c r="E29" s="95"/>
      <c r="F29" s="440">
        <v>205.32036919500268366588146299</v>
      </c>
      <c r="G29" s="439">
        <v>153.10291327780775696585424841</v>
      </c>
      <c r="H29" s="95"/>
      <c r="I29" s="440">
        <v>169.30796193812336192296636785</v>
      </c>
      <c r="J29" s="439">
        <v>124.11562068620847806172560971</v>
      </c>
      <c r="K29" s="95"/>
      <c r="L29" s="440">
        <v>138.81908829092812398992359707</v>
      </c>
      <c r="M29" s="439">
        <v>146.92070327599816105267576014</v>
      </c>
      <c r="N29" s="95">
        <v>141.10231275624649519510530864</v>
      </c>
      <c r="O29" s="440">
        <v>187.63398002007423122188865243</v>
      </c>
      <c r="P29" s="93"/>
      <c r="Q29" s="420">
        <v>8.027269195084397998411611300</v>
      </c>
      <c r="R29" s="91"/>
      <c r="S29" s="421">
        <v>6.2321339000512332038009081200</v>
      </c>
      <c r="T29" s="420">
        <v>0.3563809081053187625707636100</v>
      </c>
      <c r="U29" s="91"/>
      <c r="V29" s="421">
        <v>7.7240135017813578063463557100</v>
      </c>
      <c r="W29" s="420">
        <v>18.596678724478187815717204130</v>
      </c>
      <c r="X29" s="91"/>
      <c r="Y29" s="421">
        <v>42.820760845904041061505940270</v>
      </c>
      <c r="Z29" s="420">
        <v>11.361486949506924095465077480</v>
      </c>
      <c r="AA29" s="91">
        <v>7.8146347655259134988542844500</v>
      </c>
      <c r="AB29" s="421">
        <v>8.294670327358602571898716350</v>
      </c>
    </row>
    <row r="30" ht="18" customHeight="1">
      <c r="A30" s="58"/>
      <c r="B30" s="1044" t="s">
        <v>75</v>
      </c>
      <c r="C30" s="1044"/>
      <c r="D30" s="457">
        <v>165.08596176392867135641974681</v>
      </c>
      <c r="E30" s="458"/>
      <c r="F30" s="459">
        <v>213.34563042477251690077287591</v>
      </c>
      <c r="G30" s="457">
        <v>162.48993889628495721488121108</v>
      </c>
      <c r="H30" s="458"/>
      <c r="I30" s="459">
        <v>179.75244516298008652749716609</v>
      </c>
      <c r="J30" s="457">
        <v>123.75200628643435345310967166</v>
      </c>
      <c r="K30" s="458"/>
      <c r="L30" s="459">
        <v>136.17781630325218934566321654</v>
      </c>
      <c r="M30" s="457">
        <v>149.07156461161591051455935156</v>
      </c>
      <c r="N30" s="458">
        <v>141.09777501184881623522387301</v>
      </c>
      <c r="O30" s="459">
        <v>196.01919127082857895953469699</v>
      </c>
      <c r="P30" s="5"/>
      <c r="Q30" s="430">
        <v>12.331441193683235630833231960</v>
      </c>
      <c r="R30" s="431"/>
      <c r="S30" s="432">
        <v>7.2875051218430846586303015800</v>
      </c>
      <c r="T30" s="430">
        <v>5.1005012470461215945751260400</v>
      </c>
      <c r="U30" s="431"/>
      <c r="V30" s="432">
        <v>7.3446202144894004422520984700</v>
      </c>
      <c r="W30" s="430">
        <v>19.453922189654285541396284360</v>
      </c>
      <c r="X30" s="431"/>
      <c r="Y30" s="432">
        <v>41.732329024779999708245865170</v>
      </c>
      <c r="Z30" s="430">
        <v>14.270887931251290176870912220</v>
      </c>
      <c r="AA30" s="431">
        <v>8.224506195775681039309904660</v>
      </c>
      <c r="AB30" s="432">
        <v>8.500942350379120813189603460</v>
      </c>
    </row>
    <row r="31" ht="6" customHeight="1">
      <c r="A31" s="58"/>
      <c r="B31" s="631"/>
      <c r="C31" s="631"/>
      <c r="D31" s="95"/>
      <c r="E31" s="95"/>
      <c r="F31" s="95"/>
      <c r="G31" s="95"/>
      <c r="H31" s="95"/>
      <c r="I31" s="95"/>
      <c r="J31" s="95"/>
      <c r="K31" s="95"/>
      <c r="L31" s="95"/>
      <c r="M31" s="95"/>
      <c r="N31" s="95"/>
      <c r="O31" s="95"/>
      <c r="P31" s="5"/>
      <c r="Q31" s="91"/>
      <c r="R31" s="91"/>
      <c r="S31" s="91"/>
      <c r="T31" s="91"/>
      <c r="U31" s="91"/>
      <c r="V31" s="91"/>
      <c r="W31" s="91"/>
      <c r="X31" s="91"/>
      <c r="Y31" s="91"/>
      <c r="Z31" s="91"/>
      <c r="AA31" s="91"/>
      <c r="AB31" s="91"/>
    </row>
    <row r="32" ht="18" customHeight="1">
      <c r="A32" s="58"/>
      <c r="B32" s="1045" t="s">
        <v>50</v>
      </c>
      <c r="C32" s="1045"/>
      <c r="D32" s="493">
        <v>154.34106016539369319277333192</v>
      </c>
      <c r="E32" s="494"/>
      <c r="F32" s="495">
        <v>194.37301587246323368464854413</v>
      </c>
      <c r="G32" s="493">
        <v>160.24915351628889481159002264</v>
      </c>
      <c r="H32" s="494"/>
      <c r="I32" s="495">
        <v>163.231685405914346798645887</v>
      </c>
      <c r="J32" s="493">
        <v>128.65574757310738893333247777</v>
      </c>
      <c r="K32" s="494"/>
      <c r="L32" s="495">
        <v>135.86998219047814889702507891</v>
      </c>
      <c r="M32" s="493">
        <v>145.3416821908872281867143387</v>
      </c>
      <c r="N32" s="494">
        <v>143.36008340819580692537191286</v>
      </c>
      <c r="O32" s="495">
        <v>177.30725557324222638222547702</v>
      </c>
      <c r="P32" s="93"/>
      <c r="Q32" s="479">
        <v>14.815007186827035486233274780</v>
      </c>
      <c r="R32" s="480"/>
      <c r="S32" s="481">
        <v>7.923179295613707283103073520</v>
      </c>
      <c r="T32" s="479">
        <v>21.901013682213106610111915790</v>
      </c>
      <c r="U32" s="480"/>
      <c r="V32" s="481">
        <v>7.1949733257174707784519310100</v>
      </c>
      <c r="W32" s="479">
        <v>20.696289517944848177589852680</v>
      </c>
      <c r="X32" s="480"/>
      <c r="Y32" s="481">
        <v>42.094058752647426183891964580</v>
      </c>
      <c r="Z32" s="479">
        <v>18.080895078779618051470072870</v>
      </c>
      <c r="AA32" s="480">
        <v>7.7536978549154247422565925100</v>
      </c>
      <c r="AB32" s="481">
        <v>9.382376998483332068132755480</v>
      </c>
    </row>
    <row r="33" ht="18" customHeight="1">
      <c r="A33" s="58"/>
      <c r="B33" s="1046" t="s">
        <v>51</v>
      </c>
      <c r="C33" s="1046"/>
      <c r="D33" s="276">
        <v>157.27335909831661937447137787</v>
      </c>
      <c r="E33" s="94"/>
      <c r="F33" s="277">
        <v>194.00083444656907330883776051</v>
      </c>
      <c r="G33" s="276">
        <v>161.04314764544101329253267762</v>
      </c>
      <c r="H33" s="94"/>
      <c r="I33" s="277">
        <v>165.05163152209038983035753462</v>
      </c>
      <c r="J33" s="276">
        <v>126.91318630668999409884806739</v>
      </c>
      <c r="K33" s="94"/>
      <c r="L33" s="277">
        <v>135.3123984117489007336541761</v>
      </c>
      <c r="M33" s="276">
        <v>145.96431146477196110810170412</v>
      </c>
      <c r="N33" s="94">
        <v>148.22692000164164741749622313</v>
      </c>
      <c r="O33" s="277">
        <v>178.22105040918742982248599598</v>
      </c>
      <c r="P33" s="5"/>
      <c r="Q33" s="271">
        <v>12.653500205656253130796324800</v>
      </c>
      <c r="R33" s="92"/>
      <c r="S33" s="272">
        <v>4.7974412444462277713706830500</v>
      </c>
      <c r="T33" s="271">
        <v>23.491386796268924534775178610</v>
      </c>
      <c r="U33" s="92"/>
      <c r="V33" s="272">
        <v>7.9032072951065329537811040900</v>
      </c>
      <c r="W33" s="271">
        <v>19.443253896647260328242508510</v>
      </c>
      <c r="X33" s="92"/>
      <c r="Y33" s="272">
        <v>38.314028154545941592431834070</v>
      </c>
      <c r="Z33" s="271">
        <v>15.934147752811753621009407600</v>
      </c>
      <c r="AA33" s="92">
        <v>7.7624369551965276578258992500</v>
      </c>
      <c r="AB33" s="272">
        <v>7.1107321891667300725920822500</v>
      </c>
    </row>
    <row r="34" ht="18" customHeight="1">
      <c r="A34" s="58"/>
      <c r="B34" s="1047" t="s">
        <v>76</v>
      </c>
      <c r="C34" s="1047"/>
      <c r="D34" s="443">
        <v>155.86833575164180016672378035</v>
      </c>
      <c r="E34" s="444"/>
      <c r="F34" s="445">
        <v>194.17166719144021303332829887</v>
      </c>
      <c r="G34" s="443">
        <v>160.63886623105621902012609644</v>
      </c>
      <c r="H34" s="444"/>
      <c r="I34" s="445">
        <v>164.18863338532095903438332657</v>
      </c>
      <c r="J34" s="443">
        <v>127.73034853730609947751561691</v>
      </c>
      <c r="K34" s="444"/>
      <c r="L34" s="445">
        <v>135.57774269233240765375244689</v>
      </c>
      <c r="M34" s="633">
        <v>145.66701010804500567079317396</v>
      </c>
      <c r="N34" s="634">
        <v>145.96594755647340327831863783</v>
      </c>
      <c r="O34" s="635">
        <v>177.7953486711934870278119806</v>
      </c>
      <c r="P34" s="93"/>
      <c r="Q34" s="273">
        <v>13.747482381798616790676688410</v>
      </c>
      <c r="R34" s="274"/>
      <c r="S34" s="275">
        <v>6.3033629960370907626083692800</v>
      </c>
      <c r="T34" s="273">
        <v>22.649212434342076447987800150</v>
      </c>
      <c r="U34" s="274"/>
      <c r="V34" s="275">
        <v>7.5767715059995042846670134300</v>
      </c>
      <c r="W34" s="273">
        <v>20.010869279536826172901244540</v>
      </c>
      <c r="X34" s="274"/>
      <c r="Y34" s="275">
        <v>40.263907232751032192574530450</v>
      </c>
      <c r="Z34" s="273">
        <v>17.041165935377479788806342570</v>
      </c>
      <c r="AA34" s="274">
        <v>7.8768266008244046595846717100</v>
      </c>
      <c r="AB34" s="275">
        <v>8.236110901843854850131965070</v>
      </c>
    </row>
    <row r="35" ht="6" customHeight="1">
      <c r="A35" s="58"/>
      <c r="B35" s="631"/>
      <c r="C35" s="631"/>
      <c r="D35" s="95"/>
      <c r="E35" s="95"/>
      <c r="F35" s="95"/>
      <c r="G35" s="95"/>
      <c r="H35" s="95"/>
      <c r="I35" s="95"/>
      <c r="J35" s="95"/>
      <c r="K35" s="95"/>
      <c r="L35" s="95"/>
      <c r="M35" s="636"/>
      <c r="N35" s="636"/>
      <c r="O35" s="636"/>
      <c r="P35" s="93"/>
      <c r="Q35" s="91"/>
      <c r="R35" s="91"/>
      <c r="S35" s="91"/>
      <c r="T35" s="91"/>
      <c r="U35" s="91"/>
      <c r="V35" s="91"/>
      <c r="W35" s="91"/>
      <c r="X35" s="91"/>
      <c r="Y35" s="91"/>
      <c r="Z35" s="91"/>
      <c r="AA35" s="91"/>
      <c r="AB35" s="91"/>
    </row>
    <row r="36" ht="18" customHeight="1">
      <c r="A36" s="58"/>
      <c r="B36" s="982" t="s">
        <v>12</v>
      </c>
      <c r="C36" s="982"/>
      <c r="D36" s="482">
        <v>162.35170990566037735849056604</v>
      </c>
      <c r="E36" s="483"/>
      <c r="F36" s="484">
        <v>207.79792417431693170170598919</v>
      </c>
      <c r="G36" s="482">
        <v>161.76201923076923076923076923</v>
      </c>
      <c r="H36" s="483"/>
      <c r="I36" s="484">
        <v>172.42481121901444229338675336</v>
      </c>
      <c r="J36" s="482">
        <v>124.91748629123509443815823831</v>
      </c>
      <c r="K36" s="483"/>
      <c r="L36" s="484">
        <v>135.77495399902616936219425135</v>
      </c>
      <c r="M36" s="482">
        <v>148.03689436456015674293494504</v>
      </c>
      <c r="N36" s="483">
        <v>142.72613952286130045186490005</v>
      </c>
      <c r="O36" s="484">
        <v>189.9203815840412554874619256</v>
      </c>
      <c r="P36" s="93"/>
      <c r="Q36" s="468">
        <v>12.546144262630981170277585350</v>
      </c>
      <c r="R36" s="469"/>
      <c r="S36" s="470">
        <v>7.017932319857625375537038100</v>
      </c>
      <c r="T36" s="468">
        <v>10.472680876923202702508894290</v>
      </c>
      <c r="U36" s="469"/>
      <c r="V36" s="470">
        <v>8.248444453685702139784990180</v>
      </c>
      <c r="W36" s="468">
        <v>19.474681167529052412026891640</v>
      </c>
      <c r="X36" s="469"/>
      <c r="Y36" s="470">
        <v>39.822195447980811590179127250</v>
      </c>
      <c r="Z36" s="468">
        <v>15.025378897374230222159831070</v>
      </c>
      <c r="AA36" s="469">
        <v>8.075591231201872766910721890</v>
      </c>
      <c r="AB36" s="470">
        <v>8.507481485969740471488463420</v>
      </c>
    </row>
    <row r="37" ht="15"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 customHeight="1">
      <c r="A38" s="112"/>
      <c r="B38" s="1037" t="s">
        <v>10</v>
      </c>
      <c r="C38" s="1037"/>
      <c r="D38" s="1037"/>
      <c r="E38" s="1037"/>
      <c r="F38" s="1037"/>
      <c r="G38" s="1037"/>
      <c r="H38" s="1037"/>
      <c r="I38" s="1037"/>
      <c r="J38" s="1037"/>
      <c r="K38" s="1037"/>
      <c r="L38" s="1037"/>
      <c r="M38" s="1037"/>
      <c r="N38" s="1037"/>
      <c r="O38" s="1037"/>
      <c r="P38" s="411"/>
      <c r="Q38" s="1038"/>
      <c r="R38" s="1038"/>
      <c r="S38" s="1038"/>
      <c r="T38" s="1038"/>
      <c r="U38" s="1038"/>
      <c r="V38" s="1038"/>
      <c r="W38" s="1038"/>
      <c r="X38" s="1038"/>
      <c r="Y38" s="1038"/>
      <c r="Z38" s="1038"/>
      <c r="AA38" s="1038"/>
      <c r="AB38" s="1038"/>
      <c r="AC38" s="9"/>
    </row>
    <row r="39" ht="18" customHeight="1">
      <c r="A39" s="58"/>
      <c r="B39" s="1042" t="s">
        <v>43</v>
      </c>
      <c r="C39" s="1042"/>
      <c r="D39" s="454">
        <v>63.439932505360471799223380869</v>
      </c>
      <c r="E39" s="455"/>
      <c r="F39" s="456">
        <v>69.537473265853244503536621265</v>
      </c>
      <c r="G39" s="454">
        <v>4.262812593793361322167421965</v>
      </c>
      <c r="H39" s="455"/>
      <c r="I39" s="456">
        <v>18.510382639655361091066142097</v>
      </c>
      <c r="J39" s="454">
        <v>36.786788495858192322740033784</v>
      </c>
      <c r="K39" s="455"/>
      <c r="L39" s="456">
        <v>12.420737955138091372325032897</v>
      </c>
      <c r="M39" s="454">
        <v>104.48953359501202544413083651</v>
      </c>
      <c r="N39" s="455">
        <v>93.69395014983963443623102978</v>
      </c>
      <c r="O39" s="456">
        <v>100.46859386064669696692779616</v>
      </c>
      <c r="P39" s="5"/>
      <c r="Q39" s="427">
        <v>45.181855131050342996164355750</v>
      </c>
      <c r="R39" s="428"/>
      <c r="S39" s="429">
        <v>10.558993782311988690942940100</v>
      </c>
      <c r="T39" s="427">
        <v>-50.508929889038478731272396200</v>
      </c>
      <c r="U39" s="428"/>
      <c r="V39" s="429">
        <v>0.3610337733384158744321368700</v>
      </c>
      <c r="W39" s="427">
        <v>15.661899557795156874153229540</v>
      </c>
      <c r="X39" s="428"/>
      <c r="Y39" s="429">
        <v>72.066040872998396018698139760</v>
      </c>
      <c r="Z39" s="427">
        <v>24.221318130510797789808282880</v>
      </c>
      <c r="AA39" s="428">
        <v>34.190524997716095908890019660</v>
      </c>
      <c r="AB39" s="429">
        <v>13.448660160130859026621199680</v>
      </c>
    </row>
    <row r="40" ht="18" customHeight="1">
      <c r="A40" s="58"/>
      <c r="B40" s="1043" t="s">
        <v>46</v>
      </c>
      <c r="C40" s="1043"/>
      <c r="D40" s="439">
        <v>73.795753307966156529999457171</v>
      </c>
      <c r="E40" s="95"/>
      <c r="F40" s="440">
        <v>98.11221156621334720850210951</v>
      </c>
      <c r="G40" s="439">
        <v>5.234736045030992522310327206</v>
      </c>
      <c r="H40" s="95"/>
      <c r="I40" s="440">
        <v>22.26290137262823963847357858</v>
      </c>
      <c r="J40" s="439">
        <v>37.62524588822503550859553921</v>
      </c>
      <c r="K40" s="95"/>
      <c r="L40" s="440">
        <v>12.113080746605897091785067465</v>
      </c>
      <c r="M40" s="439">
        <v>116.65573524122218456090532347</v>
      </c>
      <c r="N40" s="95">
        <v>92.84243026792176726122461715</v>
      </c>
      <c r="O40" s="440">
        <v>132.48819368544748393876075542</v>
      </c>
      <c r="P40" s="5"/>
      <c r="Q40" s="420">
        <v>25.898902539266636987735724690</v>
      </c>
      <c r="R40" s="91"/>
      <c r="S40" s="421">
        <v>12.467361047390761277797018740</v>
      </c>
      <c r="T40" s="420">
        <v>-34.097938513395082622784375300</v>
      </c>
      <c r="U40" s="91"/>
      <c r="V40" s="421">
        <v>47.442349573102348627220941100</v>
      </c>
      <c r="W40" s="420">
        <v>17.490475504241866550584441480</v>
      </c>
      <c r="X40" s="91"/>
      <c r="Y40" s="421">
        <v>69.259025105816053550873676190</v>
      </c>
      <c r="Z40" s="420">
        <v>18.333256289068937054667114260</v>
      </c>
      <c r="AA40" s="91">
        <v>27.090830273659536806046973670</v>
      </c>
      <c r="AB40" s="421">
        <v>21.002522092250524712348601350</v>
      </c>
    </row>
    <row r="41" ht="18" customHeight="1">
      <c r="A41" s="58"/>
      <c r="B41" s="1043" t="s">
        <v>47</v>
      </c>
      <c r="C41" s="1043"/>
      <c r="D41" s="439">
        <v>83.10087556784997489416472611</v>
      </c>
      <c r="E41" s="95"/>
      <c r="F41" s="440">
        <v>115.2036064720822897403169709</v>
      </c>
      <c r="G41" s="439">
        <v>8.486045699003125305506272711</v>
      </c>
      <c r="H41" s="95"/>
      <c r="I41" s="440">
        <v>28.030061765275109969475051198</v>
      </c>
      <c r="J41" s="439">
        <v>40.020997912331338699305373983</v>
      </c>
      <c r="K41" s="95"/>
      <c r="L41" s="440">
        <v>12.89039419278205794687500759</v>
      </c>
      <c r="M41" s="439">
        <v>131.60791917918443889897637267</v>
      </c>
      <c r="N41" s="95">
        <v>102.17729869140811376973431087</v>
      </c>
      <c r="O41" s="440">
        <v>156.12406243013945765666702954</v>
      </c>
      <c r="P41" s="93"/>
      <c r="Q41" s="420">
        <v>23.745649374665659054781359530</v>
      </c>
      <c r="R41" s="91"/>
      <c r="S41" s="421">
        <v>12.189109533481324718301763510</v>
      </c>
      <c r="T41" s="420">
        <v>-33.942158123848021594891430310</v>
      </c>
      <c r="U41" s="91"/>
      <c r="V41" s="421">
        <v>54.377340502659759039080083660</v>
      </c>
      <c r="W41" s="420">
        <v>27.894755782894645746515060280</v>
      </c>
      <c r="X41" s="91"/>
      <c r="Y41" s="421">
        <v>79.68649852813015677680597049</v>
      </c>
      <c r="Z41" s="420">
        <v>18.253435931102571852336621620</v>
      </c>
      <c r="AA41" s="91">
        <v>37.190664162088197616429062760</v>
      </c>
      <c r="AB41" s="421">
        <v>21.955104879862710257722838480</v>
      </c>
    </row>
    <row r="42" ht="18" customHeight="1">
      <c r="A42" s="58"/>
      <c r="B42" s="1043" t="s">
        <v>48</v>
      </c>
      <c r="C42" s="1043"/>
      <c r="D42" s="439">
        <v>86.54993669844663649265956791</v>
      </c>
      <c r="E42" s="95"/>
      <c r="F42" s="440">
        <v>108.54461954199151448136916181</v>
      </c>
      <c r="G42" s="439">
        <v>8.096392102746587318292676814</v>
      </c>
      <c r="H42" s="95"/>
      <c r="I42" s="440">
        <v>28.190494270803058363907369652</v>
      </c>
      <c r="J42" s="439">
        <v>38.886315553526434491053499959</v>
      </c>
      <c r="K42" s="95"/>
      <c r="L42" s="440">
        <v>12.609907749926858741316469495</v>
      </c>
      <c r="M42" s="439">
        <v>133.53264435471965830200574456</v>
      </c>
      <c r="N42" s="95">
        <v>99.79058697184368896087147913</v>
      </c>
      <c r="O42" s="440">
        <v>149.34502156272143158659300082</v>
      </c>
      <c r="P42" s="5"/>
      <c r="Q42" s="420">
        <v>42.714913520962035306865745580</v>
      </c>
      <c r="R42" s="91"/>
      <c r="S42" s="421">
        <v>10.684355052321773556071735880</v>
      </c>
      <c r="T42" s="420">
        <v>-51.662614412526762295294006500</v>
      </c>
      <c r="U42" s="91"/>
      <c r="V42" s="421">
        <v>43.918718737102502462619001590</v>
      </c>
      <c r="W42" s="420">
        <v>18.574054908800975713857587250</v>
      </c>
      <c r="X42" s="91"/>
      <c r="Y42" s="421">
        <v>72.852894780023118934240250180</v>
      </c>
      <c r="Z42" s="420">
        <v>21.183942778652910349897227760</v>
      </c>
      <c r="AA42" s="91">
        <v>29.722482411634993216555665060</v>
      </c>
      <c r="AB42" s="421">
        <v>19.524047933188700430849878760</v>
      </c>
    </row>
    <row r="43" ht="18" customHeight="1">
      <c r="A43" s="58"/>
      <c r="B43" s="1043" t="s">
        <v>49</v>
      </c>
      <c r="C43" s="1043"/>
      <c r="D43" s="439">
        <v>76.197592680262523303337152552</v>
      </c>
      <c r="E43" s="95"/>
      <c r="F43" s="440">
        <v>85.61097789044361745364221221</v>
      </c>
      <c r="G43" s="439">
        <v>5.7993527756745362487066003241</v>
      </c>
      <c r="H43" s="95"/>
      <c r="I43" s="440">
        <v>27.875043855360033865706796915</v>
      </c>
      <c r="J43" s="439">
        <v>41.178997694647257290098551202</v>
      </c>
      <c r="K43" s="95"/>
      <c r="L43" s="440">
        <v>12.391377979178679719623919526</v>
      </c>
      <c r="M43" s="439">
        <v>123.17594315058431684214230395</v>
      </c>
      <c r="N43" s="95">
        <v>102.537056553526229550361063</v>
      </c>
      <c r="O43" s="440">
        <v>125.87739972498233103897292852</v>
      </c>
      <c r="P43" s="93"/>
      <c r="Q43" s="420">
        <v>34.643492028794693219053942270</v>
      </c>
      <c r="R43" s="91"/>
      <c r="S43" s="421">
        <v>10.910545985808459302866021520</v>
      </c>
      <c r="T43" s="420">
        <v>-61.852837666619344428212668740</v>
      </c>
      <c r="U43" s="91"/>
      <c r="V43" s="421">
        <v>26.870805943088277932571633470</v>
      </c>
      <c r="W43" s="420">
        <v>17.496013492609744349168391700</v>
      </c>
      <c r="X43" s="91"/>
      <c r="Y43" s="421">
        <v>68.669876635916182808607337290</v>
      </c>
      <c r="Z43" s="420">
        <v>15.288121293915870136857445690</v>
      </c>
      <c r="AA43" s="91">
        <v>31.262952824118030580306589900</v>
      </c>
      <c r="AB43" s="421">
        <v>18.187034999029294417118251070</v>
      </c>
    </row>
    <row r="44" ht="18" customHeight="1">
      <c r="A44" s="58"/>
      <c r="B44" s="1044" t="s">
        <v>75</v>
      </c>
      <c r="C44" s="1044"/>
      <c r="D44" s="457">
        <v>76.616818151977152603876856877</v>
      </c>
      <c r="E44" s="458"/>
      <c r="F44" s="459">
        <v>95.40177774731680267747341507</v>
      </c>
      <c r="G44" s="457">
        <v>6.3758678432497205433966597996</v>
      </c>
      <c r="H44" s="458"/>
      <c r="I44" s="459">
        <v>24.973776780744360585725787672</v>
      </c>
      <c r="J44" s="457">
        <v>38.8996691089176516623585996</v>
      </c>
      <c r="K44" s="458"/>
      <c r="L44" s="459">
        <v>12.485099724726316974385099385</v>
      </c>
      <c r="M44" s="457">
        <v>121.89235510414452480963211625</v>
      </c>
      <c r="N44" s="458">
        <v>98.20822153733525467914573226</v>
      </c>
      <c r="O44" s="459">
        <v>132.86065425278748023758430209</v>
      </c>
      <c r="P44" s="5"/>
      <c r="Q44" s="430">
        <v>33.616588320114193763521820930</v>
      </c>
      <c r="R44" s="431"/>
      <c r="S44" s="432">
        <v>11.431036634697237765598555310</v>
      </c>
      <c r="T44" s="430">
        <v>-48.041357680212862982118723980</v>
      </c>
      <c r="U44" s="431"/>
      <c r="V44" s="432">
        <v>33.894683183229321917783285280</v>
      </c>
      <c r="W44" s="430">
        <v>19.350664909583061481416440860</v>
      </c>
      <c r="X44" s="431"/>
      <c r="Y44" s="432">
        <v>72.490723583720426882509393540</v>
      </c>
      <c r="Z44" s="430">
        <v>19.263085306367074779057194790</v>
      </c>
      <c r="AA44" s="431">
        <v>31.860673767891999552159454910</v>
      </c>
      <c r="AB44" s="432">
        <v>19.152172613141898992685174940</v>
      </c>
    </row>
    <row r="45" ht="6" customHeight="1">
      <c r="A45" s="58"/>
      <c r="B45" s="631"/>
      <c r="C45" s="631"/>
      <c r="D45" s="95"/>
      <c r="E45" s="95"/>
      <c r="F45" s="95"/>
      <c r="G45" s="95"/>
      <c r="H45" s="95"/>
      <c r="I45" s="95"/>
      <c r="J45" s="95"/>
      <c r="K45" s="95"/>
      <c r="L45" s="95"/>
      <c r="M45" s="95"/>
      <c r="N45" s="95"/>
      <c r="O45" s="95"/>
      <c r="P45" s="5"/>
      <c r="Q45" s="91"/>
      <c r="R45" s="91"/>
      <c r="S45" s="91"/>
      <c r="T45" s="91"/>
      <c r="U45" s="91"/>
      <c r="V45" s="91"/>
      <c r="W45" s="91"/>
      <c r="X45" s="91"/>
      <c r="Y45" s="91"/>
      <c r="Z45" s="91"/>
      <c r="AA45" s="91"/>
      <c r="AB45" s="91"/>
    </row>
    <row r="46" ht="18" customHeight="1">
      <c r="A46" s="58"/>
      <c r="B46" s="1045" t="s">
        <v>50</v>
      </c>
      <c r="C46" s="1045"/>
      <c r="D46" s="493">
        <v>72.013835764816560032836352688</v>
      </c>
      <c r="E46" s="494"/>
      <c r="F46" s="495">
        <v>85.32240650955806671355200949</v>
      </c>
      <c r="G46" s="493">
        <v>10.365766923256449489560893083</v>
      </c>
      <c r="H46" s="494"/>
      <c r="I46" s="495">
        <v>43.422927646275451968081402317</v>
      </c>
      <c r="J46" s="493">
        <v>39.811306504265747974125609418</v>
      </c>
      <c r="K46" s="494"/>
      <c r="L46" s="495">
        <v>12.274803058917547967506555745</v>
      </c>
      <c r="M46" s="493">
        <v>122.19090919233875749652285507</v>
      </c>
      <c r="N46" s="494">
        <v>113.73128873420082488031292481</v>
      </c>
      <c r="O46" s="495">
        <v>141.02013721475106664913996742</v>
      </c>
      <c r="P46" s="93"/>
      <c r="Q46" s="479">
        <v>44.666306781097077868813616650</v>
      </c>
      <c r="R46" s="480"/>
      <c r="S46" s="481">
        <v>14.029940358465982824900543380</v>
      </c>
      <c r="T46" s="479">
        <v>-27.503185892925781585552968610</v>
      </c>
      <c r="U46" s="480"/>
      <c r="V46" s="481">
        <v>13.565593229676224338510531920</v>
      </c>
      <c r="W46" s="479">
        <v>17.982408451673571026826819760</v>
      </c>
      <c r="X46" s="480"/>
      <c r="Y46" s="481">
        <v>69.933721495343764244655293140</v>
      </c>
      <c r="Z46" s="479">
        <v>24.912839041493419975645643070</v>
      </c>
      <c r="AA46" s="480">
        <v>27.307583334811648287714065800</v>
      </c>
      <c r="AB46" s="481">
        <v>17.239468453669094131868613030</v>
      </c>
    </row>
    <row r="47" ht="18" customHeight="1">
      <c r="A47" s="58"/>
      <c r="B47" s="1046" t="s">
        <v>51</v>
      </c>
      <c r="C47" s="1046"/>
      <c r="D47" s="276">
        <v>74.069397656151640185199272732</v>
      </c>
      <c r="E47" s="94"/>
      <c r="F47" s="277">
        <v>93.20167287590693546436473111</v>
      </c>
      <c r="G47" s="276">
        <v>9.324467964319366029383656127</v>
      </c>
      <c r="H47" s="94"/>
      <c r="I47" s="277">
        <v>45.209348242259351360501478841</v>
      </c>
      <c r="J47" s="276">
        <v>41.297147925192775857561672763</v>
      </c>
      <c r="K47" s="94"/>
      <c r="L47" s="277">
        <v>12.501816078068674144034344235</v>
      </c>
      <c r="M47" s="276">
        <v>124.6910135456637820721446015</v>
      </c>
      <c r="N47" s="94">
        <v>125.84388961592713269542410349</v>
      </c>
      <c r="O47" s="277">
        <v>150.91283719623496096890055406</v>
      </c>
      <c r="P47" s="5"/>
      <c r="Q47" s="271">
        <v>31.691615838323535316785247610</v>
      </c>
      <c r="R47" s="92"/>
      <c r="S47" s="272">
        <v>8.424244121695550825234798600</v>
      </c>
      <c r="T47" s="271">
        <v>-28.664236281460059193682656930</v>
      </c>
      <c r="U47" s="92"/>
      <c r="V47" s="272">
        <v>5.838695973654472429141776700</v>
      </c>
      <c r="W47" s="271">
        <v>25.287735503203432937871259330</v>
      </c>
      <c r="X47" s="92"/>
      <c r="Y47" s="272">
        <v>76.961493532047570906746208470</v>
      </c>
      <c r="Z47" s="271">
        <v>21.91421754533657390505817200</v>
      </c>
      <c r="AA47" s="92">
        <v>25.290098705439685611316331380</v>
      </c>
      <c r="AB47" s="272">
        <v>11.177689239460067938195654700</v>
      </c>
    </row>
    <row r="48" ht="18" customHeight="1">
      <c r="A48" s="58"/>
      <c r="B48" s="1047" t="s">
        <v>76</v>
      </c>
      <c r="C48" s="1047"/>
      <c r="D48" s="443">
        <v>73.079682671434749741468977879</v>
      </c>
      <c r="E48" s="444"/>
      <c r="F48" s="445">
        <v>89.40795203285007273249193921</v>
      </c>
      <c r="G48" s="443">
        <v>9.825834129733517325024547994</v>
      </c>
      <c r="H48" s="444"/>
      <c r="I48" s="445">
        <v>44.349219807155992393780701249</v>
      </c>
      <c r="J48" s="443">
        <v>40.581742796598280950722086699</v>
      </c>
      <c r="K48" s="444"/>
      <c r="L48" s="445">
        <v>12.392513513292205984965409032</v>
      </c>
      <c r="M48" s="443">
        <v>123.4872595977665480172156125</v>
      </c>
      <c r="N48" s="444">
        <v>120.01202530769291506092142774</v>
      </c>
      <c r="O48" s="445">
        <v>146.14968535329827111123804938</v>
      </c>
      <c r="P48" s="93"/>
      <c r="Q48" s="273">
        <v>38.167222965852025955545947630</v>
      </c>
      <c r="R48" s="274"/>
      <c r="S48" s="275">
        <v>11.50048380879667409601062500</v>
      </c>
      <c r="T48" s="273">
        <v>-28.317618470058342979202171470</v>
      </c>
      <c r="U48" s="274"/>
      <c r="V48" s="275">
        <v>9.795112136677695873532431010</v>
      </c>
      <c r="W48" s="273">
        <v>21.621993717872793545103964090</v>
      </c>
      <c r="X48" s="274"/>
      <c r="Y48" s="275">
        <v>73.396176679534605565607227930</v>
      </c>
      <c r="Z48" s="273">
        <v>23.528310204763716873426089300</v>
      </c>
      <c r="AA48" s="274">
        <v>26.751063033838929946297229880</v>
      </c>
      <c r="AB48" s="275">
        <v>14.424559940493458074363389030</v>
      </c>
    </row>
    <row r="49" ht="6" customHeight="1">
      <c r="A49" s="58"/>
      <c r="B49" s="631"/>
      <c r="C49" s="631"/>
      <c r="D49" s="95"/>
      <c r="E49" s="95"/>
      <c r="F49" s="95"/>
      <c r="G49" s="95"/>
      <c r="H49" s="95"/>
      <c r="I49" s="95"/>
      <c r="J49" s="95"/>
      <c r="K49" s="95"/>
      <c r="L49" s="95"/>
      <c r="M49" s="95"/>
      <c r="N49" s="95"/>
      <c r="O49" s="95"/>
      <c r="P49" s="5"/>
      <c r="Q49" s="91"/>
      <c r="R49" s="91"/>
      <c r="S49" s="91"/>
      <c r="T49" s="91"/>
      <c r="U49" s="91"/>
      <c r="V49" s="91"/>
      <c r="W49" s="91"/>
      <c r="X49" s="91"/>
      <c r="Y49" s="91"/>
      <c r="Z49" s="91"/>
      <c r="AA49" s="91"/>
      <c r="AB49" s="91"/>
    </row>
    <row r="50" ht="18" customHeight="1">
      <c r="A50" s="58"/>
      <c r="B50" s="982" t="s">
        <v>12</v>
      </c>
      <c r="C50" s="982"/>
      <c r="D50" s="482">
        <v>75.578749451032059727711901625</v>
      </c>
      <c r="E50" s="483"/>
      <c r="F50" s="484">
        <v>93.63956941911953277025008867</v>
      </c>
      <c r="G50" s="482">
        <v>7.388339920948616600790513834</v>
      </c>
      <c r="H50" s="483"/>
      <c r="I50" s="484">
        <v>30.741494235578501435827419771</v>
      </c>
      <c r="J50" s="482">
        <v>39.393308080808080808080808081</v>
      </c>
      <c r="K50" s="483"/>
      <c r="L50" s="484">
        <v>12.379632334108917266166045561</v>
      </c>
      <c r="M50" s="482">
        <v>122.36042490118577075098814229</v>
      </c>
      <c r="N50" s="483">
        <v>104.61589265164060964998456227</v>
      </c>
      <c r="O50" s="484">
        <v>136.760695988806951472243554</v>
      </c>
      <c r="P50" s="93"/>
      <c r="Q50" s="468">
        <v>34.877233372852987685032276410</v>
      </c>
      <c r="R50" s="469"/>
      <c r="S50" s="470">
        <v>11.218863084635816325654140710</v>
      </c>
      <c r="T50" s="468">
        <v>-41.790202349622873779060951800</v>
      </c>
      <c r="U50" s="469"/>
      <c r="V50" s="470">
        <v>24.053394411139479013006386320</v>
      </c>
      <c r="W50" s="468">
        <v>20.028385093839053168257996930</v>
      </c>
      <c r="X50" s="469"/>
      <c r="Y50" s="470">
        <v>69.801586590006166735499154130</v>
      </c>
      <c r="Z50" s="468">
        <v>20.495346647771838804193119670</v>
      </c>
      <c r="AA50" s="469">
        <v>30.105752701273246347263688700</v>
      </c>
      <c r="AB50" s="470">
        <v>17.627959409314896399846257580</v>
      </c>
    </row>
    <row r="51" ht="15" customHeight="1">
      <c r="B51" s="43"/>
      <c r="C51"/>
      <c r="D51" s="56"/>
      <c r="E51" s="56"/>
      <c r="F51" s="56"/>
      <c r="G51" s="56"/>
      <c r="H51" s="56"/>
      <c r="I51" s="56"/>
      <c r="J51" s="56"/>
      <c r="K51" s="56"/>
      <c r="L51" s="56"/>
      <c r="M51" s="56"/>
      <c r="N51" s="56"/>
      <c r="O51" s="56"/>
      <c r="P51" s="5"/>
      <c r="Q51" s="5"/>
      <c r="R51" s="5"/>
      <c r="S51" s="5"/>
      <c r="T51" s="5"/>
      <c r="U51" s="5"/>
      <c r="V51" s="5"/>
      <c r="W51" s="5"/>
      <c r="X51" s="5"/>
      <c r="Y51" s="5"/>
      <c r="Z51" s="5"/>
      <c r="AA51" s="5"/>
      <c r="AB51" s="5"/>
    </row>
    <row r="52" ht="39.95" customHeight="1">
      <c r="B52" s="1048" t="s">
        <v>126</v>
      </c>
      <c r="C52" s="1048"/>
      <c r="D52" s="1048"/>
      <c r="E52" s="1048"/>
      <c r="F52" s="1048"/>
      <c r="G52" s="1048"/>
      <c r="H52" s="1048"/>
      <c r="I52" s="1048"/>
      <c r="J52" s="1048"/>
      <c r="K52" s="1048"/>
      <c r="L52" s="1048"/>
      <c r="M52" s="1048"/>
      <c r="N52" s="1048"/>
      <c r="O52" s="1048"/>
      <c r="P52" s="1048"/>
      <c r="Q52" s="1048"/>
      <c r="R52" s="1048"/>
      <c r="S52" s="1048"/>
      <c r="T52" s="1048"/>
      <c r="U52" s="1048"/>
      <c r="V52" s="1048"/>
      <c r="W52" s="1048"/>
      <c r="X52" s="1048"/>
      <c r="Y52" s="1048"/>
      <c r="Z52" s="1048"/>
      <c r="AA52" s="1048"/>
      <c r="AB52" s="1048"/>
    </row>
    <row r="54">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row>
    <row r="55">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row>
    <row r="56">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row>
    <row r="57">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row>
    <row r="58">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row>
    <row r="59">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row>
    <row r="60">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row>
    <row r="6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row>
    <row r="62">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row>
    <row r="63">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row>
    <row r="64">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row>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row r="87" s="236" customFormat="1"/>
    <row r="88" s="236" customFormat="1"/>
    <row r="89" s="236" customFormat="1"/>
    <row r="90" s="236" customFormat="1"/>
    <row r="91" s="236" customFormat="1"/>
    <row r="92" s="236" customFormat="1"/>
    <row r="93" s="236" customFormat="1"/>
    <row r="94" s="236" customFormat="1"/>
  </sheetData>
  <mergeCells count="49">
    <mergeCell ref="B52:AB52"/>
    <mergeCell ref="R3:AB3"/>
    <mergeCell ref="Q6:AB6"/>
    <mergeCell ref="D6:O6"/>
    <mergeCell ref="Q7:S7"/>
    <mergeCell ref="T7:V7"/>
    <mergeCell ref="W7:Y7"/>
    <mergeCell ref="Z7:AB7"/>
    <mergeCell ref="D7:F7"/>
    <mergeCell ref="M7:O7"/>
    <mergeCell ref="J7:L7"/>
    <mergeCell ref="G7:I7"/>
    <mergeCell ref="B8:C8"/>
    <mergeCell ref="B18:C18"/>
    <mergeCell ref="B10:O10"/>
    <mergeCell ref="B15:C15"/>
    <mergeCell ref="B22:C22"/>
    <mergeCell ref="B33:C33"/>
    <mergeCell ref="B34:C34"/>
    <mergeCell ref="B32:C32"/>
    <mergeCell ref="B19:C19"/>
    <mergeCell ref="B25:C25"/>
    <mergeCell ref="B26:C26"/>
    <mergeCell ref="B24:O24"/>
    <mergeCell ref="B50:C50"/>
    <mergeCell ref="B44:C44"/>
    <mergeCell ref="B46:C46"/>
    <mergeCell ref="B47:C47"/>
    <mergeCell ref="B48:C48"/>
    <mergeCell ref="Q10:AB10"/>
    <mergeCell ref="B11:C11"/>
    <mergeCell ref="B12:C12"/>
    <mergeCell ref="B13:C13"/>
    <mergeCell ref="B20:C20"/>
    <mergeCell ref="B16:C16"/>
    <mergeCell ref="B14:C14"/>
    <mergeCell ref="B43:C43"/>
    <mergeCell ref="B41:C41"/>
    <mergeCell ref="B27:C27"/>
    <mergeCell ref="Q24:AB24"/>
    <mergeCell ref="B36:C36"/>
    <mergeCell ref="B39:C39"/>
    <mergeCell ref="B40:C40"/>
    <mergeCell ref="B42:C42"/>
    <mergeCell ref="Q38:AB38"/>
    <mergeCell ref="B28:C28"/>
    <mergeCell ref="B29:C29"/>
    <mergeCell ref="B30:C30"/>
    <mergeCell ref="B38:O38"/>
  </mergeCells>
  <phoneticPr fontId="0" type="noConversion"/>
  <printOptions horizontalCentered="1" verticalCentered="1"/>
  <pageMargins left="0.25" right="0.25" top="0.25" bottom="0.25" header="0" footer="0"/>
  <pageSetup scale="67" fitToWidth="1" fitToHeight="1" orientation="landscape" r:id="rId1"/>
  <headerFooter alignWithMargins="0">
    <oddHeader/>
    <oddFooter/>
  </headerFooter>
  <rowBreaks count="1" manualBreakCount="1">
    <brk id="54" max="16383" man="1"/>
  </rowBreaks>
  <colBreaks count="1" manualBreakCount="1">
    <brk id="30" max="1048575" man="1"/>
  </colBreaks>
  <drawing r:id="rId59"/>
</worksheet>
</file>

<file path=xl/worksheets/sheet65.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2">
    <pageSetUpPr fitToPage="1"/>
  </sheetPr>
  <dimension ref="A1:AD94"/>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628"/>
      <c r="B1" s="656" t="s">
        <v>157</v>
      </c>
      <c r="Y1" s="5"/>
      <c r="AB1" s="685"/>
      <c r="AD1" s="236"/>
    </row>
    <row r="2" ht="15" customHeight="1">
      <c r="A2" s="11"/>
      <c r="B2" s="11" t="s">
        <v>208</v>
      </c>
    </row>
    <row r="3" ht="17.1" customHeight="1">
      <c r="A3" s="11"/>
      <c r="B3" s="11" t="s">
        <v>209</v>
      </c>
      <c r="R3" s="1040" t="s">
        <v>296</v>
      </c>
      <c r="S3" s="1040"/>
      <c r="T3" s="1040"/>
      <c r="U3" s="1040"/>
      <c r="V3" s="1040"/>
      <c r="W3" s="1040"/>
      <c r="X3" s="1040"/>
      <c r="Y3" s="1040"/>
      <c r="Z3" s="1040"/>
      <c r="AA3" s="1040"/>
      <c r="AB3" s="1040"/>
    </row>
    <row r="4" ht="19.5" customHeight="1">
      <c r="A4" s="4"/>
      <c r="B4" s="211" t="s">
        <v>210</v>
      </c>
      <c r="C4" s="5"/>
      <c r="D4" s="5"/>
      <c r="E4" s="5"/>
      <c r="F4" s="5"/>
      <c r="G4" s="5"/>
      <c r="H4" s="212"/>
      <c r="I4" s="212"/>
      <c r="J4" s="212"/>
      <c r="K4" s="212"/>
      <c r="L4" s="212"/>
      <c r="M4" s="212"/>
      <c r="N4" s="212"/>
      <c r="O4" s="212"/>
      <c r="P4" s="212"/>
      <c r="Q4" s="212"/>
      <c r="R4" s="212"/>
      <c r="S4" s="212"/>
      <c r="T4" s="212"/>
      <c r="U4" s="4"/>
      <c r="V4" s="4"/>
    </row>
    <row r="5" ht="12.75" customHeight="1"/>
    <row r="6" ht="15.75">
      <c r="D6" s="978" t="s">
        <v>45</v>
      </c>
      <c r="E6" s="978"/>
      <c r="F6" s="978"/>
      <c r="G6" s="978"/>
      <c r="H6" s="978"/>
      <c r="I6" s="978"/>
      <c r="J6" s="978"/>
      <c r="K6" s="978"/>
      <c r="L6" s="978"/>
      <c r="M6" s="978"/>
      <c r="N6" s="978"/>
      <c r="O6" s="978"/>
      <c r="Q6" s="960" t="s">
        <v>70</v>
      </c>
      <c r="R6" s="960"/>
      <c r="S6" s="960"/>
      <c r="T6" s="960"/>
      <c r="U6" s="960"/>
      <c r="V6" s="960"/>
      <c r="W6" s="960"/>
      <c r="X6" s="960"/>
      <c r="Y6" s="960"/>
      <c r="Z6" s="960"/>
      <c r="AA6" s="960"/>
      <c r="AB6" s="960"/>
    </row>
    <row r="7" ht="15.75">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1041"/>
      <c r="C8" s="1041"/>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6" customHeight="1">
      <c r="A9" s="112"/>
      <c r="B9" s="114"/>
      <c r="C9" s="114"/>
      <c r="D9" s="113"/>
      <c r="E9" s="113"/>
      <c r="F9" s="113"/>
      <c r="G9" s="113"/>
      <c r="H9" s="113"/>
      <c r="I9" s="113"/>
      <c r="J9" s="113"/>
      <c r="K9" s="113"/>
      <c r="L9" s="113"/>
      <c r="M9" s="113"/>
      <c r="N9" s="113"/>
      <c r="O9" s="113"/>
      <c r="P9" s="115"/>
      <c r="Q9" s="113"/>
      <c r="R9" s="113"/>
      <c r="S9" s="113"/>
      <c r="T9" s="113"/>
      <c r="U9" s="113"/>
      <c r="V9" s="113"/>
      <c r="W9" s="113"/>
      <c r="X9" s="113"/>
      <c r="Y9" s="113"/>
      <c r="Z9" s="113"/>
      <c r="AA9" s="113"/>
      <c r="AB9" s="113"/>
      <c r="AC9" s="9"/>
    </row>
    <row r="10" ht="18" customHeight="1">
      <c r="A10" s="112"/>
      <c r="B10" s="973" t="s">
        <v>22</v>
      </c>
      <c r="C10" s="973"/>
      <c r="D10" s="973"/>
      <c r="E10" s="973"/>
      <c r="F10" s="973"/>
      <c r="G10" s="973"/>
      <c r="H10" s="973"/>
      <c r="I10" s="973"/>
      <c r="J10" s="973"/>
      <c r="K10" s="973"/>
      <c r="L10" s="973"/>
      <c r="M10" s="973"/>
      <c r="N10" s="973"/>
      <c r="O10" s="973"/>
      <c r="P10" s="411"/>
      <c r="Q10" s="971"/>
      <c r="R10" s="971"/>
      <c r="S10" s="971"/>
      <c r="T10" s="971"/>
      <c r="U10" s="971"/>
      <c r="V10" s="971"/>
      <c r="W10" s="971"/>
      <c r="X10" s="971"/>
      <c r="Y10" s="971"/>
      <c r="Z10" s="971"/>
      <c r="AA10" s="971"/>
      <c r="AB10" s="971"/>
      <c r="AC10" s="9"/>
    </row>
    <row r="11" ht="18" customHeight="1">
      <c r="A11" s="58"/>
      <c r="B11" s="1042" t="s">
        <v>43</v>
      </c>
      <c r="C11" s="1042"/>
      <c r="D11" s="427">
        <v>36.706579865147640083701464790</v>
      </c>
      <c r="E11" s="428"/>
      <c r="F11" s="429">
        <v>32.490368329952167358409797330</v>
      </c>
      <c r="G11" s="427">
        <v>3.2841199720995117414554754700</v>
      </c>
      <c r="H11" s="428"/>
      <c r="I11" s="429">
        <v>9.729847940590742429600402020</v>
      </c>
      <c r="J11" s="427">
        <v>25.449507866387661784081221430</v>
      </c>
      <c r="K11" s="428"/>
      <c r="L11" s="429">
        <v>7.3177427460030895791844255500</v>
      </c>
      <c r="M11" s="427">
        <v>65.442743654330556093780275140</v>
      </c>
      <c r="N11" s="428">
        <v>57.572373400836342428867463300</v>
      </c>
      <c r="O11" s="429">
        <v>49.542146699175491820059930390</v>
      </c>
      <c r="P11" s="5"/>
      <c r="Q11" s="427">
        <v>7.2038163509942043995617927900</v>
      </c>
      <c r="R11" s="428"/>
      <c r="S11" s="429">
        <v>0.4706171851437610803544751200</v>
      </c>
      <c r="T11" s="427">
        <v>-24.919722647721429847321994380</v>
      </c>
      <c r="U11" s="428"/>
      <c r="V11" s="429">
        <v>8.688373901508932969605131480</v>
      </c>
      <c r="W11" s="427">
        <v>-18.135424262251719315741032580</v>
      </c>
      <c r="X11" s="428"/>
      <c r="Y11" s="429">
        <v>-13.851998805697886394626696470</v>
      </c>
      <c r="Z11" s="427">
        <v>-6.3490990185293605961514572200</v>
      </c>
      <c r="AA11" s="428">
        <v>-5.3875374033352116021138315400</v>
      </c>
      <c r="AB11" s="429">
        <v>-0.4822469062977646194130366100</v>
      </c>
    </row>
    <row r="12" ht="18" customHeight="1">
      <c r="A12" s="58"/>
      <c r="B12" s="1043" t="s">
        <v>46</v>
      </c>
      <c r="C12" s="1043"/>
      <c r="D12" s="420">
        <v>40.673680539409439665194140910</v>
      </c>
      <c r="E12" s="91"/>
      <c r="F12" s="421">
        <v>42.487297362690539559641906620</v>
      </c>
      <c r="G12" s="420">
        <v>4.1899170735487871037743160500</v>
      </c>
      <c r="H12" s="91"/>
      <c r="I12" s="421">
        <v>11.478903385508756909676338670</v>
      </c>
      <c r="J12" s="420">
        <v>25.812795473920793613888243050</v>
      </c>
      <c r="K12" s="91"/>
      <c r="L12" s="421">
        <v>7.2916860540862476502447467900</v>
      </c>
      <c r="M12" s="420">
        <v>70.679131951172253439255958150</v>
      </c>
      <c r="N12" s="91">
        <v>54.925610194939756046110511360</v>
      </c>
      <c r="O12" s="421">
        <v>61.258352100355487725436914890</v>
      </c>
      <c r="P12" s="5"/>
      <c r="Q12" s="420">
        <v>9.595227925762606655634977560</v>
      </c>
      <c r="R12" s="91"/>
      <c r="S12" s="421">
        <v>9.578159869802511977008738650</v>
      </c>
      <c r="T12" s="420">
        <v>-6.8839452084027839639429112400</v>
      </c>
      <c r="U12" s="91"/>
      <c r="V12" s="421">
        <v>40.892413726172781788228434730</v>
      </c>
      <c r="W12" s="420">
        <v>-15.215565875097023397246659180</v>
      </c>
      <c r="X12" s="91"/>
      <c r="Y12" s="421">
        <v>-13.596386422440916334938003520</v>
      </c>
      <c r="Z12" s="420">
        <v>-2.1762928833299803926353617300</v>
      </c>
      <c r="AA12" s="91">
        <v>-4.8427749062907676112598405500</v>
      </c>
      <c r="AB12" s="421">
        <v>10.656679522559323702097689900</v>
      </c>
    </row>
    <row r="13" ht="18" customHeight="1">
      <c r="A13" s="58"/>
      <c r="B13" s="1043" t="s">
        <v>47</v>
      </c>
      <c r="C13" s="1043"/>
      <c r="D13" s="420">
        <v>45.617624384747672418905295630</v>
      </c>
      <c r="E13" s="91"/>
      <c r="F13" s="421">
        <v>49.655679428241731653297102140</v>
      </c>
      <c r="G13" s="420">
        <v>5.5693925556939255569392555700</v>
      </c>
      <c r="H13" s="91"/>
      <c r="I13" s="421">
        <v>14.061307673695769509948072740</v>
      </c>
      <c r="J13" s="420">
        <v>27.090869556622981280515527100</v>
      </c>
      <c r="K13" s="91"/>
      <c r="L13" s="421">
        <v>7.3005267174151761618492806500</v>
      </c>
      <c r="M13" s="420">
        <v>78.270323696565357054608351870</v>
      </c>
      <c r="N13" s="91">
        <v>57.231135762945315117447790640</v>
      </c>
      <c r="O13" s="421">
        <v>71.018909713562508142716224010</v>
      </c>
      <c r="P13" s="184"/>
      <c r="Q13" s="420">
        <v>11.831051088250167959884801510</v>
      </c>
      <c r="R13" s="91"/>
      <c r="S13" s="421">
        <v>13.013705041438074741618254220</v>
      </c>
      <c r="T13" s="420">
        <v>-10.506814989378469256286739780</v>
      </c>
      <c r="U13" s="91"/>
      <c r="V13" s="421">
        <v>48.936329936237934622554260270</v>
      </c>
      <c r="W13" s="420">
        <v>-8.388097097208966881799769890</v>
      </c>
      <c r="X13" s="91"/>
      <c r="Y13" s="421">
        <v>-9.504919264902100740663859600</v>
      </c>
      <c r="Z13" s="420">
        <v>1.9696062437458596906129711100</v>
      </c>
      <c r="AA13" s="91">
        <v>0.9570630362086308933003721100</v>
      </c>
      <c r="AB13" s="421">
        <v>15.586191263537278909021875830</v>
      </c>
    </row>
    <row r="14" ht="18" customHeight="1">
      <c r="A14" s="58"/>
      <c r="B14" s="1043" t="s">
        <v>48</v>
      </c>
      <c r="C14" s="1043"/>
      <c r="D14" s="420">
        <v>49.189142059986049755870727750</v>
      </c>
      <c r="E14" s="91"/>
      <c r="F14" s="421">
        <v>48.602709895959351560609726610</v>
      </c>
      <c r="G14" s="420">
        <v>4.8244594280399906998372471500</v>
      </c>
      <c r="H14" s="91"/>
      <c r="I14" s="421">
        <v>13.787712408568929256081445780</v>
      </c>
      <c r="J14" s="420">
        <v>27.149693869642718747578082630</v>
      </c>
      <c r="K14" s="91"/>
      <c r="L14" s="421">
        <v>7.3931210333339537307599248100</v>
      </c>
      <c r="M14" s="420">
        <v>81.16644061228444099980623910</v>
      </c>
      <c r="N14" s="91">
        <v>59.905197979873183685118316400</v>
      </c>
      <c r="O14" s="421">
        <v>69.786800424351839788568557020</v>
      </c>
      <c r="P14" s="5"/>
      <c r="Q14" s="420">
        <v>20.538471972532344353615694200</v>
      </c>
      <c r="R14" s="91"/>
      <c r="S14" s="421">
        <v>11.113700503180064820607719620</v>
      </c>
      <c r="T14" s="420">
        <v>-19.697008611214240895044767230</v>
      </c>
      <c r="U14" s="91"/>
      <c r="V14" s="421">
        <v>39.961203799962743955028361420</v>
      </c>
      <c r="W14" s="420">
        <v>-13.723840208169080074012050590</v>
      </c>
      <c r="X14" s="91"/>
      <c r="Y14" s="421">
        <v>-9.578479427887256220046151870</v>
      </c>
      <c r="Z14" s="420">
        <v>3.3933223662975995738498644900</v>
      </c>
      <c r="AA14" s="91">
        <v>0.0518088335880700696904996400</v>
      </c>
      <c r="AB14" s="421">
        <v>12.988566305827286887520648290</v>
      </c>
    </row>
    <row r="15" ht="18" customHeight="1">
      <c r="A15" s="58"/>
      <c r="B15" s="1043" t="s">
        <v>49</v>
      </c>
      <c r="C15" s="1043"/>
      <c r="D15" s="420">
        <v>44.234679058960209119953528910</v>
      </c>
      <c r="E15" s="91"/>
      <c r="F15" s="421">
        <v>39.299540285506895717396564250</v>
      </c>
      <c r="G15" s="420">
        <v>4.797173008035627843934553200</v>
      </c>
      <c r="H15" s="91"/>
      <c r="I15" s="421">
        <v>14.145526624355562173128105870</v>
      </c>
      <c r="J15" s="420">
        <v>27.582534611288604898828541010</v>
      </c>
      <c r="K15" s="91"/>
      <c r="L15" s="421">
        <v>7.2111894879860038340560963400</v>
      </c>
      <c r="M15" s="420">
        <v>76.613254586822868761194752380</v>
      </c>
      <c r="N15" s="91">
        <v>61.689085223606492281729289720</v>
      </c>
      <c r="O15" s="421">
        <v>60.660444080477954177446071950</v>
      </c>
      <c r="P15" s="184"/>
      <c r="Q15" s="420">
        <v>17.208426896253663303425771390</v>
      </c>
      <c r="R15" s="91"/>
      <c r="S15" s="421">
        <v>2.0499698516668951402050474800</v>
      </c>
      <c r="T15" s="420">
        <v>-28.818134613210391527635725620</v>
      </c>
      <c r="U15" s="91"/>
      <c r="V15" s="421">
        <v>16.08526284949561137208527300</v>
      </c>
      <c r="W15" s="420">
        <v>-18.692325889086230697148557220</v>
      </c>
      <c r="X15" s="91"/>
      <c r="Y15" s="421">
        <v>-16.122310635976996280317354080</v>
      </c>
      <c r="Z15" s="420">
        <v>-2.5205529929040435633741115300</v>
      </c>
      <c r="AA15" s="91">
        <v>-3.6482587700443482076661998600</v>
      </c>
      <c r="AB15" s="421">
        <v>2.3073780692229295718349453500</v>
      </c>
    </row>
    <row r="16" ht="18" customHeight="1">
      <c r="A16" s="58"/>
      <c r="B16" s="1044" t="s">
        <v>75</v>
      </c>
      <c r="C16" s="1044"/>
      <c r="D16" s="430">
        <v>43.275177967090675691445909680</v>
      </c>
      <c r="E16" s="431"/>
      <c r="F16" s="432">
        <v>42.507119060470137169871019380</v>
      </c>
      <c r="G16" s="430">
        <v>4.5289220834792079978216050100</v>
      </c>
      <c r="H16" s="431"/>
      <c r="I16" s="432">
        <v>12.640659606543952055686873010</v>
      </c>
      <c r="J16" s="430">
        <v>26.615318784766795036371416350</v>
      </c>
      <c r="K16" s="431"/>
      <c r="L16" s="432">
        <v>7.3028532077648941912188948200</v>
      </c>
      <c r="M16" s="430">
        <v>74.419396249902746440519723020</v>
      </c>
      <c r="N16" s="431">
        <v>58.264672013977128335451080050</v>
      </c>
      <c r="O16" s="432">
        <v>62.453330603584656330845539650</v>
      </c>
      <c r="P16" s="5"/>
      <c r="Q16" s="430">
        <v>13.501044380153907215648778780</v>
      </c>
      <c r="R16" s="431"/>
      <c r="S16" s="432">
        <v>7.7150955306569991368290451400</v>
      </c>
      <c r="T16" s="430">
        <v>-18.645457624650655488723673680</v>
      </c>
      <c r="U16" s="431"/>
      <c r="V16" s="432">
        <v>30.099948771561947036601597190</v>
      </c>
      <c r="W16" s="430">
        <v>-14.962004531123304789759110080</v>
      </c>
      <c r="X16" s="431"/>
      <c r="Y16" s="432">
        <v>-12.590963322296613072942399470</v>
      </c>
      <c r="Z16" s="629">
        <v>-1.0160243086966305121823189800</v>
      </c>
      <c r="AA16" s="214">
        <v>-2.6193134736748326920317135500</v>
      </c>
      <c r="AB16" s="630">
        <v>8.555845163750840761448835700</v>
      </c>
    </row>
    <row r="17" ht="6" customHeight="1">
      <c r="A17" s="58"/>
      <c r="B17" s="631"/>
      <c r="C17" s="631"/>
      <c r="D17" s="91"/>
      <c r="E17" s="91"/>
      <c r="F17" s="91"/>
      <c r="G17" s="91"/>
      <c r="H17" s="91"/>
      <c r="I17" s="91"/>
      <c r="J17" s="91"/>
      <c r="K17" s="91"/>
      <c r="L17" s="91"/>
      <c r="M17" s="91"/>
      <c r="N17" s="91"/>
      <c r="O17" s="91"/>
      <c r="P17" s="5"/>
      <c r="Q17" s="91"/>
      <c r="R17" s="91"/>
      <c r="S17" s="91"/>
      <c r="T17" s="91"/>
      <c r="U17" s="91"/>
      <c r="V17" s="91"/>
      <c r="W17" s="91"/>
      <c r="X17" s="91"/>
      <c r="Y17" s="91"/>
      <c r="Z17" s="632"/>
      <c r="AA17" s="632"/>
      <c r="AB17" s="632"/>
      <c r="AC17" s="4"/>
    </row>
    <row r="18" ht="18" customHeight="1">
      <c r="A18" s="58"/>
      <c r="B18" s="1045" t="s">
        <v>50</v>
      </c>
      <c r="C18" s="1045"/>
      <c r="D18" s="479">
        <v>41.615838900183948107270790990</v>
      </c>
      <c r="E18" s="480"/>
      <c r="F18" s="481">
        <v>40.152896945783468890171043580</v>
      </c>
      <c r="G18" s="479">
        <v>8.839190628328008519701810440</v>
      </c>
      <c r="H18" s="480"/>
      <c r="I18" s="481">
        <v>23.014573135550633735971263200</v>
      </c>
      <c r="J18" s="479">
        <v>27.200116177751960499564333440</v>
      </c>
      <c r="K18" s="480"/>
      <c r="L18" s="481">
        <v>7.2442256509519998511046176200</v>
      </c>
      <c r="M18" s="479">
        <v>77.668586919688241274144357840</v>
      </c>
      <c r="N18" s="480">
        <v>69.643123045614731721844443340</v>
      </c>
      <c r="O18" s="481">
        <v>70.414022222635820506616538550</v>
      </c>
      <c r="P18" s="184"/>
      <c r="Q18" s="479">
        <v>15.132819667028009857066110490</v>
      </c>
      <c r="R18" s="480"/>
      <c r="S18" s="481">
        <v>-2.0899583790396556992197085400</v>
      </c>
      <c r="T18" s="479">
        <v>-33.731935758060938013508756760</v>
      </c>
      <c r="U18" s="480"/>
      <c r="V18" s="481">
        <v>1.0646993220428544358597684100</v>
      </c>
      <c r="W18" s="479">
        <v>-15.991249243295319208335897180</v>
      </c>
      <c r="X18" s="480"/>
      <c r="Y18" s="481">
        <v>-11.321565273155728659981645360</v>
      </c>
      <c r="Z18" s="479">
        <v>-5.5242487835587225105507318800</v>
      </c>
      <c r="AA18" s="480">
        <v>0.283740538850158913123181400</v>
      </c>
      <c r="AB18" s="481">
        <v>-2.1344967514855445456083043500</v>
      </c>
    </row>
    <row r="19" ht="18" customHeight="1">
      <c r="A19" s="58"/>
      <c r="B19" s="1046" t="s">
        <v>51</v>
      </c>
      <c r="C19" s="1046"/>
      <c r="D19" s="271">
        <v>42.542984705994110382825116380</v>
      </c>
      <c r="E19" s="92"/>
      <c r="F19" s="272">
        <v>44.212482138699560372336783110</v>
      </c>
      <c r="G19" s="271">
        <v>7.2242804217725847819891707100</v>
      </c>
      <c r="H19" s="92"/>
      <c r="I19" s="272">
        <v>24.984364229008121470538555310</v>
      </c>
      <c r="J19" s="271">
        <v>27.462714923529970551914125590</v>
      </c>
      <c r="K19" s="92"/>
      <c r="L19" s="272">
        <v>7.4257357942743404443754593700</v>
      </c>
      <c r="M19" s="271">
        <v>77.22414857739989550182871800</v>
      </c>
      <c r="N19" s="92">
        <v>74.957997516374881297328885530</v>
      </c>
      <c r="O19" s="272">
        <v>76.623038680843099032636533380</v>
      </c>
      <c r="P19" s="5"/>
      <c r="Q19" s="271">
        <v>6.7857573453259700351103076800</v>
      </c>
      <c r="R19" s="92"/>
      <c r="S19" s="272">
        <v>-1.8710188466139142420781903500</v>
      </c>
      <c r="T19" s="271">
        <v>-26.935025182744385815309469490</v>
      </c>
      <c r="U19" s="92"/>
      <c r="V19" s="272">
        <v>4.6231883427579808364459020800</v>
      </c>
      <c r="W19" s="271">
        <v>-11.119172251661576909758315180</v>
      </c>
      <c r="X19" s="92"/>
      <c r="Y19" s="272">
        <v>-8.407705699185878690480592580</v>
      </c>
      <c r="Z19" s="271">
        <v>-4.526570653307163609476775400</v>
      </c>
      <c r="AA19" s="92">
        <v>3.5526961165714833273744652700</v>
      </c>
      <c r="AB19" s="272">
        <v>-0.5397603080585106583813162900</v>
      </c>
    </row>
    <row r="20" ht="18" customHeight="1">
      <c r="A20" s="58"/>
      <c r="B20" s="1047" t="s">
        <v>76</v>
      </c>
      <c r="C20" s="1047"/>
      <c r="D20" s="273">
        <v>42.083812811660912926735711550</v>
      </c>
      <c r="E20" s="274"/>
      <c r="F20" s="275">
        <v>42.202020900303019828788035910</v>
      </c>
      <c r="G20" s="273">
        <v>8.024069812044495588799386270</v>
      </c>
      <c r="H20" s="274"/>
      <c r="I20" s="275">
        <v>24.008848639867270401990943970</v>
      </c>
      <c r="J20" s="273">
        <v>27.332662063674721902570003840</v>
      </c>
      <c r="K20" s="274"/>
      <c r="L20" s="275">
        <v>7.3358450566289908172318044100</v>
      </c>
      <c r="M20" s="273">
        <v>77.444257971709422200911052510</v>
      </c>
      <c r="N20" s="274">
        <v>72.325872939788355886582353160</v>
      </c>
      <c r="O20" s="275">
        <v>73.548097196778542048321869280</v>
      </c>
      <c r="P20" s="184"/>
      <c r="Q20" s="273">
        <v>10.766223016748712108658392900</v>
      </c>
      <c r="R20" s="274"/>
      <c r="S20" s="275">
        <v>-1.8850536236622405682578115300</v>
      </c>
      <c r="T20" s="273">
        <v>-30.901068117881424378603185720</v>
      </c>
      <c r="U20" s="274"/>
      <c r="V20" s="275">
        <v>2.950478120551238214972711400</v>
      </c>
      <c r="W20" s="273">
        <v>-13.607558123968514729505000850</v>
      </c>
      <c r="X20" s="274"/>
      <c r="Y20" s="275">
        <v>-9.862900956317883704323857030</v>
      </c>
      <c r="Z20" s="273">
        <v>-5.0393749288543527539808449200</v>
      </c>
      <c r="AA20" s="274">
        <v>2.0109720353131841344200577300</v>
      </c>
      <c r="AB20" s="275">
        <v>-1.237017504554115931546933200</v>
      </c>
    </row>
    <row r="21" ht="6" customHeight="1">
      <c r="A21" s="58"/>
      <c r="B21" s="631"/>
      <c r="C21" s="631"/>
      <c r="D21" s="91"/>
      <c r="E21" s="91"/>
      <c r="F21" s="91"/>
      <c r="G21" s="91"/>
      <c r="H21" s="91"/>
      <c r="I21" s="91"/>
      <c r="J21" s="91"/>
      <c r="K21" s="91"/>
      <c r="L21" s="91"/>
      <c r="M21" s="91"/>
      <c r="N21" s="91"/>
      <c r="O21" s="91"/>
      <c r="P21" s="5"/>
      <c r="Q21" s="91"/>
      <c r="R21" s="91"/>
      <c r="S21" s="91"/>
      <c r="T21" s="91"/>
      <c r="U21" s="91"/>
      <c r="V21" s="91"/>
      <c r="W21" s="91"/>
      <c r="X21" s="91"/>
      <c r="Y21" s="91"/>
      <c r="Z21" s="91"/>
      <c r="AA21" s="91"/>
      <c r="AB21" s="91"/>
    </row>
    <row r="22" ht="18" customHeight="1">
      <c r="A22" s="58"/>
      <c r="B22" s="982" t="s">
        <v>12</v>
      </c>
      <c r="C22" s="982"/>
      <c r="D22" s="468">
        <v>42.921682579216825792168257920</v>
      </c>
      <c r="E22" s="469"/>
      <c r="F22" s="470">
        <v>42.416964691142789906830754140</v>
      </c>
      <c r="G22" s="468">
        <v>5.5244223052442230524422305200</v>
      </c>
      <c r="H22" s="469"/>
      <c r="I22" s="470">
        <v>15.907447242210209175066040460</v>
      </c>
      <c r="J22" s="468">
        <v>26.825100318251003182510031830</v>
      </c>
      <c r="K22" s="469"/>
      <c r="L22" s="470">
        <v>7.3196358080136820578769609100</v>
      </c>
      <c r="M22" s="468">
        <v>75.271205202712052027120520270</v>
      </c>
      <c r="N22" s="469">
        <v>62.30460808474378511397346100</v>
      </c>
      <c r="O22" s="470">
        <v>65.644047741366681139773755510</v>
      </c>
      <c r="P22" s="184"/>
      <c r="Q22" s="468">
        <v>12.32641089247968199871129600</v>
      </c>
      <c r="R22" s="469"/>
      <c r="S22" s="470">
        <v>4.659327693332272592281564600</v>
      </c>
      <c r="T22" s="468">
        <v>-24.298445203127511677479431150</v>
      </c>
      <c r="U22" s="469"/>
      <c r="V22" s="470">
        <v>17.166297650620168376140813400</v>
      </c>
      <c r="W22" s="468">
        <v>-14.831411312561089467832166580</v>
      </c>
      <c r="X22" s="469"/>
      <c r="Y22" s="470">
        <v>-11.769512376457953247074656450</v>
      </c>
      <c r="Z22" s="468">
        <v>-2.2523898512732079308803041600</v>
      </c>
      <c r="AA22" s="469">
        <v>-1.1261974245554888960955614800</v>
      </c>
      <c r="AB22" s="470">
        <v>5.1963419605456793859442656500</v>
      </c>
    </row>
    <row r="23" ht="15" customHeight="1">
      <c r="B23" s="43"/>
      <c r="C23"/>
      <c r="D23" s="56"/>
      <c r="E23" s="56"/>
      <c r="F23" s="56"/>
      <c r="G23" s="56"/>
      <c r="H23" s="56"/>
      <c r="I23" s="56"/>
      <c r="J23" s="56"/>
      <c r="K23" s="56"/>
      <c r="L23" s="56"/>
      <c r="M23" s="56"/>
      <c r="N23" s="56"/>
      <c r="O23" s="56"/>
      <c r="P23" s="5"/>
      <c r="Q23" s="5"/>
      <c r="R23" s="5"/>
      <c r="S23" s="5"/>
      <c r="T23" s="5"/>
      <c r="U23" s="5"/>
      <c r="V23" s="5"/>
      <c r="W23" s="5"/>
      <c r="X23" s="5"/>
      <c r="Y23" s="5"/>
      <c r="Z23" s="5"/>
      <c r="AA23" s="5"/>
      <c r="AB23" s="5"/>
    </row>
    <row r="24" ht="18" customHeight="1">
      <c r="A24" s="112"/>
      <c r="B24" s="1037" t="s">
        <v>9</v>
      </c>
      <c r="C24" s="1037"/>
      <c r="D24" s="1037"/>
      <c r="E24" s="1037"/>
      <c r="F24" s="1037"/>
      <c r="G24" s="1037"/>
      <c r="H24" s="1037"/>
      <c r="I24" s="1037"/>
      <c r="J24" s="1037"/>
      <c r="K24" s="1037"/>
      <c r="L24" s="1037"/>
      <c r="M24" s="1037"/>
      <c r="N24" s="1037"/>
      <c r="O24" s="1037"/>
      <c r="P24" s="411"/>
      <c r="Q24" s="1038"/>
      <c r="R24" s="1038"/>
      <c r="S24" s="1038"/>
      <c r="T24" s="1038"/>
      <c r="U24" s="1038"/>
      <c r="V24" s="1038"/>
      <c r="W24" s="1038"/>
      <c r="X24" s="1038"/>
      <c r="Y24" s="1038"/>
      <c r="Z24" s="1038"/>
      <c r="AA24" s="1038"/>
      <c r="AB24" s="1038"/>
      <c r="AC24" s="9"/>
    </row>
    <row r="25" ht="18" customHeight="1">
      <c r="A25" s="58"/>
      <c r="B25" s="1042" t="s">
        <v>43</v>
      </c>
      <c r="C25" s="1042"/>
      <c r="D25" s="454">
        <v>138.05140419509962069269278409</v>
      </c>
      <c r="E25" s="455"/>
      <c r="F25" s="456">
        <v>188.08436371626181675818611076</v>
      </c>
      <c r="G25" s="454">
        <v>145.11248046177013651050069242</v>
      </c>
      <c r="H25" s="455"/>
      <c r="I25" s="456">
        <v>163.36360996635044515200861822</v>
      </c>
      <c r="J25" s="454">
        <v>114.61675076500389098000160116</v>
      </c>
      <c r="K25" s="455"/>
      <c r="L25" s="456">
        <v>116.0161297200168039111440596</v>
      </c>
      <c r="M25" s="454">
        <v>129.29209557830314739987222796</v>
      </c>
      <c r="N25" s="455">
        <v>124.80541069082850707608315809</v>
      </c>
      <c r="O25" s="456">
        <v>172.56841092969619167550835321</v>
      </c>
      <c r="P25" s="5"/>
      <c r="Q25" s="427">
        <v>16.784004073068547078289254480</v>
      </c>
      <c r="R25" s="428"/>
      <c r="S25" s="429">
        <v>13.790869569481058640104928210</v>
      </c>
      <c r="T25" s="427">
        <v>3.0356140027273725302803685400</v>
      </c>
      <c r="U25" s="428"/>
      <c r="V25" s="429">
        <v>9.758885852578507249600048360</v>
      </c>
      <c r="W25" s="427">
        <v>12.142571642875020282583641160</v>
      </c>
      <c r="X25" s="428"/>
      <c r="Y25" s="429">
        <v>25.152730610517587003676542350</v>
      </c>
      <c r="Z25" s="427">
        <v>14.917897541987242906154000560</v>
      </c>
      <c r="AA25" s="428">
        <v>9.100593025377733885271508030</v>
      </c>
      <c r="AB25" s="429">
        <v>15.081558658132915837199899160</v>
      </c>
    </row>
    <row r="26" ht="18" customHeight="1">
      <c r="A26" s="58"/>
      <c r="B26" s="1043" t="s">
        <v>46</v>
      </c>
      <c r="C26" s="1043"/>
      <c r="D26" s="439">
        <v>153.69421237948825473168022104</v>
      </c>
      <c r="E26" s="95"/>
      <c r="F26" s="440">
        <v>210.80606246544092685096245479</v>
      </c>
      <c r="G26" s="439">
        <v>144.2603009660056433521414717</v>
      </c>
      <c r="H26" s="95"/>
      <c r="I26" s="440">
        <v>184.46123118190532727262930625</v>
      </c>
      <c r="J26" s="439">
        <v>112.13361912806097366130464533</v>
      </c>
      <c r="K26" s="95"/>
      <c r="L26" s="440">
        <v>114.85262649853270585456969212</v>
      </c>
      <c r="M26" s="439">
        <v>137.95596724142243061631235995</v>
      </c>
      <c r="N26" s="95">
        <v>132.08954959174983239562688585</v>
      </c>
      <c r="O26" s="440">
        <v>194.44633098090792812886665274</v>
      </c>
      <c r="P26" s="5"/>
      <c r="Q26" s="420">
        <v>16.801437833529949611271586830</v>
      </c>
      <c r="R26" s="91"/>
      <c r="S26" s="421">
        <v>15.126584692339021623030060550</v>
      </c>
      <c r="T26" s="420">
        <v>8.489810646529650202666233980</v>
      </c>
      <c r="U26" s="91"/>
      <c r="V26" s="421">
        <v>10.232175455884768625139382060</v>
      </c>
      <c r="W26" s="420">
        <v>10.933073419434231900677111780</v>
      </c>
      <c r="X26" s="91"/>
      <c r="Y26" s="421">
        <v>25.090582079524270186625624230</v>
      </c>
      <c r="Z26" s="420">
        <v>16.139977342462268872090085760</v>
      </c>
      <c r="AA26" s="91">
        <v>10.695674600748901006875013670</v>
      </c>
      <c r="AB26" s="421">
        <v>16.523175675039970464872822850</v>
      </c>
    </row>
    <row r="27" ht="18" customHeight="1">
      <c r="A27" s="58"/>
      <c r="B27" s="1043" t="s">
        <v>47</v>
      </c>
      <c r="C27" s="1043"/>
      <c r="D27" s="439">
        <v>159.1519608209940744444074166</v>
      </c>
      <c r="E27" s="95"/>
      <c r="F27" s="440">
        <v>216.67276456734856861046051993</v>
      </c>
      <c r="G27" s="439">
        <v>150.63704505675712873144444878</v>
      </c>
      <c r="H27" s="95"/>
      <c r="I27" s="440">
        <v>188.49235959744688828696974925</v>
      </c>
      <c r="J27" s="439">
        <v>112.2471965514204044115883337</v>
      </c>
      <c r="K27" s="95"/>
      <c r="L27" s="440">
        <v>116.88669749038335196550593397</v>
      </c>
      <c r="M27" s="439">
        <v>142.33102864076576854785894696</v>
      </c>
      <c r="N27" s="95">
        <v>137.14170894946810316771127501</v>
      </c>
      <c r="O27" s="440">
        <v>200.83125629627837268537937698</v>
      </c>
      <c r="P27" s="93"/>
      <c r="Q27" s="420">
        <v>12.248937359620840662523885850</v>
      </c>
      <c r="R27" s="91"/>
      <c r="S27" s="421">
        <v>14.113672478065628169032562730</v>
      </c>
      <c r="T27" s="420">
        <v>11.150751989585688035949793430</v>
      </c>
      <c r="U27" s="91"/>
      <c r="V27" s="421">
        <v>11.423514261871034245476939560</v>
      </c>
      <c r="W27" s="420">
        <v>13.925978726831267330919794770</v>
      </c>
      <c r="X27" s="91"/>
      <c r="Y27" s="421">
        <v>26.049059361689825369755028190</v>
      </c>
      <c r="Z27" s="420">
        <v>14.204435580493228424260188070</v>
      </c>
      <c r="AA27" s="91">
        <v>12.636133659181532292544533440</v>
      </c>
      <c r="AB27" s="421">
        <v>15.453615597955636480430672900</v>
      </c>
    </row>
    <row r="28" ht="18" customHeight="1">
      <c r="A28" s="58"/>
      <c r="B28" s="1043" t="s">
        <v>48</v>
      </c>
      <c r="C28" s="1043"/>
      <c r="D28" s="439">
        <v>159.98608015701596953361275014</v>
      </c>
      <c r="E28" s="95"/>
      <c r="F28" s="440">
        <v>213.72178822129378085630228823</v>
      </c>
      <c r="G28" s="439">
        <v>147.96125629602576732467925755</v>
      </c>
      <c r="H28" s="95"/>
      <c r="I28" s="440">
        <v>187.74328641385121135743864121</v>
      </c>
      <c r="J28" s="439">
        <v>111.82145995114169907805247792</v>
      </c>
      <c r="K28" s="95"/>
      <c r="L28" s="440">
        <v>115.97032061206482702393036656</v>
      </c>
      <c r="M28" s="439">
        <v>143.15990321625018251382801126</v>
      </c>
      <c r="N28" s="95">
        <v>137.04356471400009976497875293</v>
      </c>
      <c r="O28" s="440">
        <v>198.22360451434881960536798786</v>
      </c>
      <c r="P28" s="5"/>
      <c r="Q28" s="420">
        <v>16.121269440753703422769883300</v>
      </c>
      <c r="R28" s="91"/>
      <c r="S28" s="421">
        <v>14.233988938293260885342559470</v>
      </c>
      <c r="T28" s="420">
        <v>7.6424679568008830920522426600</v>
      </c>
      <c r="U28" s="91"/>
      <c r="V28" s="421">
        <v>11.971831476482558744648568850</v>
      </c>
      <c r="W28" s="420">
        <v>10.727772395240743980776123020</v>
      </c>
      <c r="X28" s="91"/>
      <c r="Y28" s="421">
        <v>25.158888162933479535708592780</v>
      </c>
      <c r="Z28" s="420">
        <v>16.432608373706060902085300110</v>
      </c>
      <c r="AA28" s="91">
        <v>10.253131893349923140718786290</v>
      </c>
      <c r="AB28" s="421">
        <v>15.578299006372822420147106160</v>
      </c>
    </row>
    <row r="29" ht="18" customHeight="1">
      <c r="A29" s="58"/>
      <c r="B29" s="1043" t="s">
        <v>49</v>
      </c>
      <c r="C29" s="1043"/>
      <c r="D29" s="439">
        <v>149.45648010290817686465587332</v>
      </c>
      <c r="E29" s="95"/>
      <c r="F29" s="440">
        <v>199.46576474831767835976503218</v>
      </c>
      <c r="G29" s="439">
        <v>141.78808037530647910353385419</v>
      </c>
      <c r="H29" s="95"/>
      <c r="I29" s="440">
        <v>166.42209984988426419721762053</v>
      </c>
      <c r="J29" s="439">
        <v>112.5734797621411951788916713</v>
      </c>
      <c r="K29" s="95"/>
      <c r="L29" s="440">
        <v>119.68938286255600379984348398</v>
      </c>
      <c r="M29" s="439">
        <v>135.70636866656035455011703292</v>
      </c>
      <c r="N29" s="95">
        <v>132.86111363000321003321460733</v>
      </c>
      <c r="O29" s="440">
        <v>182.26282528475238664631700469</v>
      </c>
      <c r="P29" s="93"/>
      <c r="Q29" s="420">
        <v>12.771111051079499923362547380</v>
      </c>
      <c r="R29" s="91"/>
      <c r="S29" s="421">
        <v>12.890358514910462647181647190</v>
      </c>
      <c r="T29" s="420">
        <v>1.7068313548740132768834448700</v>
      </c>
      <c r="U29" s="91"/>
      <c r="V29" s="421">
        <v>9.082136628894268784886337800</v>
      </c>
      <c r="W29" s="420">
        <v>12.077017076851418583336249210</v>
      </c>
      <c r="X29" s="91"/>
      <c r="Y29" s="421">
        <v>28.901566971637832614080634780</v>
      </c>
      <c r="Z29" s="420">
        <v>13.783126977058002053821965270</v>
      </c>
      <c r="AA29" s="91">
        <v>10.348358149044689870715693940</v>
      </c>
      <c r="AB29" s="421">
        <v>14.216015305813962988553381560</v>
      </c>
    </row>
    <row r="30" ht="18" customHeight="1">
      <c r="A30" s="58"/>
      <c r="B30" s="1044" t="s">
        <v>75</v>
      </c>
      <c r="C30" s="1044"/>
      <c r="D30" s="457">
        <v>152.72809617866685077396194172</v>
      </c>
      <c r="E30" s="458"/>
      <c r="F30" s="459">
        <v>207.27311262973284683562566288</v>
      </c>
      <c r="G30" s="457">
        <v>146.19299351307938655379908229</v>
      </c>
      <c r="H30" s="458"/>
      <c r="I30" s="459">
        <v>178.78882642674421836377400153</v>
      </c>
      <c r="J30" s="457">
        <v>112.66071934589607506197592062</v>
      </c>
      <c r="K30" s="458"/>
      <c r="L30" s="459">
        <v>116.67399739277879686995242157</v>
      </c>
      <c r="M30" s="457">
        <v>138.00612759508358069115317058</v>
      </c>
      <c r="N30" s="458">
        <v>132.82462257242588650453350213</v>
      </c>
      <c r="O30" s="459">
        <v>190.90486502153839214264649945</v>
      </c>
      <c r="P30" s="5"/>
      <c r="Q30" s="430">
        <v>14.957572005900180373509159850</v>
      </c>
      <c r="R30" s="431"/>
      <c r="S30" s="432">
        <v>14.308289155654775802667135090</v>
      </c>
      <c r="T30" s="430">
        <v>6.4751219569848841454978299500</v>
      </c>
      <c r="U30" s="431"/>
      <c r="V30" s="432">
        <v>11.292346011062062531601215980</v>
      </c>
      <c r="W30" s="430">
        <v>11.917919775695680147544064780</v>
      </c>
      <c r="X30" s="431"/>
      <c r="Y30" s="432">
        <v>26.064722243585152328158971440</v>
      </c>
      <c r="Z30" s="430">
        <v>15.226690777505263478745648260</v>
      </c>
      <c r="AA30" s="431">
        <v>10.678750894200429133413610090</v>
      </c>
      <c r="AB30" s="432">
        <v>15.734504555211875633635500290</v>
      </c>
    </row>
    <row r="31" ht="6" customHeight="1">
      <c r="A31" s="58"/>
      <c r="B31" s="631"/>
      <c r="C31" s="631"/>
      <c r="D31" s="95"/>
      <c r="E31" s="95"/>
      <c r="F31" s="95"/>
      <c r="G31" s="95"/>
      <c r="H31" s="95"/>
      <c r="I31" s="95"/>
      <c r="J31" s="95"/>
      <c r="K31" s="95"/>
      <c r="L31" s="95"/>
      <c r="M31" s="95"/>
      <c r="N31" s="95"/>
      <c r="O31" s="95"/>
      <c r="P31" s="5"/>
      <c r="Q31" s="91"/>
      <c r="R31" s="91"/>
      <c r="S31" s="91"/>
      <c r="T31" s="91"/>
      <c r="U31" s="91"/>
      <c r="V31" s="91"/>
      <c r="W31" s="91"/>
      <c r="X31" s="91"/>
      <c r="Y31" s="91"/>
      <c r="Z31" s="91"/>
      <c r="AA31" s="91"/>
      <c r="AB31" s="91"/>
    </row>
    <row r="32" ht="18" customHeight="1">
      <c r="A32" s="58"/>
      <c r="B32" s="1045" t="s">
        <v>50</v>
      </c>
      <c r="C32" s="1045"/>
      <c r="D32" s="493">
        <v>139.85543290240484826221659432</v>
      </c>
      <c r="E32" s="494"/>
      <c r="F32" s="495">
        <v>184.69652855617999053699137111</v>
      </c>
      <c r="G32" s="493">
        <v>138.19093218548661938265102788</v>
      </c>
      <c r="H32" s="494"/>
      <c r="I32" s="495">
        <v>156.09413279251652280449337826</v>
      </c>
      <c r="J32" s="493">
        <v>115.04229356473767633390270106</v>
      </c>
      <c r="K32" s="494"/>
      <c r="L32" s="495">
        <v>115.4638644501123331194735829</v>
      </c>
      <c r="M32" s="493">
        <v>130.95839231942994582542982519</v>
      </c>
      <c r="N32" s="494">
        <v>136.20617655175007392177466856</v>
      </c>
      <c r="O32" s="495">
        <v>168.21914765357265496615105997</v>
      </c>
      <c r="P32" s="93"/>
      <c r="Q32" s="479">
        <v>10.064293600296475102014806480</v>
      </c>
      <c r="R32" s="480"/>
      <c r="S32" s="481">
        <v>10.100034139655260454684295520</v>
      </c>
      <c r="T32" s="479">
        <v>7.6965088109944160953289189500</v>
      </c>
      <c r="U32" s="480"/>
      <c r="V32" s="481">
        <v>7.7187050580852696187698869300</v>
      </c>
      <c r="W32" s="479">
        <v>11.322924930932433941911192070</v>
      </c>
      <c r="X32" s="480"/>
      <c r="Y32" s="481">
        <v>23.833184385264085144412747230</v>
      </c>
      <c r="Z32" s="479">
        <v>11.155463830642843401627240870</v>
      </c>
      <c r="AA32" s="480">
        <v>9.217757799860977816970766440</v>
      </c>
      <c r="AB32" s="481">
        <v>10.622137910264528650115896020</v>
      </c>
    </row>
    <row r="33" ht="18" customHeight="1">
      <c r="A33" s="58"/>
      <c r="B33" s="1046" t="s">
        <v>51</v>
      </c>
      <c r="C33" s="1046"/>
      <c r="D33" s="276">
        <v>140.71661879889804577152895199</v>
      </c>
      <c r="E33" s="94"/>
      <c r="F33" s="277">
        <v>186.71996172186339118489563849</v>
      </c>
      <c r="G33" s="276">
        <v>141.55408125127772005343360876</v>
      </c>
      <c r="H33" s="94"/>
      <c r="I33" s="277">
        <v>158.0029656086485856515772642</v>
      </c>
      <c r="J33" s="276">
        <v>115.20929639549499531861203347</v>
      </c>
      <c r="K33" s="94"/>
      <c r="L33" s="277">
        <v>117.87875705521462070888052608</v>
      </c>
      <c r="M33" s="276">
        <v>131.74084536373940651427433385</v>
      </c>
      <c r="N33" s="94">
        <v>141.08353907633490505479226703</v>
      </c>
      <c r="O33" s="277">
        <v>170.6835613074650246188305612</v>
      </c>
      <c r="P33" s="5"/>
      <c r="Q33" s="271">
        <v>8.970921700559576533122810890</v>
      </c>
      <c r="R33" s="92"/>
      <c r="S33" s="272">
        <v>10.732267816725767096728199160</v>
      </c>
      <c r="T33" s="271">
        <v>6.8934605121251237437897582100</v>
      </c>
      <c r="U33" s="92"/>
      <c r="V33" s="272">
        <v>8.334125507865166386919065520</v>
      </c>
      <c r="W33" s="271">
        <v>12.059502225807631320225047650</v>
      </c>
      <c r="X33" s="92"/>
      <c r="Y33" s="272">
        <v>25.684334162485585601628059350</v>
      </c>
      <c r="Z33" s="271">
        <v>10.277378474889608027802253040</v>
      </c>
      <c r="AA33" s="92">
        <v>11.054762780426336129832124460</v>
      </c>
      <c r="AB33" s="272">
        <v>11.051744247927481237295991100</v>
      </c>
    </row>
    <row r="34" ht="18" customHeight="1">
      <c r="A34" s="58"/>
      <c r="B34" s="1047" t="s">
        <v>76</v>
      </c>
      <c r="C34" s="1047"/>
      <c r="D34" s="443">
        <v>140.29485651382615224369721341</v>
      </c>
      <c r="E34" s="444"/>
      <c r="F34" s="445">
        <v>185.76653670175522889055081997</v>
      </c>
      <c r="G34" s="443">
        <v>139.71927091541439473976495244</v>
      </c>
      <c r="H34" s="444"/>
      <c r="I34" s="445">
        <v>157.0967875805122569008097897</v>
      </c>
      <c r="J34" s="443">
        <v>115.12698879914157234035734188</v>
      </c>
      <c r="K34" s="444"/>
      <c r="L34" s="445">
        <v>116.69774675306800486218736765</v>
      </c>
      <c r="M34" s="633">
        <v>131.35221070821030654238958067</v>
      </c>
      <c r="N34" s="634">
        <v>138.7576820217114434852046136</v>
      </c>
      <c r="O34" s="635">
        <v>169.51509723733006272697366353</v>
      </c>
      <c r="P34" s="93"/>
      <c r="Q34" s="273">
        <v>9.476906219114591107421323740</v>
      </c>
      <c r="R34" s="274"/>
      <c r="S34" s="275">
        <v>10.441010874440250090840124390</v>
      </c>
      <c r="T34" s="273">
        <v>7.4221821274753531619506364700</v>
      </c>
      <c r="U34" s="274"/>
      <c r="V34" s="275">
        <v>8.055733203658233379833926020</v>
      </c>
      <c r="W34" s="273">
        <v>11.684803125401589544090149340</v>
      </c>
      <c r="X34" s="274"/>
      <c r="Y34" s="275">
        <v>24.794724567074681583109736300</v>
      </c>
      <c r="Z34" s="273">
        <v>10.729105203512440630686692850</v>
      </c>
      <c r="AA34" s="274">
        <v>10.224423575495881588217751190</v>
      </c>
      <c r="AB34" s="275">
        <v>10.865394535929598553303202490</v>
      </c>
    </row>
    <row r="35" ht="6" customHeight="1">
      <c r="A35" s="58"/>
      <c r="B35" s="631"/>
      <c r="C35" s="631"/>
      <c r="D35" s="95"/>
      <c r="E35" s="95"/>
      <c r="F35" s="95"/>
      <c r="G35" s="95"/>
      <c r="H35" s="95"/>
      <c r="I35" s="95"/>
      <c r="J35" s="95"/>
      <c r="K35" s="95"/>
      <c r="L35" s="95"/>
      <c r="M35" s="636"/>
      <c r="N35" s="636"/>
      <c r="O35" s="636"/>
      <c r="P35" s="93"/>
      <c r="Q35" s="91"/>
      <c r="R35" s="91"/>
      <c r="S35" s="91"/>
      <c r="T35" s="91"/>
      <c r="U35" s="91"/>
      <c r="V35" s="91"/>
      <c r="W35" s="91"/>
      <c r="X35" s="91"/>
      <c r="Y35" s="91"/>
      <c r="Z35" s="91"/>
      <c r="AA35" s="91"/>
      <c r="AB35" s="91"/>
    </row>
    <row r="36" ht="18" customHeight="1">
      <c r="A36" s="58"/>
      <c r="B36" s="982" t="s">
        <v>12</v>
      </c>
      <c r="C36" s="982"/>
      <c r="D36" s="482">
        <v>149.22198939376843598381663147</v>
      </c>
      <c r="E36" s="483"/>
      <c r="F36" s="484">
        <v>201.2650444239683467912729135</v>
      </c>
      <c r="G36" s="482">
        <v>143.63556668753913587977457733</v>
      </c>
      <c r="H36" s="483"/>
      <c r="I36" s="484">
        <v>168.80947175691538134295743359</v>
      </c>
      <c r="J36" s="482">
        <v>113.44990070409821267376782813</v>
      </c>
      <c r="K36" s="483"/>
      <c r="L36" s="484">
        <v>117.08335348720175011135882173</v>
      </c>
      <c r="M36" s="482">
        <v>136.06354954640293390442751179</v>
      </c>
      <c r="N36" s="483">
        <v>134.81951306780618050058025543</v>
      </c>
      <c r="O36" s="484">
        <v>184.01344784755672695325517283</v>
      </c>
      <c r="P36" s="93"/>
      <c r="Q36" s="468">
        <v>13.437259080393964140617412790</v>
      </c>
      <c r="R36" s="469"/>
      <c r="S36" s="470">
        <v>13.438781661515100324708086860</v>
      </c>
      <c r="T36" s="468">
        <v>7.1237232288024842547969371900</v>
      </c>
      <c r="U36" s="469"/>
      <c r="V36" s="470">
        <v>10.736755913409825992478421600</v>
      </c>
      <c r="W36" s="468">
        <v>11.932850986595459883710174190</v>
      </c>
      <c r="X36" s="469"/>
      <c r="Y36" s="470">
        <v>25.356736784224990050289830550</v>
      </c>
      <c r="Z36" s="468">
        <v>13.919817061648684420621532710</v>
      </c>
      <c r="AA36" s="469">
        <v>10.577812221439719760554392130</v>
      </c>
      <c r="AB36" s="470">
        <v>14.424476033835042141688917030</v>
      </c>
    </row>
    <row r="37" ht="15"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 customHeight="1">
      <c r="A38" s="112"/>
      <c r="B38" s="1037" t="s">
        <v>10</v>
      </c>
      <c r="C38" s="1037"/>
      <c r="D38" s="1037"/>
      <c r="E38" s="1037"/>
      <c r="F38" s="1037"/>
      <c r="G38" s="1037"/>
      <c r="H38" s="1037"/>
      <c r="I38" s="1037"/>
      <c r="J38" s="1037"/>
      <c r="K38" s="1037"/>
      <c r="L38" s="1037"/>
      <c r="M38" s="1037"/>
      <c r="N38" s="1037"/>
      <c r="O38" s="1037"/>
      <c r="P38" s="411"/>
      <c r="Q38" s="1038"/>
      <c r="R38" s="1038"/>
      <c r="S38" s="1038"/>
      <c r="T38" s="1038"/>
      <c r="U38" s="1038"/>
      <c r="V38" s="1038"/>
      <c r="W38" s="1038"/>
      <c r="X38" s="1038"/>
      <c r="Y38" s="1038"/>
      <c r="Z38" s="1038"/>
      <c r="AA38" s="1038"/>
      <c r="AB38" s="1038"/>
      <c r="AC38" s="9"/>
    </row>
    <row r="39" ht="18" customHeight="1">
      <c r="A39" s="58"/>
      <c r="B39" s="1042" t="s">
        <v>43</v>
      </c>
      <c r="C39" s="1042"/>
      <c r="D39" s="454">
        <v>50.673948935832021894580035561</v>
      </c>
      <c r="E39" s="455"/>
      <c r="F39" s="456">
        <v>61.109302542460374652300720097</v>
      </c>
      <c r="G39" s="454">
        <v>4.7656679528539948342497611744</v>
      </c>
      <c r="H39" s="455"/>
      <c r="I39" s="456">
        <v>15.895030839985641639401683526</v>
      </c>
      <c r="J39" s="454">
        <v>29.16939900213760575103311307</v>
      </c>
      <c r="K39" s="455"/>
      <c r="L39" s="456">
        <v>8.489761916780064188383194485</v>
      </c>
      <c r="M39" s="454">
        <v>84.61229467462098049662244719</v>
      </c>
      <c r="N39" s="455">
        <v>71.853437067371108250617705713</v>
      </c>
      <c r="O39" s="456">
        <v>85.49409529922608048008559809</v>
      </c>
      <c r="P39" s="5"/>
      <c r="Q39" s="427">
        <v>25.196909253716797524483918410</v>
      </c>
      <c r="R39" s="428"/>
      <c r="S39" s="429">
        <v>14.326388956883246455149368440</v>
      </c>
      <c r="T39" s="427">
        <v>-22.640575234984318673686145200</v>
      </c>
      <c r="U39" s="428"/>
      <c r="V39" s="429">
        <v>19.295148246272252149250577820</v>
      </c>
      <c r="W39" s="427">
        <v>-8.194959503341602775341508900</v>
      </c>
      <c r="X39" s="428"/>
      <c r="Y39" s="429">
        <v>7.816575861543967256169721400</v>
      </c>
      <c r="Z39" s="427">
        <v>7.6216464369897376619974323800</v>
      </c>
      <c r="AA39" s="428">
        <v>3.2227577689488974645687346100</v>
      </c>
      <c r="AB39" s="429">
        <v>14.526581401698236302792570480</v>
      </c>
    </row>
    <row r="40" ht="18" customHeight="1">
      <c r="A40" s="58"/>
      <c r="B40" s="1043" t="s">
        <v>46</v>
      </c>
      <c r="C40" s="1043"/>
      <c r="D40" s="439">
        <v>62.513092950794528161179513318</v>
      </c>
      <c r="E40" s="95"/>
      <c r="F40" s="440">
        <v>89.5657986182710543310646191</v>
      </c>
      <c r="G40" s="439">
        <v>6.0443869805275363045223190858</v>
      </c>
      <c r="H40" s="95"/>
      <c r="I40" s="440">
        <v>21.174126511090865379105161954</v>
      </c>
      <c r="J40" s="439">
        <v>28.944821763031704285877918661</v>
      </c>
      <c r="K40" s="95"/>
      <c r="L40" s="440">
        <v>8.374692949145275519025859619</v>
      </c>
      <c r="M40" s="439">
        <v>97.50608012108092836284700853</v>
      </c>
      <c r="N40" s="95">
        <v>72.550991117016150853838966548</v>
      </c>
      <c r="O40" s="440">
        <v>119.11461807850719522919564062</v>
      </c>
      <c r="P40" s="5"/>
      <c r="Q40" s="420">
        <v>28.008802014173432381637252510</v>
      </c>
      <c r="R40" s="91"/>
      <c r="S40" s="421">
        <v>26.153593026791518946496071790</v>
      </c>
      <c r="T40" s="420">
        <v>1.0214315242774558225713962100</v>
      </c>
      <c r="U40" s="91"/>
      <c r="V40" s="421">
        <v>55.30877270252353807502868100</v>
      </c>
      <c r="W40" s="420">
        <v>-5.9460214441701207058394621300</v>
      </c>
      <c r="X40" s="91"/>
      <c r="Y40" s="421">
        <v>8.082783161304434978948115160</v>
      </c>
      <c r="Z40" s="420">
        <v>13.612431280774016243333639520</v>
      </c>
      <c r="AA40" s="91">
        <v>5.3349322488697378358379777800</v>
      </c>
      <c r="AB40" s="421">
        <v>28.940677076061332856848631480</v>
      </c>
    </row>
    <row r="41" ht="18" customHeight="1">
      <c r="A41" s="58"/>
      <c r="B41" s="1043" t="s">
        <v>47</v>
      </c>
      <c r="C41" s="1043"/>
      <c r="D41" s="439">
        <v>72.601343688281854810152644997</v>
      </c>
      <c r="E41" s="95"/>
      <c r="F41" s="440">
        <v>107.59033338187154304459009926</v>
      </c>
      <c r="G41" s="439">
        <v>8.389568373508336005867772333</v>
      </c>
      <c r="H41" s="95"/>
      <c r="I41" s="440">
        <v>26.50449062440602358145613088</v>
      </c>
      <c r="J41" s="439">
        <v>30.408741598711511246729884242</v>
      </c>
      <c r="K41" s="95"/>
      <c r="L41" s="440">
        <v>8.533344579389690820314858385</v>
      </c>
      <c r="M41" s="439">
        <v>111.40295683777851456688855953</v>
      </c>
      <c r="N41" s="95">
        <v>78.48775763649341540782463396</v>
      </c>
      <c r="O41" s="440">
        <v>142.62816858566725744636108846</v>
      </c>
      <c r="P41" s="93"/>
      <c r="Q41" s="420">
        <v>25.529166484552606041107422700</v>
      </c>
      <c r="R41" s="91"/>
      <c r="S41" s="421">
        <v>28.964089226203839949793098340</v>
      </c>
      <c r="T41" s="420">
        <v>-0.5276518822318384215512300700</v>
      </c>
      <c r="U41" s="91"/>
      <c r="V41" s="421">
        <v>65.950092828578180472767973740</v>
      </c>
      <c r="W41" s="420">
        <v>4.3697570120947157735232015500</v>
      </c>
      <c r="X41" s="91"/>
      <c r="Y41" s="421">
        <v>14.068198034511709577091410730</v>
      </c>
      <c r="Z41" s="420">
        <v>16.453813274242494326664973150</v>
      </c>
      <c r="AA41" s="91">
        <v>13.714132459835034110074388660</v>
      </c>
      <c r="AB41" s="421">
        <v>33.448436945695060845407066390</v>
      </c>
    </row>
    <row r="42" ht="18" customHeight="1">
      <c r="A42" s="58"/>
      <c r="B42" s="1043" t="s">
        <v>48</v>
      </c>
      <c r="C42" s="1043"/>
      <c r="D42" s="439">
        <v>78.695780244637737862020338209</v>
      </c>
      <c r="E42" s="95"/>
      <c r="F42" s="440">
        <v>103.87458071365204023592964472</v>
      </c>
      <c r="G42" s="439">
        <v>7.1383307792200294628855954318</v>
      </c>
      <c r="H42" s="95"/>
      <c r="I42" s="440">
        <v>25.885504397137668181725054525</v>
      </c>
      <c r="J42" s="439">
        <v>30.359184057300105757017948296</v>
      </c>
      <c r="K42" s="95"/>
      <c r="L42" s="440">
        <v>8.573826165595386274559500432</v>
      </c>
      <c r="M42" s="439">
        <v>116.19779782462158778345776771</v>
      </c>
      <c r="N42" s="95">
        <v>82.09621876059738694305524644</v>
      </c>
      <c r="O42" s="440">
        <v>138.33391127638509469221419961</v>
      </c>
      <c r="P42" s="5"/>
      <c r="Q42" s="420">
        <v>39.970803818863001355067379090</v>
      </c>
      <c r="R42" s="91"/>
      <c r="S42" s="421">
        <v>26.929612341602668926067390450</v>
      </c>
      <c r="T42" s="420">
        <v>-13.559878225420545914285196370</v>
      </c>
      <c r="U42" s="91"/>
      <c r="V42" s="421">
        <v>56.717123250693957432812411890</v>
      </c>
      <c r="W42" s="420">
        <v>-4.4683301543313853801427734500</v>
      </c>
      <c r="X42" s="91"/>
      <c r="Y42" s="421">
        <v>13.170569807996566764538331820</v>
      </c>
      <c r="Z42" s="420">
        <v>20.383542115436563267129668460</v>
      </c>
      <c r="AA42" s="91">
        <v>10.310252754883092090302151370</v>
      </c>
      <c r="AB42" s="421">
        <v>30.590263007961775639328619170</v>
      </c>
    </row>
    <row r="43" ht="18" customHeight="1">
      <c r="A43" s="58"/>
      <c r="B43" s="1043" t="s">
        <v>49</v>
      </c>
      <c r="C43" s="1043"/>
      <c r="D43" s="439">
        <v>66.11159430634015491282918825</v>
      </c>
      <c r="E43" s="95"/>
      <c r="F43" s="440">
        <v>78.389128573059518285954114112</v>
      </c>
      <c r="G43" s="439">
        <v>6.8018195203760635488237994747</v>
      </c>
      <c r="H43" s="95"/>
      <c r="I43" s="440">
        <v>23.541282443076976659995593084</v>
      </c>
      <c r="J43" s="439">
        <v>31.050619018524568212282154289</v>
      </c>
      <c r="K43" s="95"/>
      <c r="L43" s="440">
        <v>8.631028195219960109484516347</v>
      </c>
      <c r="M43" s="439">
        <v>103.96906571704430319553430619</v>
      </c>
      <c r="N43" s="95">
        <v>81.96080561624534153461099653</v>
      </c>
      <c r="O43" s="440">
        <v>110.56143921135645505543422353</v>
      </c>
      <c r="P43" s="93"/>
      <c r="Q43" s="420">
        <v>32.177245256443222472915124850</v>
      </c>
      <c r="R43" s="91"/>
      <c r="S43" s="421">
        <v>15.204576829998794600516231550</v>
      </c>
      <c r="T43" s="420">
        <v>-27.603180216028533537198355260</v>
      </c>
      <c r="U43" s="91"/>
      <c r="V43" s="421">
        <v>26.628285027507437531880700540</v>
      </c>
      <c r="W43" s="420">
        <v>-8.872784201984671533206419760</v>
      </c>
      <c r="X43" s="91"/>
      <c r="Y43" s="421">
        <v>8.119655930673942941483009970</v>
      </c>
      <c r="Z43" s="420">
        <v>10.915162964573183524280514820</v>
      </c>
      <c r="AA43" s="91">
        <v>6.3225644953172515292722819100</v>
      </c>
      <c r="AB43" s="421">
        <v>16.851410594558351071768944210</v>
      </c>
    </row>
    <row r="44" ht="18" customHeight="1">
      <c r="A44" s="58"/>
      <c r="B44" s="1044" t="s">
        <v>75</v>
      </c>
      <c r="C44" s="1044"/>
      <c r="D44" s="457">
        <v>66.093355427067493217708527302</v>
      </c>
      <c r="E44" s="458"/>
      <c r="F44" s="459">
        <v>88.10582876586290610996783945</v>
      </c>
      <c r="G44" s="457">
        <v>6.6209667677131783481254359347</v>
      </c>
      <c r="H44" s="458"/>
      <c r="I44" s="459">
        <v>22.600086963139435088336724791</v>
      </c>
      <c r="J44" s="457">
        <v>29.985009599121676802973479945</v>
      </c>
      <c r="K44" s="458"/>
      <c r="L44" s="459">
        <v>8.520530761226075382353585851</v>
      </c>
      <c r="M44" s="457">
        <v>102.70332694413162956185065516</v>
      </c>
      <c r="N44" s="458">
        <v>77.3898306956269731729852</v>
      </c>
      <c r="O44" s="459">
        <v>119.22644649022841658065815006</v>
      </c>
      <c r="P44" s="5"/>
      <c r="Q44" s="430">
        <v>30.478044820543109251478724260</v>
      </c>
      <c r="R44" s="431"/>
      <c r="S44" s="432">
        <v>23.127282863414582316803915120</v>
      </c>
      <c r="T44" s="430">
        <v>-13.377651787359834269880623960</v>
      </c>
      <c r="U44" s="431"/>
      <c r="V44" s="432">
        <v>44.791285146314112948304541380</v>
      </c>
      <c r="W44" s="430">
        <v>-4.8272444521069672902318108300</v>
      </c>
      <c r="X44" s="431"/>
      <c r="Y44" s="432">
        <v>10.191959303974702789305619390</v>
      </c>
      <c r="Z44" s="430">
        <v>14.055959589083627697901421760</v>
      </c>
      <c r="AA44" s="431">
        <v>7.779727459518430733062660600</v>
      </c>
      <c r="AB44" s="432">
        <v>25.636569565912517973296340130</v>
      </c>
    </row>
    <row r="45" ht="6" customHeight="1">
      <c r="A45" s="58"/>
      <c r="B45" s="631"/>
      <c r="C45" s="631"/>
      <c r="D45" s="95"/>
      <c r="E45" s="95"/>
      <c r="F45" s="95"/>
      <c r="G45" s="95"/>
      <c r="H45" s="95"/>
      <c r="I45" s="95"/>
      <c r="J45" s="95"/>
      <c r="K45" s="95"/>
      <c r="L45" s="95"/>
      <c r="M45" s="95"/>
      <c r="N45" s="95"/>
      <c r="O45" s="95"/>
      <c r="P45" s="5"/>
      <c r="Q45" s="91"/>
      <c r="R45" s="91"/>
      <c r="S45" s="91"/>
      <c r="T45" s="91"/>
      <c r="U45" s="91"/>
      <c r="V45" s="91"/>
      <c r="W45" s="91"/>
      <c r="X45" s="91"/>
      <c r="Y45" s="91"/>
      <c r="Z45" s="91"/>
      <c r="AA45" s="91"/>
      <c r="AB45" s="91"/>
    </row>
    <row r="46" ht="18" customHeight="1">
      <c r="A46" s="58"/>
      <c r="B46" s="1045" t="s">
        <v>50</v>
      </c>
      <c r="C46" s="1045"/>
      <c r="D46" s="493">
        <v>58.202011649819657300332852251</v>
      </c>
      <c r="E46" s="494"/>
      <c r="F46" s="495">
        <v>74.161006773602487871492445305</v>
      </c>
      <c r="G46" s="493">
        <v>12.214959926938646867689068496</v>
      </c>
      <c r="H46" s="494"/>
      <c r="I46" s="495">
        <v>35.924398351837239902826460004</v>
      </c>
      <c r="J46" s="493">
        <v>31.291637503159115273511437577</v>
      </c>
      <c r="K46" s="494"/>
      <c r="L46" s="495">
        <v>8.364462886075484907299057365</v>
      </c>
      <c r="M46" s="493">
        <v>101.71353276724277730663678731</v>
      </c>
      <c r="N46" s="494">
        <v>94.85823513166254465659504515</v>
      </c>
      <c r="O46" s="495">
        <v>118.44986801151521268161796263</v>
      </c>
      <c r="P46" s="93"/>
      <c r="Q46" s="479">
        <v>26.720124668516131103279522280</v>
      </c>
      <c r="R46" s="480"/>
      <c r="S46" s="481">
        <v>7.7989892507347307877556296300</v>
      </c>
      <c r="T46" s="479">
        <v>-28.631608354864014427859907040</v>
      </c>
      <c r="U46" s="480"/>
      <c r="V46" s="481">
        <v>8.865585380578803945216149050</v>
      </c>
      <c r="W46" s="479">
        <v>-6.4790014597571020667891931800</v>
      </c>
      <c r="X46" s="480"/>
      <c r="Y46" s="481">
        <v>9.813329585259322399599647840</v>
      </c>
      <c r="Z46" s="479">
        <v>5.0149594720964749046622271300</v>
      </c>
      <c r="AA46" s="480">
        <v>9.527652854301599602265912260</v>
      </c>
      <c r="AB46" s="481">
        <v>8.260911970103185040414859160</v>
      </c>
    </row>
    <row r="47" ht="18" customHeight="1">
      <c r="A47" s="58"/>
      <c r="B47" s="1046" t="s">
        <v>51</v>
      </c>
      <c r="C47" s="1046"/>
      <c r="D47" s="276">
        <v>59.865049614407228838965746339</v>
      </c>
      <c r="E47" s="94"/>
      <c r="F47" s="277">
        <v>82.55352972566550792783161716</v>
      </c>
      <c r="G47" s="276">
        <v>10.226263778056113432187352474</v>
      </c>
      <c r="H47" s="94"/>
      <c r="I47" s="277">
        <v>39.476036420299201528149046641</v>
      </c>
      <c r="J47" s="276">
        <v>31.639600634499480523046203939</v>
      </c>
      <c r="K47" s="94"/>
      <c r="L47" s="277">
        <v>8.753365056494761539430221721</v>
      </c>
      <c r="M47" s="276">
        <v>101.73574616081676108436194935</v>
      </c>
      <c r="N47" s="94">
        <v>105.75339571685290327641901543</v>
      </c>
      <c r="O47" s="277">
        <v>130.78293120245947099541088548</v>
      </c>
      <c r="P47" s="5"/>
      <c r="Q47" s="271">
        <v>16.365424024092710607471409160</v>
      </c>
      <c r="R47" s="92"/>
      <c r="S47" s="272">
        <v>8.660446216454781673494816930</v>
      </c>
      <c r="T47" s="271">
        <v>-21.898319996128569858326422130</v>
      </c>
      <c r="U47" s="92"/>
      <c r="V47" s="272">
        <v>13.34261616967337552590094900</v>
      </c>
      <c r="W47" s="271">
        <v>-0.4005868509727879634176598500</v>
      </c>
      <c r="X47" s="92"/>
      <c r="Y47" s="272">
        <v>15.117165235969043180481111240</v>
      </c>
      <c r="Z47" s="271">
        <v>5.2855950236288431851106601800</v>
      </c>
      <c r="AA47" s="92">
        <v>15.000201025018880039257508500</v>
      </c>
      <c r="AB47" s="272">
        <v>10.452331011140108497601768140</v>
      </c>
    </row>
    <row r="48" ht="18" customHeight="1">
      <c r="A48" s="58"/>
      <c r="B48" s="1047" t="s">
        <v>76</v>
      </c>
      <c r="C48" s="1047"/>
      <c r="D48" s="443">
        <v>59.041424799666865086446607323</v>
      </c>
      <c r="E48" s="444"/>
      <c r="F48" s="445">
        <v>78.397232644643821804692217753</v>
      </c>
      <c r="G48" s="443">
        <v>11.211171839132431415276018793</v>
      </c>
      <c r="H48" s="444"/>
      <c r="I48" s="445">
        <v>37.717129948298991961322622774</v>
      </c>
      <c r="J48" s="443">
        <v>31.467270792554014821931675658</v>
      </c>
      <c r="K48" s="444"/>
      <c r="L48" s="445">
        <v>8.560765886382357873993835563</v>
      </c>
      <c r="M48" s="443">
        <v>101.72474491240971762004958607</v>
      </c>
      <c r="N48" s="444">
        <v>100.3577047932185693626352678</v>
      </c>
      <c r="O48" s="445">
        <v>124.67512847932517164000867607</v>
      </c>
      <c r="P48" s="93"/>
      <c r="Q48" s="273">
        <v>21.263434094488355907503204920</v>
      </c>
      <c r="R48" s="274"/>
      <c r="S48" s="275">
        <v>8.359138596968233309202058030</v>
      </c>
      <c r="T48" s="273">
        <v>-25.772419545139481174288570210</v>
      </c>
      <c r="U48" s="274"/>
      <c r="V48" s="275">
        <v>11.243893969786536152302296100</v>
      </c>
      <c r="W48" s="273">
        <v>-3.5127713753228006638287639900</v>
      </c>
      <c r="X48" s="274"/>
      <c r="Y48" s="275">
        <v>12.486344483625374942779645800</v>
      </c>
      <c r="Z48" s="273">
        <v>5.1490504369231653609858834500</v>
      </c>
      <c r="AA48" s="274">
        <v>12.441005909802174795771547030</v>
      </c>
      <c r="AB48" s="275">
        <v>9.493970198956002062614474870</v>
      </c>
    </row>
    <row r="49" ht="6" customHeight="1">
      <c r="A49" s="58"/>
      <c r="B49" s="631"/>
      <c r="C49" s="631"/>
      <c r="D49" s="95"/>
      <c r="E49" s="95"/>
      <c r="F49" s="95"/>
      <c r="G49" s="95"/>
      <c r="H49" s="95"/>
      <c r="I49" s="95"/>
      <c r="J49" s="95"/>
      <c r="K49" s="95"/>
      <c r="L49" s="95"/>
      <c r="M49" s="95"/>
      <c r="N49" s="95"/>
      <c r="O49" s="95"/>
      <c r="P49" s="5"/>
      <c r="Q49" s="91"/>
      <c r="R49" s="91"/>
      <c r="S49" s="91"/>
      <c r="T49" s="91"/>
      <c r="U49" s="91"/>
      <c r="V49" s="91"/>
      <c r="W49" s="91"/>
      <c r="X49" s="91"/>
      <c r="Y49" s="91"/>
      <c r="Z49" s="91"/>
      <c r="AA49" s="91"/>
      <c r="AB49" s="91"/>
    </row>
    <row r="50" ht="18" customHeight="1">
      <c r="A50" s="58"/>
      <c r="B50" s="982" t="s">
        <v>12</v>
      </c>
      <c r="C50" s="982"/>
      <c r="D50" s="482">
        <v>64.048588625985886259858862599</v>
      </c>
      <c r="E50" s="483"/>
      <c r="F50" s="484">
        <v>85.37052282892750416888652352</v>
      </c>
      <c r="G50" s="482">
        <v>7.935035284350352843503528435</v>
      </c>
      <c r="H50" s="483"/>
      <c r="I50" s="484">
        <v>26.853277659585057771727617204</v>
      </c>
      <c r="J50" s="482">
        <v>30.433049674830496748304967483</v>
      </c>
      <c r="K50" s="483"/>
      <c r="L50" s="484">
        <v>8.570075067072455410542105867</v>
      </c>
      <c r="M50" s="482">
        <v>102.41667358516673585166735852</v>
      </c>
      <c r="N50" s="483">
        <v>83.99876923865657340654600483</v>
      </c>
      <c r="O50" s="484">
        <v>120.79387555558501735115624658</v>
      </c>
      <c r="P50" s="93"/>
      <c r="Q50" s="468">
        <v>27.420001739642536142395924420</v>
      </c>
      <c r="R50" s="469"/>
      <c r="S50" s="470">
        <v>18.724266230403158335498961360</v>
      </c>
      <c r="T50" s="468">
        <v>-18.905675958852433099642425870</v>
      </c>
      <c r="U50" s="469"/>
      <c r="V50" s="470">
        <v>29.746157041959086545820479010</v>
      </c>
      <c r="W50" s="468">
        <v>-4.6683705368574980262323778300</v>
      </c>
      <c r="X50" s="469"/>
      <c r="Y50" s="470">
        <v>10.602860134270063069878514010</v>
      </c>
      <c r="Z50" s="468">
        <v>11.353898663701810303081001500</v>
      </c>
      <c r="AA50" s="469">
        <v>9.332487748027759799263791220</v>
      </c>
      <c r="AB50" s="470">
        <v>20.370363095200576369875493350</v>
      </c>
    </row>
    <row r="51" ht="15" customHeight="1">
      <c r="B51" s="43"/>
      <c r="C51"/>
      <c r="D51" s="56"/>
      <c r="E51" s="56"/>
      <c r="F51" s="56"/>
      <c r="G51" s="56"/>
      <c r="H51" s="56"/>
      <c r="I51" s="56"/>
      <c r="J51" s="56"/>
      <c r="K51" s="56"/>
      <c r="L51" s="56"/>
      <c r="M51" s="56"/>
      <c r="N51" s="56"/>
      <c r="O51" s="56"/>
      <c r="P51" s="5"/>
      <c r="Q51" s="5"/>
      <c r="R51" s="5"/>
      <c r="S51" s="5"/>
      <c r="T51" s="5"/>
      <c r="U51" s="5"/>
      <c r="V51" s="5"/>
      <c r="W51" s="5"/>
      <c r="X51" s="5"/>
      <c r="Y51" s="5"/>
      <c r="Z51" s="5"/>
      <c r="AA51" s="5"/>
      <c r="AB51" s="5"/>
    </row>
    <row r="52" ht="39.95" customHeight="1">
      <c r="B52" s="1048" t="s">
        <v>126</v>
      </c>
      <c r="C52" s="1048"/>
      <c r="D52" s="1048"/>
      <c r="E52" s="1048"/>
      <c r="F52" s="1048"/>
      <c r="G52" s="1048"/>
      <c r="H52" s="1048"/>
      <c r="I52" s="1048"/>
      <c r="J52" s="1048"/>
      <c r="K52" s="1048"/>
      <c r="L52" s="1048"/>
      <c r="M52" s="1048"/>
      <c r="N52" s="1048"/>
      <c r="O52" s="1048"/>
      <c r="P52" s="1048"/>
      <c r="Q52" s="1048"/>
      <c r="R52" s="1048"/>
      <c r="S52" s="1048"/>
      <c r="T52" s="1048"/>
      <c r="U52" s="1048"/>
      <c r="V52" s="1048"/>
      <c r="W52" s="1048"/>
      <c r="X52" s="1048"/>
      <c r="Y52" s="1048"/>
      <c r="Z52" s="1048"/>
      <c r="AA52" s="1048"/>
      <c r="AB52" s="1048"/>
    </row>
    <row r="54">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row>
    <row r="55">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row>
    <row r="56">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row>
    <row r="57">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row>
    <row r="58">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row>
    <row r="59">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row>
    <row r="60">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row>
    <row r="6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row>
    <row r="62">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row>
    <row r="63">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row>
    <row r="64">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row>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row r="87" s="236" customFormat="1"/>
    <row r="88" s="236" customFormat="1"/>
    <row r="89" s="236" customFormat="1"/>
    <row r="90" s="236" customFormat="1"/>
    <row r="91" s="236" customFormat="1"/>
    <row r="92" s="236" customFormat="1"/>
    <row r="93" s="236" customFormat="1"/>
    <row r="94" s="236" customFormat="1"/>
  </sheetData>
  <mergeCells count="49">
    <mergeCell ref="B52:AB52"/>
    <mergeCell ref="R3:AB3"/>
    <mergeCell ref="Q6:AB6"/>
    <mergeCell ref="D6:O6"/>
    <mergeCell ref="Q7:S7"/>
    <mergeCell ref="T7:V7"/>
    <mergeCell ref="W7:Y7"/>
    <mergeCell ref="Z7:AB7"/>
    <mergeCell ref="D7:F7"/>
    <mergeCell ref="M7:O7"/>
    <mergeCell ref="J7:L7"/>
    <mergeCell ref="G7:I7"/>
    <mergeCell ref="B8:C8"/>
    <mergeCell ref="B18:C18"/>
    <mergeCell ref="B10:O10"/>
    <mergeCell ref="B15:C15"/>
    <mergeCell ref="B22:C22"/>
    <mergeCell ref="B33:C33"/>
    <mergeCell ref="B34:C34"/>
    <mergeCell ref="B32:C32"/>
    <mergeCell ref="B19:C19"/>
    <mergeCell ref="B25:C25"/>
    <mergeCell ref="B26:C26"/>
    <mergeCell ref="B24:O24"/>
    <mergeCell ref="B50:C50"/>
    <mergeCell ref="B44:C44"/>
    <mergeCell ref="B46:C46"/>
    <mergeCell ref="B47:C47"/>
    <mergeCell ref="B48:C48"/>
    <mergeCell ref="Q10:AB10"/>
    <mergeCell ref="B11:C11"/>
    <mergeCell ref="B12:C12"/>
    <mergeCell ref="B13:C13"/>
    <mergeCell ref="B20:C20"/>
    <mergeCell ref="B16:C16"/>
    <mergeCell ref="B14:C14"/>
    <mergeCell ref="B43:C43"/>
    <mergeCell ref="B41:C41"/>
    <mergeCell ref="B27:C27"/>
    <mergeCell ref="Q24:AB24"/>
    <mergeCell ref="B36:C36"/>
    <mergeCell ref="B39:C39"/>
    <mergeCell ref="B40:C40"/>
    <mergeCell ref="B42:C42"/>
    <mergeCell ref="Q38:AB38"/>
    <mergeCell ref="B28:C28"/>
    <mergeCell ref="B29:C29"/>
    <mergeCell ref="B30:C30"/>
    <mergeCell ref="B38:O38"/>
  </mergeCells>
  <phoneticPr fontId="0" type="noConversion"/>
  <printOptions horizontalCentered="1" verticalCentered="1"/>
  <pageMargins left="0.25" right="0.25" top="0.25" bottom="0.25" header="0" footer="0"/>
  <pageSetup scale="67" fitToWidth="1" fitToHeight="1" orientation="landscape" r:id="rId1"/>
  <headerFooter alignWithMargins="0">
    <oddHeader/>
    <oddFooter/>
  </headerFooter>
  <rowBreaks count="1" manualBreakCount="1">
    <brk id="54" max="16383" man="1"/>
  </rowBreaks>
  <colBreaks count="1" manualBreakCount="1">
    <brk id="30" max="1048575" man="1"/>
  </colBreaks>
  <drawing r:id="rId59"/>
</worksheet>
</file>

<file path=xl/worksheets/sheet69.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7">
    <pageSetUpPr fitToPage="1"/>
  </sheetPr>
  <dimension ref="A1:BW153"/>
  <sheetViews>
    <sheetView showGridLines="0" zoomScale="85" workbookViewId="0"/>
  </sheetViews>
  <sheetFormatPr defaultRowHeight="12.75"/>
  <cols>
    <col min="1" max="1" width="1" customWidth="1"/>
    <col min="2" max="2" width="1.28515625" style="33" customWidth="1"/>
    <col min="3" max="3" width="9" customWidth="1"/>
    <col min="4" max="4" width="40.7109375" customWidth="1"/>
    <col min="5" max="5" width="28.7109375" customWidth="1"/>
    <col min="6" max="6" width="11.7109375" customWidth="1"/>
    <col min="7" max="7" width="14.7109375" customWidth="1"/>
    <col min="8" max="44" width="2.7109375" customWidth="1"/>
    <col min="45" max="69" width="2.42578125" style="236" customWidth="1"/>
    <col min="70" max="75" width="9.140625" style="236" customWidth="1"/>
  </cols>
  <sheetData>
    <row r="1" ht="23.25" customHeight="1">
      <c r="B1" s="6" t="s">
        <v>163</v>
      </c>
      <c r="D1" s="6"/>
      <c r="E1" s="6"/>
      <c r="AS1" s="236"/>
    </row>
    <row r="2" ht="15" customHeight="1">
      <c r="B2" s="0"/>
      <c r="C2" s="1049" t="s">
        <v>208</v>
      </c>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049"/>
      <c r="AB2" s="1049"/>
      <c r="AC2" s="1049"/>
      <c r="AD2" s="1049"/>
      <c r="AE2" s="1049"/>
      <c r="AF2" s="1049"/>
      <c r="AG2" s="1049"/>
      <c r="AH2" s="1049"/>
      <c r="AI2" s="1049"/>
      <c r="AJ2" s="1049"/>
      <c r="AK2" s="1049"/>
      <c r="AL2" s="1049"/>
      <c r="AM2" s="1049"/>
      <c r="AN2" s="1049"/>
      <c r="AO2" s="1049"/>
      <c r="AP2" s="1049"/>
      <c r="AQ2" s="0"/>
    </row>
    <row r="3" ht="15" customHeight="1">
      <c r="B3" s="0"/>
      <c r="C3" s="1049" t="s">
        <v>209</v>
      </c>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49"/>
      <c r="AC3" s="1049"/>
      <c r="AD3" s="1049"/>
      <c r="AE3" s="1049"/>
      <c r="AF3" s="1049"/>
      <c r="AG3" s="1049"/>
      <c r="AH3" s="1049"/>
      <c r="AI3" s="1049"/>
      <c r="AJ3" s="1049"/>
      <c r="AK3" s="1049"/>
      <c r="AL3" s="1049"/>
      <c r="AM3" s="1049"/>
      <c r="AN3" s="1049"/>
      <c r="AO3" s="1049"/>
      <c r="AP3" s="1049"/>
      <c r="AQ3" s="0"/>
    </row>
    <row r="4" ht="15" customHeight="1">
      <c r="B4" s="0"/>
      <c r="C4" s="1049" t="s">
        <v>239</v>
      </c>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1049"/>
      <c r="AL4" s="1049"/>
      <c r="AM4" s="1049"/>
      <c r="AN4" s="1049"/>
      <c r="AO4" s="1049"/>
      <c r="AP4" s="1049"/>
      <c r="AQ4" s="0"/>
    </row>
    <row r="5" ht="12.75" customHeight="1">
      <c r="C5" s="67"/>
      <c r="D5" s="67"/>
      <c r="E5" s="67"/>
    </row>
    <row r="6" ht="18" customHeight="1">
      <c r="B6" s="68"/>
      <c r="C6" s="68" t="s">
        <v>7</v>
      </c>
      <c r="D6" s="69"/>
      <c r="E6" s="69"/>
      <c r="F6" s="69"/>
      <c r="H6" s="1050" t="s">
        <v>241</v>
      </c>
      <c r="I6" s="1050"/>
      <c r="J6" s="1050"/>
      <c r="K6" s="1050"/>
      <c r="L6" s="1050"/>
      <c r="M6" s="1050"/>
      <c r="N6" s="1050"/>
      <c r="O6" s="1050"/>
      <c r="P6" s="1050"/>
      <c r="Q6" s="1050"/>
      <c r="R6" s="1050"/>
      <c r="S6" s="1050"/>
      <c r="T6" s="1050"/>
      <c r="U6" s="1050"/>
      <c r="Z6" s="1050" t="s">
        <v>242</v>
      </c>
      <c r="AA6" s="1050"/>
      <c r="AB6" s="1050"/>
      <c r="AC6" s="1050"/>
      <c r="AD6" s="1050"/>
      <c r="AE6" s="1050"/>
      <c r="AF6" s="1050"/>
      <c r="AG6" s="1050"/>
      <c r="AH6" s="1050"/>
      <c r="AI6" s="1050"/>
      <c r="AJ6" s="1050"/>
      <c r="AK6" s="1050"/>
      <c r="AL6" s="1050"/>
      <c r="AM6" s="1050"/>
    </row>
    <row r="7" ht="15" customHeight="1">
      <c r="D7" s="93" t="s">
        <v>244</v>
      </c>
      <c r="E7" s="71"/>
      <c r="F7" s="71"/>
      <c r="H7" s="1051" t="s">
        <v>0</v>
      </c>
      <c r="I7" s="1051"/>
      <c r="J7" s="1051" t="s">
        <v>1</v>
      </c>
      <c r="K7" s="1051"/>
      <c r="L7" s="1051" t="s">
        <v>2</v>
      </c>
      <c r="M7" s="1051"/>
      <c r="N7" s="1051" t="s">
        <v>3</v>
      </c>
      <c r="O7" s="1051"/>
      <c r="P7" s="1051" t="s">
        <v>4</v>
      </c>
      <c r="Q7" s="1051"/>
      <c r="R7" s="1051" t="s">
        <v>5</v>
      </c>
      <c r="S7" s="1051"/>
      <c r="T7" s="1051" t="s">
        <v>6</v>
      </c>
      <c r="U7" s="1051"/>
      <c r="Z7" s="1051" t="s">
        <v>0</v>
      </c>
      <c r="AA7" s="1051"/>
      <c r="AB7" s="1051" t="s">
        <v>1</v>
      </c>
      <c r="AC7" s="1051"/>
      <c r="AD7" s="1051" t="s">
        <v>2</v>
      </c>
      <c r="AE7" s="1051"/>
      <c r="AF7" s="1051" t="s">
        <v>3</v>
      </c>
      <c r="AG7" s="1051"/>
      <c r="AH7" s="1051" t="s">
        <v>4</v>
      </c>
      <c r="AI7" s="1051"/>
      <c r="AJ7" s="1051" t="s">
        <v>5</v>
      </c>
      <c r="AK7" s="1051"/>
      <c r="AL7" s="1051" t="s">
        <v>6</v>
      </c>
      <c r="AM7" s="1051"/>
    </row>
    <row r="8" ht="15" customHeight="1">
      <c r="D8" s="175" t="s">
        <v>246</v>
      </c>
      <c r="E8" s="71"/>
      <c r="F8" s="71"/>
      <c r="G8" s="71"/>
      <c r="H8" s="1052"/>
      <c r="I8" s="1052"/>
      <c r="J8" s="1053"/>
      <c r="K8" s="1053"/>
      <c r="L8" s="1053"/>
      <c r="M8" s="1053"/>
      <c r="N8" s="1053"/>
      <c r="O8" s="1053"/>
      <c r="P8" s="1053"/>
      <c r="Q8" s="1053"/>
      <c r="R8" s="1053">
        <v>1</v>
      </c>
      <c r="S8" s="1053"/>
      <c r="T8" s="1054">
        <v>2</v>
      </c>
      <c r="U8" s="1054"/>
      <c r="Z8" s="1052"/>
      <c r="AA8" s="1052"/>
      <c r="AB8" s="1053"/>
      <c r="AC8" s="1053"/>
      <c r="AD8" s="1053"/>
      <c r="AE8" s="1053"/>
      <c r="AF8" s="1053"/>
      <c r="AG8" s="1053"/>
      <c r="AH8" s="1053">
        <v>1</v>
      </c>
      <c r="AI8" s="1053"/>
      <c r="AJ8" s="1053">
        <v>2</v>
      </c>
      <c r="AK8" s="1053"/>
      <c r="AL8" s="1054">
        <v>3</v>
      </c>
      <c r="AM8" s="1054"/>
    </row>
    <row r="9" ht="15" customHeight="1">
      <c r="D9" s="175" t="s">
        <v>248</v>
      </c>
      <c r="H9" s="1055">
        <v>3</v>
      </c>
      <c r="I9" s="1055"/>
      <c r="J9" s="1056">
        <v>4</v>
      </c>
      <c r="K9" s="1056"/>
      <c r="L9" s="1056">
        <v>5</v>
      </c>
      <c r="M9" s="1056"/>
      <c r="N9" s="1056">
        <v>6</v>
      </c>
      <c r="O9" s="1056"/>
      <c r="P9" s="1056">
        <v>7</v>
      </c>
      <c r="Q9" s="1056"/>
      <c r="R9" s="1056">
        <v>8</v>
      </c>
      <c r="S9" s="1056"/>
      <c r="T9" s="1057">
        <v>9</v>
      </c>
      <c r="U9" s="1057"/>
      <c r="Z9" s="1055">
        <v>4</v>
      </c>
      <c r="AA9" s="1055"/>
      <c r="AB9" s="1056">
        <v>5</v>
      </c>
      <c r="AC9" s="1056"/>
      <c r="AD9" s="1056">
        <v>6</v>
      </c>
      <c r="AE9" s="1056"/>
      <c r="AF9" s="1056">
        <v>7</v>
      </c>
      <c r="AG9" s="1056"/>
      <c r="AH9" s="1056">
        <v>8</v>
      </c>
      <c r="AI9" s="1056"/>
      <c r="AJ9" s="1056">
        <v>9</v>
      </c>
      <c r="AK9" s="1056"/>
      <c r="AL9" s="1057">
        <v>10</v>
      </c>
      <c r="AM9" s="1057"/>
    </row>
    <row r="10" ht="15" customHeight="1">
      <c r="H10" s="1058">
        <v>10</v>
      </c>
      <c r="I10" s="1058"/>
      <c r="J10" s="1059">
        <v>11</v>
      </c>
      <c r="K10" s="1059"/>
      <c r="L10" s="1059">
        <v>12</v>
      </c>
      <c r="M10" s="1059"/>
      <c r="N10" s="1059">
        <v>13</v>
      </c>
      <c r="O10" s="1059"/>
      <c r="P10" s="1059">
        <v>14</v>
      </c>
      <c r="Q10" s="1059"/>
      <c r="R10" s="1059">
        <v>15</v>
      </c>
      <c r="S10" s="1059"/>
      <c r="T10" s="1060">
        <v>16</v>
      </c>
      <c r="U10" s="1060"/>
      <c r="Z10" s="1058">
        <v>11</v>
      </c>
      <c r="AA10" s="1058"/>
      <c r="AB10" s="1059">
        <v>12</v>
      </c>
      <c r="AC10" s="1059"/>
      <c r="AD10" s="1059">
        <v>13</v>
      </c>
      <c r="AE10" s="1059"/>
      <c r="AF10" s="1059">
        <v>14</v>
      </c>
      <c r="AG10" s="1059"/>
      <c r="AH10" s="1059">
        <v>15</v>
      </c>
      <c r="AI10" s="1059"/>
      <c r="AJ10" s="1059">
        <v>16</v>
      </c>
      <c r="AK10" s="1059"/>
      <c r="AL10" s="1060">
        <v>17</v>
      </c>
      <c r="AM10" s="1060"/>
    </row>
    <row r="11" ht="15" customHeight="1">
      <c r="H11" s="1055">
        <v>17</v>
      </c>
      <c r="I11" s="1055"/>
      <c r="J11" s="1056">
        <v>18</v>
      </c>
      <c r="K11" s="1056"/>
      <c r="L11" s="1056">
        <v>19</v>
      </c>
      <c r="M11" s="1056"/>
      <c r="N11" s="1056">
        <v>20</v>
      </c>
      <c r="O11" s="1056"/>
      <c r="P11" s="1056">
        <v>21</v>
      </c>
      <c r="Q11" s="1056"/>
      <c r="R11" s="1056">
        <v>22</v>
      </c>
      <c r="S11" s="1056"/>
      <c r="T11" s="1057">
        <v>23</v>
      </c>
      <c r="U11" s="1057"/>
      <c r="Z11" s="1055">
        <v>18</v>
      </c>
      <c r="AA11" s="1055"/>
      <c r="AB11" s="1056">
        <v>19</v>
      </c>
      <c r="AC11" s="1056"/>
      <c r="AD11" s="1056">
        <v>20</v>
      </c>
      <c r="AE11" s="1056"/>
      <c r="AF11" s="1056">
        <v>21</v>
      </c>
      <c r="AG11" s="1056"/>
      <c r="AH11" s="1056">
        <v>22</v>
      </c>
      <c r="AI11" s="1056"/>
      <c r="AJ11" s="1056">
        <v>23</v>
      </c>
      <c r="AK11" s="1056"/>
      <c r="AL11" s="1057">
        <v>24</v>
      </c>
      <c r="AM11" s="1057"/>
      <c r="AN11" t="s">
        <v>27</v>
      </c>
    </row>
    <row r="12" ht="15" customHeight="1">
      <c r="A12" s="68"/>
      <c r="H12" s="1058">
        <v>24</v>
      </c>
      <c r="I12" s="1058"/>
      <c r="J12" s="1059">
        <v>25</v>
      </c>
      <c r="K12" s="1059"/>
      <c r="L12" s="1059">
        <v>26</v>
      </c>
      <c r="M12" s="1059"/>
      <c r="N12" s="1059">
        <v>27</v>
      </c>
      <c r="O12" s="1059"/>
      <c r="P12" s="1059">
        <v>28</v>
      </c>
      <c r="Q12" s="1059"/>
      <c r="R12" s="1059">
        <v>29</v>
      </c>
      <c r="S12" s="1059"/>
      <c r="T12" s="1060">
        <v>30</v>
      </c>
      <c r="U12" s="1060"/>
      <c r="Z12" s="1058">
        <v>25</v>
      </c>
      <c r="AA12" s="1058"/>
      <c r="AB12" s="1059">
        <v>26</v>
      </c>
      <c r="AC12" s="1059"/>
      <c r="AD12" s="1059">
        <v>27</v>
      </c>
      <c r="AE12" s="1059"/>
      <c r="AF12" s="1059">
        <v>28</v>
      </c>
      <c r="AG12" s="1059"/>
      <c r="AH12" s="1059">
        <v>29</v>
      </c>
      <c r="AI12" s="1059"/>
      <c r="AJ12" s="1059">
        <v>30</v>
      </c>
      <c r="AK12" s="1059"/>
      <c r="AL12" s="1060"/>
      <c r="AM12" s="1060"/>
    </row>
    <row r="13" ht="15" customHeight="1">
      <c r="C13" s="72"/>
      <c r="D13" s="73"/>
      <c r="E13" s="73"/>
      <c r="F13" s="73"/>
      <c r="G13" s="73"/>
      <c r="H13" s="1061" t="s">
        <v>27</v>
      </c>
      <c r="I13" s="1061"/>
      <c r="J13" s="1062" t="s">
        <v>27</v>
      </c>
      <c r="K13" s="1062"/>
      <c r="L13" s="1062" t="s">
        <v>27</v>
      </c>
      <c r="M13" s="1062"/>
      <c r="N13" s="1062" t="s">
        <v>27</v>
      </c>
      <c r="O13" s="1062"/>
      <c r="P13" s="1062" t="s">
        <v>27</v>
      </c>
      <c r="Q13" s="1062"/>
      <c r="R13" s="1062" t="s">
        <v>27</v>
      </c>
      <c r="S13" s="1062"/>
      <c r="T13" s="1063" t="s">
        <v>27</v>
      </c>
      <c r="U13" s="1063"/>
      <c r="Z13" s="1061" t="s">
        <v>27</v>
      </c>
      <c r="AA13" s="1061"/>
      <c r="AB13" s="1062" t="s">
        <v>27</v>
      </c>
      <c r="AC13" s="1062"/>
      <c r="AD13" s="1062" t="s">
        <v>27</v>
      </c>
      <c r="AE13" s="1062"/>
      <c r="AF13" s="1062" t="s">
        <v>27</v>
      </c>
      <c r="AG13" s="1062"/>
      <c r="AH13" s="1062" t="s">
        <v>27</v>
      </c>
      <c r="AI13" s="1062"/>
      <c r="AJ13" s="1062" t="s">
        <v>27</v>
      </c>
      <c r="AK13" s="1062"/>
      <c r="AL13" s="1063" t="s">
        <v>27</v>
      </c>
      <c r="AM13" s="1063"/>
    </row>
    <row r="14" ht="15" customHeight="1">
      <c r="A14" s="68"/>
      <c r="C14" s="68" t="s">
        <v>8</v>
      </c>
      <c r="F14" s="64"/>
    </row>
    <row r="15" ht="15" customHeight="1">
      <c r="D15" s="70" t="s">
        <v>250</v>
      </c>
      <c r="F15" s="64"/>
      <c r="P15" s="1064"/>
      <c r="Q15" s="1064"/>
      <c r="R15" s="1064"/>
      <c r="S15" s="1064"/>
      <c r="T15" s="1064"/>
      <c r="U15" s="1064"/>
      <c r="V15" s="1064"/>
      <c r="W15" s="0"/>
      <c r="X15" s="1064"/>
      <c r="Y15" s="1064"/>
      <c r="Z15" s="1064"/>
      <c r="AA15" s="1064"/>
      <c r="AB15" s="1064"/>
      <c r="AC15" s="1064"/>
      <c r="AD15" s="1064"/>
      <c r="AE15" s="0"/>
      <c r="AF15" s="1064"/>
      <c r="AG15" s="1064"/>
      <c r="AH15" s="1064"/>
      <c r="AI15" s="1064"/>
      <c r="AJ15" s="1064"/>
      <c r="AK15" s="1064"/>
      <c r="AL15" s="1064"/>
      <c r="AM15" s="0"/>
      <c r="AN15" s="0"/>
    </row>
    <row r="16" ht="15" customHeight="1">
      <c r="C16" s="70"/>
      <c r="D16" s="73" t="s">
        <v>252</v>
      </c>
      <c r="F16" s="64"/>
      <c r="P16" s="21"/>
      <c r="Q16" s="21"/>
      <c r="R16" s="21"/>
      <c r="S16" s="21"/>
      <c r="T16" s="21"/>
      <c r="U16" s="21"/>
      <c r="V16" s="21"/>
      <c r="W16" s="0"/>
      <c r="X16" s="21"/>
      <c r="Y16" s="21"/>
      <c r="Z16" s="21"/>
      <c r="AA16" s="21"/>
      <c r="AB16" s="21"/>
      <c r="AC16" s="21"/>
      <c r="AD16" s="21"/>
      <c r="AE16" s="0"/>
      <c r="AF16" s="21"/>
      <c r="AG16" s="21"/>
      <c r="AH16" s="21"/>
      <c r="AI16" s="21"/>
      <c r="AJ16" s="21"/>
      <c r="AK16" s="21"/>
      <c r="AL16" s="21"/>
      <c r="AM16" s="0"/>
      <c r="AN16" s="0"/>
    </row>
    <row r="17" ht="15" customHeight="1">
      <c r="C17" s="70"/>
      <c r="D17" s="73"/>
      <c r="F17" s="64"/>
      <c r="P17" s="21"/>
      <c r="Q17" s="21"/>
      <c r="R17" s="21"/>
      <c r="S17" s="21"/>
      <c r="T17" s="21"/>
      <c r="U17" s="21"/>
      <c r="V17" s="21"/>
      <c r="W17" s="0"/>
      <c r="X17" s="21"/>
      <c r="Y17" s="21"/>
      <c r="Z17" s="21"/>
      <c r="AA17" s="21"/>
      <c r="AB17" s="21"/>
      <c r="AC17" s="21"/>
      <c r="AD17" s="21"/>
      <c r="AE17" s="0"/>
      <c r="AF17" s="21"/>
      <c r="AG17" s="21"/>
      <c r="AH17" s="21"/>
      <c r="AI17" s="21"/>
      <c r="AJ17" s="21"/>
      <c r="AK17" s="21"/>
      <c r="AL17" s="21"/>
      <c r="AM17" s="0"/>
      <c r="AN17" s="0"/>
    </row>
    <row r="18" ht="15" customHeight="1">
      <c r="C18" s="70"/>
      <c r="D18" s="71"/>
      <c r="F18" s="64"/>
      <c r="P18" s="21"/>
      <c r="Q18" s="21"/>
      <c r="R18" s="21"/>
      <c r="S18" s="21"/>
      <c r="T18" s="21"/>
      <c r="U18" s="21"/>
      <c r="V18" s="21"/>
      <c r="W18" s="0"/>
      <c r="X18" s="21"/>
      <c r="Y18" s="21"/>
      <c r="Z18" s="21"/>
      <c r="AA18" s="21"/>
      <c r="AB18" s="21"/>
      <c r="AC18" s="21"/>
      <c r="AD18" s="21"/>
      <c r="AE18" s="0"/>
      <c r="AF18" s="21"/>
      <c r="AG18" s="21"/>
      <c r="AH18" s="21"/>
      <c r="AI18" s="21"/>
      <c r="AJ18" s="21"/>
      <c r="AK18" s="21"/>
      <c r="AL18" s="21"/>
      <c r="AM18" s="0"/>
      <c r="AN18" s="0"/>
    </row>
    <row r="19" ht="15" customHeight="1">
      <c r="C19" s="74"/>
      <c r="D19" s="71"/>
      <c r="F19" s="64"/>
      <c r="P19" s="21"/>
      <c r="Q19" s="21"/>
      <c r="R19" s="21"/>
      <c r="S19" s="21"/>
      <c r="T19" s="21"/>
      <c r="U19" s="21"/>
      <c r="V19" s="21"/>
      <c r="W19" s="0"/>
      <c r="X19" s="21"/>
      <c r="Y19" s="21"/>
      <c r="Z19" s="21"/>
      <c r="AA19" s="21"/>
      <c r="AB19" s="21"/>
      <c r="AC19" s="21"/>
      <c r="AD19" s="21"/>
      <c r="AE19" s="0"/>
      <c r="AF19" s="21"/>
      <c r="AG19" s="21"/>
      <c r="AH19" s="21"/>
      <c r="AI19" s="21"/>
      <c r="AJ19" s="21"/>
      <c r="AK19" s="21"/>
      <c r="AL19" s="21"/>
      <c r="AM19" s="0"/>
      <c r="AN19" s="0"/>
    </row>
    <row r="20" ht="15" customHeight="1">
      <c r="C20" s="74"/>
      <c r="D20" s="71"/>
      <c r="F20" s="64"/>
      <c r="P20" s="21"/>
      <c r="Q20" s="21"/>
      <c r="R20" s="21"/>
      <c r="S20" s="21"/>
      <c r="T20" s="21"/>
      <c r="U20" s="21"/>
      <c r="V20" s="21"/>
      <c r="W20" s="0"/>
      <c r="X20" s="21"/>
      <c r="Y20" s="21"/>
      <c r="Z20" s="21"/>
      <c r="AA20" s="21"/>
      <c r="AB20" s="21"/>
      <c r="AC20" s="21"/>
      <c r="AD20" s="21"/>
      <c r="AE20" s="0"/>
      <c r="AF20" s="21"/>
      <c r="AG20" s="21"/>
      <c r="AH20" s="21"/>
      <c r="AI20" s="21"/>
      <c r="AJ20" s="21"/>
      <c r="AK20" s="21"/>
      <c r="AL20" s="21"/>
      <c r="AM20" s="0"/>
      <c r="AN20" s="0"/>
    </row>
    <row r="21" ht="30" customHeight="1">
      <c r="R21" s="993">
        <v>2021</v>
      </c>
      <c r="S21" s="993"/>
      <c r="T21" s="993"/>
      <c r="U21" s="995">
        <v>2022</v>
      </c>
      <c r="V21" s="995"/>
      <c r="W21" s="995"/>
      <c r="X21" s="995"/>
      <c r="Y21" s="995"/>
      <c r="Z21" s="995"/>
      <c r="AA21" s="995"/>
      <c r="AB21" s="995"/>
      <c r="AC21" s="995"/>
      <c r="AD21" s="995"/>
      <c r="AE21" s="995"/>
      <c r="AF21" s="995"/>
      <c r="AG21" s="995">
        <v>2023</v>
      </c>
      <c r="AH21" s="995"/>
      <c r="AI21" s="995"/>
      <c r="AJ21" s="995"/>
      <c r="AK21" s="995"/>
      <c r="AL21" s="995"/>
      <c r="AM21" s="995"/>
      <c r="AN21" s="995"/>
      <c r="AO21" s="995"/>
    </row>
    <row r="22" s="5" customFormat="1" ht="30" customHeight="1">
      <c r="B22" s="76"/>
      <c r="C22" s="77" t="s">
        <v>71</v>
      </c>
      <c r="D22" s="77" t="s">
        <v>21</v>
      </c>
      <c r="E22" s="177" t="s">
        <v>95</v>
      </c>
      <c r="F22" s="10" t="s">
        <v>60</v>
      </c>
      <c r="G22" s="10" t="s">
        <v>61</v>
      </c>
      <c r="H22" s="1065" t="s">
        <v>34</v>
      </c>
      <c r="I22" s="1065"/>
      <c r="J22" s="1065"/>
      <c r="K22" s="1065"/>
      <c r="L22" s="1065" t="s">
        <v>62</v>
      </c>
      <c r="M22" s="1065"/>
      <c r="N22" s="1065"/>
      <c r="O22" s="1065"/>
      <c r="R22" s="617" t="s">
        <v>229</v>
      </c>
      <c r="S22" s="618" t="s">
        <v>230</v>
      </c>
      <c r="T22" s="1015" t="s">
        <v>231</v>
      </c>
      <c r="U22" s="618" t="s">
        <v>232</v>
      </c>
      <c r="V22" s="618" t="s">
        <v>233</v>
      </c>
      <c r="W22" s="618" t="s">
        <v>234</v>
      </c>
      <c r="X22" s="618" t="s">
        <v>218</v>
      </c>
      <c r="Y22" s="618" t="s">
        <v>221</v>
      </c>
      <c r="Z22" s="618" t="s">
        <v>223</v>
      </c>
      <c r="AA22" s="618" t="s">
        <v>224</v>
      </c>
      <c r="AB22" s="618" t="s">
        <v>226</v>
      </c>
      <c r="AC22" s="618" t="s">
        <v>228</v>
      </c>
      <c r="AD22" s="618" t="s">
        <v>229</v>
      </c>
      <c r="AE22" s="618" t="s">
        <v>230</v>
      </c>
      <c r="AF22" s="1015" t="s">
        <v>231</v>
      </c>
      <c r="AG22" s="618" t="s">
        <v>232</v>
      </c>
      <c r="AH22" s="618" t="s">
        <v>233</v>
      </c>
      <c r="AI22" s="618" t="s">
        <v>234</v>
      </c>
      <c r="AJ22" s="618" t="s">
        <v>218</v>
      </c>
      <c r="AK22" s="618" t="s">
        <v>221</v>
      </c>
      <c r="AL22" s="618" t="s">
        <v>223</v>
      </c>
      <c r="AM22" s="618" t="s">
        <v>224</v>
      </c>
      <c r="AN22" s="618" t="s">
        <v>226</v>
      </c>
      <c r="AO22" s="1015" t="s">
        <v>228</v>
      </c>
      <c r="AP22" s="78"/>
      <c r="AQ22" s="78"/>
      <c r="AR22" s="78"/>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row>
    <row r="23" s="0" customFormat="1" ht="18" customHeight="1">
      <c r="B23" s="21"/>
      <c r="C23" s="1016">
        <v>1605</v>
      </c>
      <c r="D23" s="1016" t="s">
        <v>213</v>
      </c>
      <c r="E23" s="1016" t="s">
        <v>253</v>
      </c>
      <c r="F23" s="1017" t="s">
        <v>254</v>
      </c>
      <c r="G23" s="1016" t="s">
        <v>255</v>
      </c>
      <c r="H23" s="1018" t="s">
        <v>256</v>
      </c>
      <c r="I23" s="1018"/>
      <c r="J23" s="1018"/>
      <c r="K23" s="1018"/>
      <c r="L23" s="1018" t="s">
        <v>257</v>
      </c>
      <c r="M23" s="1018"/>
      <c r="N23" s="1018"/>
      <c r="O23" s="1018"/>
      <c r="P23" s="80"/>
      <c r="Q23" s="4"/>
      <c r="R23" s="1066" t="s">
        <v>297</v>
      </c>
      <c r="S23" s="1067" t="s">
        <v>298</v>
      </c>
      <c r="T23" s="1067" t="s">
        <v>298</v>
      </c>
      <c r="U23" s="1067" t="s">
        <v>298</v>
      </c>
      <c r="V23" s="1067" t="s">
        <v>297</v>
      </c>
      <c r="W23" s="1067" t="s">
        <v>298</v>
      </c>
      <c r="X23" s="1067" t="s">
        <v>298</v>
      </c>
      <c r="Y23" s="1067" t="s">
        <v>298</v>
      </c>
      <c r="Z23" s="1067" t="s">
        <v>297</v>
      </c>
      <c r="AA23" s="1067" t="s">
        <v>297</v>
      </c>
      <c r="AB23" s="1067" t="s">
        <v>297</v>
      </c>
      <c r="AC23" s="1067" t="s">
        <v>297</v>
      </c>
      <c r="AD23" s="1067" t="s">
        <v>297</v>
      </c>
      <c r="AE23" s="1067" t="s">
        <v>297</v>
      </c>
      <c r="AF23" s="1067" t="s">
        <v>297</v>
      </c>
      <c r="AG23" s="1067" t="s">
        <v>297</v>
      </c>
      <c r="AH23" s="1067" t="s">
        <v>297</v>
      </c>
      <c r="AI23" s="1067" t="s">
        <v>297</v>
      </c>
      <c r="AJ23" s="1067" t="s">
        <v>297</v>
      </c>
      <c r="AK23" s="1067" t="s">
        <v>297</v>
      </c>
      <c r="AL23" s="1067" t="s">
        <v>297</v>
      </c>
      <c r="AM23" s="1067" t="s">
        <v>297</v>
      </c>
      <c r="AN23" s="1067" t="s">
        <v>297</v>
      </c>
      <c r="AO23" s="1068" t="s">
        <v>297</v>
      </c>
      <c r="AP23" s="79"/>
      <c r="AQ23" s="79"/>
      <c r="AR23" s="79"/>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row>
    <row r="24" s="0" customFormat="1" ht="18" customHeight="1">
      <c r="B24" s="21"/>
      <c r="C24" s="1022">
        <v>1604</v>
      </c>
      <c r="D24" s="1022" t="s">
        <v>259</v>
      </c>
      <c r="E24" s="1022" t="s">
        <v>260</v>
      </c>
      <c r="F24" s="1023" t="s">
        <v>261</v>
      </c>
      <c r="G24" s="1022" t="s">
        <v>262</v>
      </c>
      <c r="H24" s="1024" t="s">
        <v>263</v>
      </c>
      <c r="I24" s="1024"/>
      <c r="J24" s="1024"/>
      <c r="K24" s="1024"/>
      <c r="L24" s="1024" t="s">
        <v>264</v>
      </c>
      <c r="M24" s="1024"/>
      <c r="N24" s="1024"/>
      <c r="O24" s="1024"/>
      <c r="P24" s="80"/>
      <c r="Q24" s="4"/>
      <c r="R24" s="1069" t="s">
        <v>262</v>
      </c>
      <c r="S24" s="1070" t="s">
        <v>262</v>
      </c>
      <c r="T24" s="1070" t="s">
        <v>262</v>
      </c>
      <c r="U24" s="1070" t="s">
        <v>262</v>
      </c>
      <c r="V24" s="1070" t="s">
        <v>262</v>
      </c>
      <c r="W24" s="1070" t="s">
        <v>262</v>
      </c>
      <c r="X24" s="1070" t="s">
        <v>262</v>
      </c>
      <c r="Y24" s="1070" t="s">
        <v>262</v>
      </c>
      <c r="Z24" s="1070" t="s">
        <v>262</v>
      </c>
      <c r="AA24" s="1070" t="s">
        <v>262</v>
      </c>
      <c r="AB24" s="1070" t="s">
        <v>262</v>
      </c>
      <c r="AC24" s="1070" t="s">
        <v>262</v>
      </c>
      <c r="AD24" s="1070" t="s">
        <v>262</v>
      </c>
      <c r="AE24" s="1070" t="s">
        <v>262</v>
      </c>
      <c r="AF24" s="1070" t="s">
        <v>262</v>
      </c>
      <c r="AG24" s="1070" t="s">
        <v>262</v>
      </c>
      <c r="AH24" s="1070" t="s">
        <v>262</v>
      </c>
      <c r="AI24" s="1070" t="s">
        <v>262</v>
      </c>
      <c r="AJ24" s="1070" t="s">
        <v>262</v>
      </c>
      <c r="AK24" s="1070" t="s">
        <v>262</v>
      </c>
      <c r="AL24" s="1070" t="s">
        <v>262</v>
      </c>
      <c r="AM24" s="1070" t="s">
        <v>262</v>
      </c>
      <c r="AN24" s="1070" t="s">
        <v>262</v>
      </c>
      <c r="AO24" s="1071" t="s">
        <v>262</v>
      </c>
      <c r="AP24" s="79"/>
      <c r="AQ24" s="79"/>
      <c r="AR24" s="79"/>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row>
    <row r="25" s="0" customFormat="1" ht="18" customHeight="1">
      <c r="B25" s="21"/>
      <c r="C25" s="1016">
        <v>1762</v>
      </c>
      <c r="D25" s="1016" t="s">
        <v>265</v>
      </c>
      <c r="E25" s="1016" t="s">
        <v>253</v>
      </c>
      <c r="F25" s="1017" t="s">
        <v>254</v>
      </c>
      <c r="G25" s="1016" t="s">
        <v>266</v>
      </c>
      <c r="H25" s="1018" t="s">
        <v>267</v>
      </c>
      <c r="I25" s="1018"/>
      <c r="J25" s="1018"/>
      <c r="K25" s="1018"/>
      <c r="L25" s="1018" t="s">
        <v>268</v>
      </c>
      <c r="M25" s="1018"/>
      <c r="N25" s="1018"/>
      <c r="O25" s="1018"/>
      <c r="P25" s="80"/>
      <c r="Q25" s="4"/>
      <c r="R25" s="1066" t="s">
        <v>262</v>
      </c>
      <c r="S25" s="1067" t="s">
        <v>262</v>
      </c>
      <c r="T25" s="1067" t="s">
        <v>262</v>
      </c>
      <c r="U25" s="1067" t="s">
        <v>262</v>
      </c>
      <c r="V25" s="1067" t="s">
        <v>262</v>
      </c>
      <c r="W25" s="1067" t="s">
        <v>262</v>
      </c>
      <c r="X25" s="1067" t="s">
        <v>262</v>
      </c>
      <c r="Y25" s="1067" t="s">
        <v>262</v>
      </c>
      <c r="Z25" s="1067" t="s">
        <v>262</v>
      </c>
      <c r="AA25" s="1067" t="s">
        <v>262</v>
      </c>
      <c r="AB25" s="1067" t="s">
        <v>262</v>
      </c>
      <c r="AC25" s="1067" t="s">
        <v>262</v>
      </c>
      <c r="AD25" s="1067" t="s">
        <v>262</v>
      </c>
      <c r="AE25" s="1067" t="s">
        <v>262</v>
      </c>
      <c r="AF25" s="1067" t="s">
        <v>262</v>
      </c>
      <c r="AG25" s="1067" t="s">
        <v>262</v>
      </c>
      <c r="AH25" s="1067" t="s">
        <v>262</v>
      </c>
      <c r="AI25" s="1067" t="s">
        <v>262</v>
      </c>
      <c r="AJ25" s="1067" t="s">
        <v>262</v>
      </c>
      <c r="AK25" s="1067" t="s">
        <v>262</v>
      </c>
      <c r="AL25" s="1067" t="s">
        <v>262</v>
      </c>
      <c r="AM25" s="1067" t="s">
        <v>262</v>
      </c>
      <c r="AN25" s="1067" t="s">
        <v>262</v>
      </c>
      <c r="AO25" s="1068" t="s">
        <v>262</v>
      </c>
      <c r="AP25" s="79"/>
      <c r="AQ25" s="79"/>
      <c r="AR25" s="79"/>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row>
    <row r="26" s="0" customFormat="1" ht="18" customHeight="1">
      <c r="B26" s="21"/>
      <c r="C26" s="1022">
        <v>24104</v>
      </c>
      <c r="D26" s="1022" t="s">
        <v>269</v>
      </c>
      <c r="E26" s="1022" t="s">
        <v>260</v>
      </c>
      <c r="F26" s="1022" t="s">
        <v>270</v>
      </c>
      <c r="G26" s="1022" t="s">
        <v>271</v>
      </c>
      <c r="H26" s="1024" t="s">
        <v>272</v>
      </c>
      <c r="I26" s="1024"/>
      <c r="J26" s="1024"/>
      <c r="K26" s="1024"/>
      <c r="L26" s="1024" t="s">
        <v>273</v>
      </c>
      <c r="M26" s="1024"/>
      <c r="N26" s="1024"/>
      <c r="O26" s="1024"/>
      <c r="P26" s="80"/>
      <c r="Q26" s="4"/>
      <c r="R26" s="1069" t="s">
        <v>298</v>
      </c>
      <c r="S26" s="1070" t="s">
        <v>298</v>
      </c>
      <c r="T26" s="1070" t="s">
        <v>298</v>
      </c>
      <c r="U26" s="1070" t="s">
        <v>298</v>
      </c>
      <c r="V26" s="1070" t="s">
        <v>298</v>
      </c>
      <c r="W26" s="1070" t="s">
        <v>298</v>
      </c>
      <c r="X26" s="1070" t="s">
        <v>298</v>
      </c>
      <c r="Y26" s="1070" t="s">
        <v>298</v>
      </c>
      <c r="Z26" s="1070" t="s">
        <v>298</v>
      </c>
      <c r="AA26" s="1070" t="s">
        <v>298</v>
      </c>
      <c r="AB26" s="1070" t="s">
        <v>298</v>
      </c>
      <c r="AC26" s="1070" t="s">
        <v>298</v>
      </c>
      <c r="AD26" s="1070" t="s">
        <v>298</v>
      </c>
      <c r="AE26" s="1070" t="s">
        <v>298</v>
      </c>
      <c r="AF26" s="1070" t="s">
        <v>298</v>
      </c>
      <c r="AG26" s="1070" t="s">
        <v>298</v>
      </c>
      <c r="AH26" s="1070" t="s">
        <v>298</v>
      </c>
      <c r="AI26" s="1070" t="s">
        <v>298</v>
      </c>
      <c r="AJ26" s="1070" t="s">
        <v>298</v>
      </c>
      <c r="AK26" s="1070" t="s">
        <v>298</v>
      </c>
      <c r="AL26" s="1070" t="s">
        <v>298</v>
      </c>
      <c r="AM26" s="1070" t="s">
        <v>298</v>
      </c>
      <c r="AN26" s="1070" t="s">
        <v>298</v>
      </c>
      <c r="AO26" s="1071" t="s">
        <v>298</v>
      </c>
      <c r="AP26" s="79"/>
      <c r="AQ26" s="79"/>
      <c r="AR26" s="79"/>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row>
    <row r="27" s="0" customFormat="1" ht="18" customHeight="1">
      <c r="B27" s="21"/>
      <c r="C27" s="1016">
        <v>27391</v>
      </c>
      <c r="D27" s="1016" t="s">
        <v>274</v>
      </c>
      <c r="E27" s="1016" t="s">
        <v>253</v>
      </c>
      <c r="F27" s="1017" t="s">
        <v>254</v>
      </c>
      <c r="G27" s="1016" t="s">
        <v>275</v>
      </c>
      <c r="H27" s="1018" t="s">
        <v>276</v>
      </c>
      <c r="I27" s="1018"/>
      <c r="J27" s="1018"/>
      <c r="K27" s="1018"/>
      <c r="L27" s="1018" t="s">
        <v>277</v>
      </c>
      <c r="M27" s="1018"/>
      <c r="N27" s="1018"/>
      <c r="O27" s="1018"/>
      <c r="P27" s="80"/>
      <c r="Q27" s="4"/>
      <c r="R27" s="1066" t="s">
        <v>297</v>
      </c>
      <c r="S27" s="1067" t="s">
        <v>297</v>
      </c>
      <c r="T27" s="1067" t="s">
        <v>297</v>
      </c>
      <c r="U27" s="1067" t="s">
        <v>297</v>
      </c>
      <c r="V27" s="1067" t="s">
        <v>297</v>
      </c>
      <c r="W27" s="1067" t="s">
        <v>297</v>
      </c>
      <c r="X27" s="1067" t="s">
        <v>297</v>
      </c>
      <c r="Y27" s="1067" t="s">
        <v>297</v>
      </c>
      <c r="Z27" s="1067" t="s">
        <v>297</v>
      </c>
      <c r="AA27" s="1067" t="s">
        <v>297</v>
      </c>
      <c r="AB27" s="1067" t="s">
        <v>297</v>
      </c>
      <c r="AC27" s="1067" t="s">
        <v>297</v>
      </c>
      <c r="AD27" s="1067" t="s">
        <v>297</v>
      </c>
      <c r="AE27" s="1067" t="s">
        <v>297</v>
      </c>
      <c r="AF27" s="1067" t="s">
        <v>297</v>
      </c>
      <c r="AG27" s="1067" t="s">
        <v>297</v>
      </c>
      <c r="AH27" s="1067" t="s">
        <v>297</v>
      </c>
      <c r="AI27" s="1067" t="s">
        <v>297</v>
      </c>
      <c r="AJ27" s="1067" t="s">
        <v>297</v>
      </c>
      <c r="AK27" s="1067" t="s">
        <v>297</v>
      </c>
      <c r="AL27" s="1067" t="s">
        <v>297</v>
      </c>
      <c r="AM27" s="1067" t="s">
        <v>297</v>
      </c>
      <c r="AN27" s="1067" t="s">
        <v>297</v>
      </c>
      <c r="AO27" s="1068" t="s">
        <v>297</v>
      </c>
      <c r="AP27" s="79"/>
      <c r="AQ27" s="79"/>
      <c r="AR27" s="79"/>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row>
    <row r="28" s="0" customFormat="1" ht="18" customHeight="1">
      <c r="B28" s="21"/>
      <c r="C28" s="1022">
        <v>60798</v>
      </c>
      <c r="D28" s="1022" t="s">
        <v>278</v>
      </c>
      <c r="E28" s="1022" t="s">
        <v>260</v>
      </c>
      <c r="F28" s="1022" t="s">
        <v>279</v>
      </c>
      <c r="G28" s="1022" t="s">
        <v>280</v>
      </c>
      <c r="H28" s="1024" t="s">
        <v>281</v>
      </c>
      <c r="I28" s="1024"/>
      <c r="J28" s="1024"/>
      <c r="K28" s="1024"/>
      <c r="L28" s="1024" t="s">
        <v>282</v>
      </c>
      <c r="M28" s="1024"/>
      <c r="N28" s="1024"/>
      <c r="O28" s="1024"/>
      <c r="P28" s="80"/>
      <c r="Q28" s="4"/>
      <c r="R28" s="1069" t="s">
        <v>262</v>
      </c>
      <c r="S28" s="1070" t="s">
        <v>262</v>
      </c>
      <c r="T28" s="1070" t="s">
        <v>262</v>
      </c>
      <c r="U28" s="1070" t="s">
        <v>262</v>
      </c>
      <c r="V28" s="1070" t="s">
        <v>262</v>
      </c>
      <c r="W28" s="1070" t="s">
        <v>262</v>
      </c>
      <c r="X28" s="1070" t="s">
        <v>262</v>
      </c>
      <c r="Y28" s="1070" t="s">
        <v>262</v>
      </c>
      <c r="Z28" s="1070" t="s">
        <v>262</v>
      </c>
      <c r="AA28" s="1070" t="s">
        <v>262</v>
      </c>
      <c r="AB28" s="1070" t="s">
        <v>262</v>
      </c>
      <c r="AC28" s="1070" t="s">
        <v>262</v>
      </c>
      <c r="AD28" s="1070" t="s">
        <v>262</v>
      </c>
      <c r="AE28" s="1070" t="s">
        <v>262</v>
      </c>
      <c r="AF28" s="1070" t="s">
        <v>262</v>
      </c>
      <c r="AG28" s="1070" t="s">
        <v>262</v>
      </c>
      <c r="AH28" s="1070" t="s">
        <v>262</v>
      </c>
      <c r="AI28" s="1070" t="s">
        <v>262</v>
      </c>
      <c r="AJ28" s="1070" t="s">
        <v>262</v>
      </c>
      <c r="AK28" s="1070" t="s">
        <v>262</v>
      </c>
      <c r="AL28" s="1070" t="s">
        <v>262</v>
      </c>
      <c r="AM28" s="1070" t="s">
        <v>262</v>
      </c>
      <c r="AN28" s="1070" t="s">
        <v>262</v>
      </c>
      <c r="AO28" s="1071" t="s">
        <v>262</v>
      </c>
      <c r="AP28" s="79"/>
      <c r="AQ28" s="79"/>
      <c r="AR28" s="79"/>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row>
    <row r="29" s="0" customFormat="1" ht="18" customHeight="1">
      <c r="B29" s="21"/>
      <c r="C29" s="181"/>
      <c r="D29" s="181"/>
      <c r="E29" s="181"/>
      <c r="F29" s="201"/>
      <c r="G29" s="181"/>
      <c r="H29" s="997">
        <v>1945</v>
      </c>
      <c r="I29" s="997"/>
      <c r="J29" s="997"/>
      <c r="K29" s="997"/>
      <c r="L29" s="1072"/>
      <c r="M29" s="1072"/>
      <c r="N29" s="1072"/>
      <c r="O29" s="1072"/>
      <c r="P29" s="80"/>
      <c r="Q29" s="4"/>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79"/>
      <c r="AQ29" s="79"/>
      <c r="AR29" s="79"/>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row>
    <row r="30" s="0" customFormat="1" ht="18" customHeight="1">
      <c r="B30" s="21"/>
      <c r="C30" s="181"/>
      <c r="D30" s="181"/>
      <c r="E30" s="181"/>
      <c r="F30" s="201"/>
      <c r="G30" s="181"/>
      <c r="H30" s="996"/>
      <c r="I30" s="996"/>
      <c r="J30" s="996"/>
      <c r="K30" s="996"/>
      <c r="L30" s="1072"/>
      <c r="M30" s="1072"/>
      <c r="N30" s="1072"/>
      <c r="O30" s="1072"/>
      <c r="P30" s="80"/>
      <c r="Q30" s="4"/>
      <c r="R30" s="182"/>
      <c r="S30" s="182"/>
      <c r="T30" s="182"/>
      <c r="U30" s="182"/>
      <c r="V30" s="182"/>
      <c r="W30" s="182"/>
      <c r="X30" s="1028" t="s">
        <v>283</v>
      </c>
      <c r="Y30" s="182"/>
      <c r="Z30" s="182"/>
      <c r="AA30" s="182"/>
      <c r="AB30" s="182"/>
      <c r="AC30" s="182"/>
      <c r="AD30" s="182"/>
      <c r="AE30" s="182"/>
      <c r="AF30" s="182"/>
      <c r="AG30" s="182"/>
      <c r="AH30" s="182"/>
      <c r="AI30" s="182"/>
      <c r="AJ30" s="182"/>
      <c r="AK30" s="182"/>
      <c r="AL30" s="182"/>
      <c r="AM30" s="182"/>
      <c r="AN30" s="182"/>
      <c r="AO30" s="182"/>
      <c r="AP30" s="79"/>
      <c r="AQ30" s="79"/>
      <c r="AR30" s="79"/>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row>
    <row r="31" s="0" customFormat="1" ht="18" customHeight="1">
      <c r="B31" s="21"/>
      <c r="C31" s="181"/>
      <c r="D31" s="181"/>
      <c r="E31" s="181"/>
      <c r="F31" s="201"/>
      <c r="G31" s="181"/>
      <c r="H31" s="996"/>
      <c r="I31" s="996"/>
      <c r="J31" s="996"/>
      <c r="K31" s="996"/>
      <c r="L31" s="1072"/>
      <c r="M31" s="1072"/>
      <c r="N31" s="1072"/>
      <c r="O31" s="1072"/>
      <c r="P31" s="80"/>
      <c r="Q31" s="4"/>
      <c r="R31" s="182"/>
      <c r="S31" s="182"/>
      <c r="T31" s="182"/>
      <c r="U31" s="182"/>
      <c r="V31" s="182"/>
      <c r="W31" s="182"/>
      <c r="X31" s="182"/>
      <c r="Y31" s="182"/>
      <c r="Z31" s="182"/>
      <c r="AA31" s="1073" t="s">
        <v>297</v>
      </c>
      <c r="AB31" s="1028" t="s">
        <v>299</v>
      </c>
      <c r="AC31" s="182"/>
      <c r="AD31" s="182"/>
      <c r="AE31" s="182"/>
      <c r="AF31" s="182"/>
      <c r="AG31" s="182"/>
      <c r="AH31" s="182"/>
      <c r="AI31" s="182"/>
      <c r="AJ31" s="182"/>
      <c r="AK31" s="182"/>
      <c r="AL31" s="182"/>
      <c r="AM31" s="182"/>
      <c r="AN31" s="182"/>
      <c r="AO31" s="182"/>
      <c r="AP31" s="48"/>
      <c r="AQ31" s="48"/>
      <c r="AR31" s="48"/>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row>
    <row r="32" s="0" customFormat="1" ht="18" customHeight="1">
      <c r="B32" s="21"/>
      <c r="C32" s="181"/>
      <c r="D32" s="181"/>
      <c r="E32" s="181"/>
      <c r="F32" s="201"/>
      <c r="G32" s="181"/>
      <c r="H32" s="996"/>
      <c r="I32" s="996"/>
      <c r="J32" s="996"/>
      <c r="K32" s="996"/>
      <c r="L32" s="1072"/>
      <c r="M32" s="1072"/>
      <c r="N32" s="1072"/>
      <c r="O32" s="1072"/>
      <c r="P32" s="80"/>
      <c r="Q32" s="4"/>
      <c r="R32" s="182"/>
      <c r="S32" s="182"/>
      <c r="T32" s="182"/>
      <c r="U32" s="182"/>
      <c r="V32" s="182"/>
      <c r="W32" s="182"/>
      <c r="X32" s="182"/>
      <c r="Y32" s="182"/>
      <c r="Z32" s="182"/>
      <c r="AA32" s="1073" t="s">
        <v>300</v>
      </c>
      <c r="AB32" s="1028" t="s">
        <v>301</v>
      </c>
      <c r="AC32" s="182"/>
      <c r="AD32" s="182"/>
      <c r="AE32" s="182"/>
      <c r="AF32" s="182"/>
      <c r="AG32" s="182"/>
      <c r="AH32" s="182"/>
      <c r="AI32" s="182"/>
      <c r="AJ32" s="182"/>
      <c r="AK32" s="182"/>
      <c r="AL32" s="182"/>
      <c r="AM32" s="182"/>
      <c r="AN32" s="182"/>
      <c r="AO32" s="182"/>
      <c r="AP32" s="79"/>
      <c r="AQ32" s="79"/>
      <c r="AR32" s="79"/>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row>
    <row r="33" s="0" customFormat="1" ht="18" customHeight="1">
      <c r="B33" s="21"/>
      <c r="C33" s="181"/>
      <c r="D33" s="181"/>
      <c r="E33" s="181"/>
      <c r="F33" s="201"/>
      <c r="G33" s="181"/>
      <c r="H33" s="996"/>
      <c r="I33" s="996"/>
      <c r="J33" s="996"/>
      <c r="K33" s="996"/>
      <c r="L33" s="1072"/>
      <c r="M33" s="1072"/>
      <c r="N33" s="1072"/>
      <c r="O33" s="1072"/>
      <c r="P33" s="80"/>
      <c r="Q33" s="4"/>
      <c r="R33" s="182"/>
      <c r="S33" s="182"/>
      <c r="T33" s="182"/>
      <c r="U33" s="182"/>
      <c r="V33" s="182"/>
      <c r="W33" s="182"/>
      <c r="X33" s="182"/>
      <c r="Y33" s="182"/>
      <c r="Z33" s="182"/>
      <c r="AA33" s="1074" t="s">
        <v>298</v>
      </c>
      <c r="AB33" s="1028" t="s">
        <v>302</v>
      </c>
      <c r="AC33" s="182"/>
      <c r="AD33" s="182"/>
      <c r="AE33" s="182"/>
      <c r="AF33" s="182"/>
      <c r="AG33" s="182"/>
      <c r="AH33" s="182"/>
      <c r="AI33" s="182"/>
      <c r="AJ33" s="182"/>
      <c r="AK33" s="182"/>
      <c r="AL33" s="182"/>
      <c r="AM33" s="182"/>
      <c r="AN33" s="182"/>
      <c r="AO33" s="182"/>
      <c r="AP33" s="79"/>
      <c r="AQ33" s="79"/>
      <c r="AR33" s="79"/>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row>
    <row r="34" s="0" customFormat="1" ht="18" customHeight="1">
      <c r="B34" s="21"/>
      <c r="C34" s="181"/>
      <c r="D34" s="181"/>
      <c r="E34" s="181"/>
      <c r="F34" s="201"/>
      <c r="G34" s="181"/>
      <c r="H34" s="996"/>
      <c r="I34" s="996"/>
      <c r="J34" s="996"/>
      <c r="K34" s="996"/>
      <c r="L34" s="1072"/>
      <c r="M34" s="1072"/>
      <c r="N34" s="1072"/>
      <c r="O34" s="1072"/>
      <c r="P34" s="80"/>
      <c r="Q34" s="4"/>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48"/>
      <c r="AQ34" s="48"/>
      <c r="AR34" s="48"/>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row>
    <row r="35" s="0" customFormat="1" ht="18" customHeight="1">
      <c r="B35" s="21"/>
      <c r="C35" s="181"/>
      <c r="D35" s="181"/>
      <c r="E35" s="181"/>
      <c r="F35" s="201"/>
      <c r="G35" s="181"/>
      <c r="H35" s="996"/>
      <c r="I35" s="996"/>
      <c r="J35" s="996"/>
      <c r="K35" s="996"/>
      <c r="L35" s="1072"/>
      <c r="M35" s="1072"/>
      <c r="N35" s="1072"/>
      <c r="O35" s="1072"/>
      <c r="P35" s="80"/>
      <c r="Q35" s="4"/>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79"/>
      <c r="AQ35" s="79"/>
      <c r="AR35" s="79"/>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row>
    <row r="36" s="0" customFormat="1" ht="18" customHeight="1">
      <c r="B36" s="21"/>
      <c r="C36" s="181"/>
      <c r="D36" s="181"/>
      <c r="E36" s="181"/>
      <c r="F36" s="201"/>
      <c r="G36" s="181"/>
      <c r="H36" s="996"/>
      <c r="I36" s="996"/>
      <c r="J36" s="996"/>
      <c r="K36" s="996"/>
      <c r="L36" s="1072"/>
      <c r="M36" s="1072"/>
      <c r="N36" s="1072"/>
      <c r="O36" s="1072"/>
      <c r="P36" s="80"/>
      <c r="Q36" s="4"/>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79"/>
      <c r="AQ36" s="79"/>
      <c r="AR36" s="79"/>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row>
    <row r="37" s="0" customFormat="1" ht="18" customHeight="1">
      <c r="B37" s="21"/>
      <c r="C37" s="181"/>
      <c r="D37" s="181"/>
      <c r="E37" s="181"/>
      <c r="F37" s="201"/>
      <c r="G37" s="181"/>
      <c r="H37" s="996"/>
      <c r="I37" s="996"/>
      <c r="J37" s="996"/>
      <c r="K37" s="996"/>
      <c r="L37" s="1072"/>
      <c r="M37" s="1072"/>
      <c r="N37" s="1072"/>
      <c r="O37" s="1072"/>
      <c r="P37" s="80"/>
      <c r="Q37" s="4"/>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79"/>
      <c r="AQ37" s="79"/>
      <c r="AR37" s="79"/>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row>
    <row r="38" s="0" customFormat="1" ht="18" customHeight="1">
      <c r="B38" s="21"/>
      <c r="C38" s="181"/>
      <c r="D38" s="181"/>
      <c r="E38" s="181"/>
      <c r="F38" s="201"/>
      <c r="G38" s="181"/>
      <c r="H38" s="996"/>
      <c r="I38" s="996"/>
      <c r="J38" s="996"/>
      <c r="K38" s="996"/>
      <c r="L38" s="1072"/>
      <c r="M38" s="1072"/>
      <c r="N38" s="1072"/>
      <c r="O38" s="1072"/>
      <c r="P38" s="80"/>
      <c r="Q38" s="4"/>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79"/>
      <c r="AQ38" s="79"/>
      <c r="AR38" s="79"/>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row>
    <row r="39" ht="18" customHeight="1">
      <c r="C39" s="181"/>
      <c r="D39" s="181"/>
      <c r="E39" s="181"/>
      <c r="F39" s="201"/>
      <c r="G39" s="181"/>
      <c r="H39" s="996"/>
      <c r="I39" s="996"/>
      <c r="J39" s="996"/>
      <c r="K39" s="996"/>
      <c r="L39" s="1072"/>
      <c r="M39" s="1072"/>
      <c r="N39" s="1072"/>
      <c r="O39" s="1072"/>
      <c r="P39" s="80"/>
      <c r="Q39" s="4"/>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4"/>
      <c r="AQ39" s="79"/>
      <c r="AR39" s="79"/>
    </row>
    <row r="40" ht="18" customHeight="1">
      <c r="C40" s="181"/>
      <c r="D40" s="181"/>
      <c r="E40" s="181"/>
      <c r="F40" s="201"/>
      <c r="G40" s="181"/>
      <c r="H40" s="996"/>
      <c r="I40" s="996"/>
      <c r="J40" s="996"/>
      <c r="K40" s="996"/>
      <c r="L40" s="1072"/>
      <c r="M40" s="1072"/>
      <c r="N40" s="1072"/>
      <c r="O40" s="1072"/>
      <c r="P40" s="80"/>
      <c r="Q40" s="4"/>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4"/>
      <c r="AQ40" s="79"/>
      <c r="AR40" s="79"/>
    </row>
    <row r="41" ht="18" customHeight="1">
      <c r="C41" s="181"/>
      <c r="D41" s="181"/>
      <c r="E41" s="181"/>
      <c r="F41" s="201"/>
      <c r="G41" s="181"/>
      <c r="H41" s="996"/>
      <c r="I41" s="996"/>
      <c r="J41" s="996"/>
      <c r="K41" s="996"/>
      <c r="L41" s="1072"/>
      <c r="M41" s="1072"/>
      <c r="N41" s="1072"/>
      <c r="O41" s="1072"/>
      <c r="P41" s="80"/>
      <c r="Q41" s="4"/>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4"/>
      <c r="AQ41" s="79"/>
      <c r="AR41" s="79"/>
    </row>
    <row r="42" ht="18" customHeight="1">
      <c r="C42" s="181"/>
      <c r="D42" s="181"/>
      <c r="E42" s="181"/>
      <c r="F42" s="201"/>
      <c r="G42" s="181"/>
      <c r="H42" s="996"/>
      <c r="I42" s="996"/>
      <c r="J42" s="996"/>
      <c r="K42" s="996"/>
      <c r="L42" s="1072"/>
      <c r="M42" s="1072"/>
      <c r="N42" s="1072"/>
      <c r="O42" s="1072"/>
      <c r="P42" s="80"/>
      <c r="Q42" s="4"/>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4"/>
      <c r="AQ42" s="79"/>
      <c r="AR42" s="79"/>
    </row>
    <row r="43" ht="18" customHeight="1">
      <c r="C43" s="181"/>
      <c r="D43" s="181"/>
      <c r="E43" s="181"/>
      <c r="F43" s="201"/>
      <c r="G43" s="181"/>
      <c r="H43" s="996"/>
      <c r="I43" s="996"/>
      <c r="J43" s="996"/>
      <c r="K43" s="996"/>
      <c r="L43" s="1072"/>
      <c r="M43" s="1072"/>
      <c r="N43" s="1072"/>
      <c r="O43" s="1072"/>
      <c r="P43" s="80"/>
      <c r="Q43" s="4"/>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4"/>
      <c r="AQ43" s="79"/>
      <c r="AR43" s="79"/>
    </row>
    <row r="44" ht="18" customHeight="1">
      <c r="C44" s="181"/>
      <c r="D44" s="181"/>
      <c r="E44" s="181"/>
      <c r="F44" s="201"/>
      <c r="G44" s="181"/>
      <c r="H44" s="996"/>
      <c r="I44" s="996"/>
      <c r="J44" s="996"/>
      <c r="K44" s="996"/>
      <c r="L44" s="1072"/>
      <c r="M44" s="1072"/>
      <c r="N44" s="1072"/>
      <c r="O44" s="1072"/>
      <c r="P44" s="80"/>
      <c r="Q44" s="4"/>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4"/>
      <c r="AQ44" s="79"/>
      <c r="AR44" s="79"/>
    </row>
    <row r="45" ht="18" customHeight="1">
      <c r="C45" s="181"/>
      <c r="D45" s="181"/>
      <c r="E45" s="181"/>
      <c r="F45" s="201"/>
      <c r="G45" s="181"/>
      <c r="H45" s="996"/>
      <c r="I45" s="996"/>
      <c r="J45" s="996"/>
      <c r="K45" s="996"/>
      <c r="L45" s="1072"/>
      <c r="M45" s="1072"/>
      <c r="N45" s="1072"/>
      <c r="O45" s="1072"/>
      <c r="P45" s="80"/>
      <c r="Q45" s="4"/>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4"/>
      <c r="AQ45" s="79"/>
      <c r="AR45" s="79"/>
    </row>
    <row r="46" ht="18" customHeight="1">
      <c r="C46" s="181"/>
      <c r="D46" s="181"/>
      <c r="E46" s="181"/>
      <c r="F46" s="201"/>
      <c r="G46" s="181"/>
      <c r="H46" s="996"/>
      <c r="I46" s="996"/>
      <c r="J46" s="996"/>
      <c r="K46" s="996"/>
      <c r="L46" s="1072"/>
      <c r="M46" s="1072"/>
      <c r="N46" s="1072"/>
      <c r="O46" s="1072"/>
      <c r="P46" s="80"/>
      <c r="Q46" s="4"/>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4"/>
      <c r="AQ46" s="79"/>
      <c r="AR46" s="79"/>
    </row>
    <row r="47" ht="0" hidden="1" customHeight="1">
      <c r="C47" s="181"/>
      <c r="D47" s="181"/>
      <c r="E47" s="181"/>
      <c r="F47" s="201"/>
      <c r="G47" s="181"/>
      <c r="H47" s="996"/>
      <c r="I47" s="996"/>
      <c r="J47" s="996"/>
      <c r="K47" s="996"/>
      <c r="L47" s="1072"/>
      <c r="M47" s="1072"/>
      <c r="N47" s="1072"/>
      <c r="O47" s="1072"/>
      <c r="P47" s="80"/>
      <c r="Q47" s="4"/>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4"/>
      <c r="AQ47" s="79"/>
      <c r="AR47" s="79"/>
    </row>
    <row r="48" ht="0" hidden="1" customHeight="1">
      <c r="C48" s="181"/>
      <c r="D48" s="181"/>
      <c r="E48" s="181"/>
      <c r="F48" s="201"/>
      <c r="G48" s="181"/>
      <c r="H48" s="996"/>
      <c r="I48" s="996"/>
      <c r="J48" s="996"/>
      <c r="K48" s="996"/>
      <c r="L48" s="1072"/>
      <c r="M48" s="1072"/>
      <c r="N48" s="1072"/>
      <c r="O48" s="1072"/>
      <c r="P48" s="80"/>
      <c r="Q48" s="4"/>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4"/>
      <c r="AQ48" s="79"/>
      <c r="AR48" s="79"/>
    </row>
    <row r="49" ht="0" hidden="1" customHeight="1">
      <c r="C49" s="181"/>
      <c r="D49" s="181"/>
      <c r="E49" s="181"/>
      <c r="F49" s="201"/>
      <c r="G49" s="181"/>
      <c r="H49" s="996"/>
      <c r="I49" s="996"/>
      <c r="J49" s="996"/>
      <c r="K49" s="996"/>
      <c r="L49" s="1072"/>
      <c r="M49" s="1072"/>
      <c r="N49" s="1072"/>
      <c r="O49" s="1072"/>
      <c r="P49" s="80"/>
      <c r="Q49" s="4"/>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4"/>
      <c r="AQ49" s="79"/>
      <c r="AR49" s="79"/>
    </row>
    <row r="50" ht="0" hidden="1" customHeight="1">
      <c r="C50" s="181"/>
      <c r="D50" s="181"/>
      <c r="E50" s="181"/>
      <c r="F50" s="201"/>
      <c r="G50" s="181"/>
      <c r="H50" s="996"/>
      <c r="I50" s="996"/>
      <c r="J50" s="996"/>
      <c r="K50" s="996"/>
      <c r="L50" s="1072"/>
      <c r="M50" s="1072"/>
      <c r="N50" s="1072"/>
      <c r="O50" s="1072"/>
      <c r="P50" s="80"/>
      <c r="Q50" s="4"/>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4"/>
      <c r="AQ50" s="79"/>
      <c r="AR50" s="79"/>
    </row>
    <row r="51" ht="0" hidden="1" customHeight="1">
      <c r="C51" s="181"/>
      <c r="D51" s="181"/>
      <c r="E51" s="181"/>
      <c r="F51" s="201"/>
      <c r="G51" s="181"/>
      <c r="H51" s="996"/>
      <c r="I51" s="996"/>
      <c r="J51" s="996"/>
      <c r="K51" s="996"/>
      <c r="L51" s="1072"/>
      <c r="M51" s="1072"/>
      <c r="N51" s="1072"/>
      <c r="O51" s="1072"/>
      <c r="P51" s="80"/>
      <c r="Q51" s="4"/>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4"/>
      <c r="AQ51" s="79"/>
      <c r="AR51" s="79"/>
    </row>
    <row r="52" s="0" customFormat="1" ht="0" hidden="1" customHeight="1">
      <c r="B52" s="21"/>
      <c r="C52" s="181"/>
      <c r="D52" s="181"/>
      <c r="E52" s="181"/>
      <c r="F52" s="201"/>
      <c r="G52" s="181"/>
      <c r="H52" s="996"/>
      <c r="I52" s="996"/>
      <c r="J52" s="996"/>
      <c r="K52" s="996"/>
      <c r="L52" s="1072"/>
      <c r="M52" s="1072"/>
      <c r="N52" s="1072"/>
      <c r="O52" s="1072"/>
      <c r="P52" s="80"/>
      <c r="Q52" s="4"/>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79"/>
      <c r="AQ52" s="79"/>
      <c r="AR52" s="79"/>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row>
    <row r="53" s="0" customFormat="1" ht="0" hidden="1" customHeight="1">
      <c r="B53" s="21"/>
      <c r="C53" s="181"/>
      <c r="D53" s="181"/>
      <c r="E53" s="181"/>
      <c r="F53" s="201"/>
      <c r="G53" s="181"/>
      <c r="H53" s="996"/>
      <c r="I53" s="996"/>
      <c r="J53" s="996"/>
      <c r="K53" s="996"/>
      <c r="L53" s="1072"/>
      <c r="M53" s="1072"/>
      <c r="N53" s="1072"/>
      <c r="O53" s="1072"/>
      <c r="P53" s="80"/>
      <c r="Q53" s="4"/>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79"/>
      <c r="AQ53" s="79"/>
      <c r="AR53" s="79"/>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row>
    <row r="54" s="0" customFormat="1" ht="0" hidden="1" customHeight="1">
      <c r="B54" s="21"/>
      <c r="C54" s="181"/>
      <c r="D54" s="181"/>
      <c r="E54" s="181"/>
      <c r="F54" s="201"/>
      <c r="G54" s="181"/>
      <c r="H54" s="996"/>
      <c r="I54" s="996"/>
      <c r="J54" s="996"/>
      <c r="K54" s="996"/>
      <c r="L54" s="1072"/>
      <c r="M54" s="1072"/>
      <c r="N54" s="1072"/>
      <c r="O54" s="1072"/>
      <c r="P54" s="80"/>
      <c r="Q54" s="4"/>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48"/>
      <c r="AQ54" s="48"/>
      <c r="AR54" s="48"/>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row>
    <row r="55" s="0" customFormat="1" ht="0" hidden="1" customHeight="1">
      <c r="B55" s="21"/>
      <c r="C55" s="181"/>
      <c r="D55" s="181"/>
      <c r="E55" s="181"/>
      <c r="F55" s="201"/>
      <c r="G55" s="181"/>
      <c r="H55" s="996"/>
      <c r="I55" s="996"/>
      <c r="J55" s="996"/>
      <c r="K55" s="996"/>
      <c r="L55" s="1072"/>
      <c r="M55" s="1072"/>
      <c r="N55" s="1072"/>
      <c r="O55" s="1072"/>
      <c r="P55" s="80"/>
      <c r="Q55" s="4"/>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79"/>
      <c r="AQ55" s="79"/>
      <c r="AR55" s="79"/>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row>
    <row r="56" s="0" customFormat="1" ht="0" hidden="1" customHeight="1">
      <c r="B56" s="21"/>
      <c r="C56" s="181"/>
      <c r="D56" s="181"/>
      <c r="E56" s="181"/>
      <c r="F56" s="201"/>
      <c r="G56" s="181"/>
      <c r="H56" s="996"/>
      <c r="I56" s="996"/>
      <c r="J56" s="996"/>
      <c r="K56" s="996"/>
      <c r="L56" s="1072"/>
      <c r="M56" s="1072"/>
      <c r="N56" s="1072"/>
      <c r="O56" s="1072"/>
      <c r="P56" s="80"/>
      <c r="Q56" s="4"/>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79"/>
      <c r="AQ56" s="79"/>
      <c r="AR56" s="79"/>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row>
    <row r="57" s="0" customFormat="1" ht="0" hidden="1" customHeight="1">
      <c r="B57" s="21"/>
      <c r="C57" s="181"/>
      <c r="D57" s="181"/>
      <c r="E57" s="181"/>
      <c r="F57" s="201"/>
      <c r="G57" s="181"/>
      <c r="H57" s="996"/>
      <c r="I57" s="996"/>
      <c r="J57" s="996"/>
      <c r="K57" s="996"/>
      <c r="L57" s="1072"/>
      <c r="M57" s="1072"/>
      <c r="N57" s="1072"/>
      <c r="O57" s="1072"/>
      <c r="P57" s="80"/>
      <c r="Q57" s="4"/>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79"/>
      <c r="AQ57" s="79"/>
      <c r="AR57" s="79"/>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row>
    <row r="58" s="0" customFormat="1" ht="0" hidden="1" customHeight="1">
      <c r="B58" s="21"/>
      <c r="C58" s="181"/>
      <c r="D58" s="181"/>
      <c r="E58" s="181"/>
      <c r="F58" s="201"/>
      <c r="G58" s="181"/>
      <c r="H58" s="996"/>
      <c r="I58" s="996"/>
      <c r="J58" s="996"/>
      <c r="K58" s="996"/>
      <c r="L58" s="1072"/>
      <c r="M58" s="1072"/>
      <c r="N58" s="1072"/>
      <c r="O58" s="1072"/>
      <c r="P58" s="80"/>
      <c r="Q58" s="4"/>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79"/>
      <c r="AQ58" s="79"/>
      <c r="AR58" s="79"/>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row>
    <row r="59" ht="0" hidden="1" customHeight="1">
      <c r="C59" s="181"/>
      <c r="D59" s="181"/>
      <c r="E59" s="181"/>
      <c r="F59" s="201"/>
      <c r="G59" s="181"/>
      <c r="H59" s="996"/>
      <c r="I59" s="996"/>
      <c r="J59" s="996"/>
      <c r="K59" s="996"/>
      <c r="L59" s="1072"/>
      <c r="M59" s="1072"/>
      <c r="N59" s="1072"/>
      <c r="O59" s="1072"/>
      <c r="P59" s="80"/>
      <c r="Q59" s="4"/>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4"/>
      <c r="AQ59" s="79"/>
      <c r="AR59" s="79"/>
    </row>
    <row r="60" ht="0" hidden="1" customHeight="1">
      <c r="C60" s="181"/>
      <c r="D60" s="181"/>
      <c r="E60" s="181"/>
      <c r="F60" s="201"/>
      <c r="G60" s="181"/>
      <c r="H60" s="996"/>
      <c r="I60" s="996"/>
      <c r="J60" s="996"/>
      <c r="K60" s="996"/>
      <c r="L60" s="1072"/>
      <c r="M60" s="1072"/>
      <c r="N60" s="1072"/>
      <c r="O60" s="1072"/>
      <c r="P60" s="80"/>
      <c r="Q60" s="4"/>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4"/>
      <c r="AQ60" s="79"/>
      <c r="AR60" s="79"/>
    </row>
    <row r="61" ht="0" hidden="1" customHeight="1">
      <c r="C61" s="181"/>
      <c r="D61" s="181"/>
      <c r="E61" s="181"/>
      <c r="F61" s="201"/>
      <c r="G61" s="181"/>
      <c r="H61" s="996"/>
      <c r="I61" s="996"/>
      <c r="J61" s="996"/>
      <c r="K61" s="996"/>
      <c r="L61" s="1072"/>
      <c r="M61" s="1072"/>
      <c r="N61" s="1072"/>
      <c r="O61" s="1072"/>
      <c r="P61" s="80"/>
      <c r="Q61" s="4"/>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4"/>
      <c r="AQ61" s="79"/>
      <c r="AR61" s="79"/>
    </row>
    <row r="62" ht="0" hidden="1" customHeight="1">
      <c r="C62" s="181"/>
      <c r="D62" s="181"/>
      <c r="E62" s="181"/>
      <c r="F62" s="201"/>
      <c r="G62" s="181"/>
      <c r="H62" s="996"/>
      <c r="I62" s="996"/>
      <c r="J62" s="996"/>
      <c r="K62" s="996"/>
      <c r="L62" s="1072"/>
      <c r="M62" s="1072"/>
      <c r="N62" s="1072"/>
      <c r="O62" s="1072"/>
      <c r="P62" s="80"/>
      <c r="Q62" s="4"/>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4"/>
      <c r="AQ62" s="79"/>
      <c r="AR62" s="79"/>
    </row>
    <row r="63" ht="0" hidden="1" customHeight="1">
      <c r="C63" s="181"/>
      <c r="D63" s="181"/>
      <c r="E63" s="181"/>
      <c r="F63" s="201"/>
      <c r="G63" s="181"/>
      <c r="H63" s="996"/>
      <c r="I63" s="996"/>
      <c r="J63" s="996"/>
      <c r="K63" s="996"/>
      <c r="L63" s="1072"/>
      <c r="M63" s="1072"/>
      <c r="N63" s="1072"/>
      <c r="O63" s="1072"/>
      <c r="P63" s="80"/>
      <c r="Q63" s="4"/>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4"/>
      <c r="AQ63" s="79"/>
      <c r="AR63" s="79"/>
    </row>
    <row r="64" ht="0" hidden="1" customHeight="1">
      <c r="C64" s="181"/>
      <c r="D64" s="181"/>
      <c r="E64" s="181"/>
      <c r="F64" s="201"/>
      <c r="G64" s="181"/>
      <c r="H64" s="996"/>
      <c r="I64" s="996"/>
      <c r="J64" s="996"/>
      <c r="K64" s="996"/>
      <c r="L64" s="1072"/>
      <c r="M64" s="1072"/>
      <c r="N64" s="1072"/>
      <c r="O64" s="1072"/>
      <c r="P64" s="80"/>
      <c r="Q64" s="4"/>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4"/>
      <c r="AQ64" s="79"/>
      <c r="AR64" s="79"/>
    </row>
    <row r="65" ht="0" hidden="1" customHeight="1">
      <c r="C65" s="181"/>
      <c r="D65" s="181"/>
      <c r="E65" s="181"/>
      <c r="F65" s="201"/>
      <c r="G65" s="181"/>
      <c r="H65" s="996"/>
      <c r="I65" s="996"/>
      <c r="J65" s="996"/>
      <c r="K65" s="996"/>
      <c r="L65" s="1072"/>
      <c r="M65" s="1072"/>
      <c r="N65" s="1072"/>
      <c r="O65" s="1072"/>
      <c r="P65" s="80"/>
      <c r="Q65" s="4"/>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4"/>
      <c r="AQ65" s="79"/>
      <c r="AR65" s="79"/>
    </row>
    <row r="66" ht="0" hidden="1" customHeight="1">
      <c r="C66" s="181"/>
      <c r="D66" s="181"/>
      <c r="E66" s="181"/>
      <c r="F66" s="201"/>
      <c r="G66" s="181"/>
      <c r="H66" s="996"/>
      <c r="I66" s="996"/>
      <c r="J66" s="996"/>
      <c r="K66" s="996"/>
      <c r="L66" s="1072"/>
      <c r="M66" s="1072"/>
      <c r="N66" s="1072"/>
      <c r="O66" s="1072"/>
      <c r="P66" s="80"/>
      <c r="Q66" s="4"/>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4"/>
      <c r="AQ66" s="79"/>
      <c r="AR66" s="79"/>
    </row>
    <row r="67" ht="0" hidden="1" customHeight="1">
      <c r="C67" s="181"/>
      <c r="D67" s="181"/>
      <c r="E67" s="181"/>
      <c r="F67" s="201"/>
      <c r="G67" s="181"/>
      <c r="H67" s="996"/>
      <c r="I67" s="996"/>
      <c r="J67" s="996"/>
      <c r="K67" s="996"/>
      <c r="L67" s="1072"/>
      <c r="M67" s="1072"/>
      <c r="N67" s="1072"/>
      <c r="O67" s="1072"/>
      <c r="P67" s="80"/>
      <c r="Q67" s="4"/>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4"/>
      <c r="AQ67" s="79"/>
      <c r="AR67" s="79"/>
    </row>
    <row r="68" ht="0" hidden="1" customHeight="1">
      <c r="C68" s="181"/>
      <c r="D68" s="181"/>
      <c r="E68" s="181"/>
      <c r="F68" s="201"/>
      <c r="G68" s="181"/>
      <c r="H68" s="996"/>
      <c r="I68" s="996"/>
      <c r="J68" s="996"/>
      <c r="K68" s="996"/>
      <c r="L68" s="1072"/>
      <c r="M68" s="1072"/>
      <c r="N68" s="1072"/>
      <c r="O68" s="1072"/>
      <c r="P68" s="80"/>
      <c r="Q68" s="4"/>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4"/>
      <c r="AQ68" s="79"/>
      <c r="AR68" s="79"/>
    </row>
    <row r="69" ht="0" hidden="1" customHeight="1">
      <c r="C69" s="181"/>
      <c r="D69" s="181"/>
      <c r="E69" s="181"/>
      <c r="F69" s="201"/>
      <c r="G69" s="181"/>
      <c r="H69" s="996"/>
      <c r="I69" s="996"/>
      <c r="J69" s="996"/>
      <c r="K69" s="996"/>
      <c r="L69" s="1072"/>
      <c r="M69" s="1072"/>
      <c r="N69" s="1072"/>
      <c r="O69" s="1072"/>
      <c r="P69" s="80"/>
      <c r="Q69" s="4"/>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4"/>
      <c r="AQ69" s="79"/>
      <c r="AR69" s="79"/>
    </row>
    <row r="70" ht="0" hidden="1" customHeight="1">
      <c r="C70" s="181"/>
      <c r="D70" s="181"/>
      <c r="E70" s="181"/>
      <c r="F70" s="201"/>
      <c r="G70" s="181"/>
      <c r="H70" s="996"/>
      <c r="I70" s="996"/>
      <c r="J70" s="996"/>
      <c r="K70" s="996"/>
      <c r="L70" s="1072"/>
      <c r="M70" s="1072"/>
      <c r="N70" s="1072"/>
      <c r="O70" s="1072"/>
      <c r="P70" s="80"/>
      <c r="Q70" s="4"/>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4"/>
      <c r="AQ70" s="79"/>
      <c r="AR70" s="79"/>
    </row>
    <row r="71" ht="0" hidden="1" customHeight="1">
      <c r="C71" s="181"/>
      <c r="D71" s="181"/>
      <c r="E71" s="181"/>
      <c r="F71" s="201"/>
      <c r="G71" s="181"/>
      <c r="H71" s="996"/>
      <c r="I71" s="996"/>
      <c r="J71" s="996"/>
      <c r="K71" s="996"/>
      <c r="L71" s="1072"/>
      <c r="M71" s="1072"/>
      <c r="N71" s="1072"/>
      <c r="O71" s="1072"/>
      <c r="P71" s="80"/>
      <c r="Q71" s="4"/>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4"/>
      <c r="AQ71" s="79"/>
      <c r="AR71" s="79"/>
    </row>
    <row r="72" ht="0" hidden="1" customHeight="1">
      <c r="C72" s="181"/>
      <c r="D72" s="181"/>
      <c r="E72" s="181"/>
      <c r="F72" s="201"/>
      <c r="G72" s="181"/>
      <c r="H72" s="996"/>
      <c r="I72" s="996"/>
      <c r="J72" s="996"/>
      <c r="K72" s="996"/>
      <c r="L72" s="1072"/>
      <c r="M72" s="1072"/>
      <c r="N72" s="1072"/>
      <c r="O72" s="1072"/>
      <c r="P72" s="80"/>
      <c r="Q72" s="4"/>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4"/>
      <c r="AQ72" s="79"/>
      <c r="AR72" s="79"/>
    </row>
    <row r="73" ht="0" hidden="1" customHeight="1">
      <c r="C73" s="181"/>
      <c r="D73" s="181"/>
      <c r="E73" s="181"/>
      <c r="F73" s="201"/>
      <c r="G73" s="181"/>
      <c r="H73" s="996"/>
      <c r="I73" s="996"/>
      <c r="J73" s="996"/>
      <c r="K73" s="996"/>
      <c r="L73" s="1072"/>
      <c r="M73" s="1072"/>
      <c r="N73" s="1072"/>
      <c r="O73" s="1072"/>
      <c r="P73" s="80"/>
      <c r="Q73" s="4"/>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4"/>
      <c r="AQ73" s="79"/>
      <c r="AR73" s="79"/>
    </row>
    <row r="74" ht="0" hidden="1" customHeight="1">
      <c r="C74" s="181"/>
      <c r="D74" s="181"/>
      <c r="E74" s="181"/>
      <c r="F74" s="201"/>
      <c r="G74" s="181"/>
      <c r="H74" s="996"/>
      <c r="I74" s="996"/>
      <c r="J74" s="996"/>
      <c r="K74" s="996"/>
      <c r="L74" s="1072"/>
      <c r="M74" s="1072"/>
      <c r="N74" s="1072"/>
      <c r="O74" s="1072"/>
      <c r="P74" s="80"/>
      <c r="Q74" s="4"/>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4"/>
      <c r="AQ74" s="79"/>
      <c r="AR74" s="79"/>
    </row>
    <row r="75" ht="0" hidden="1" customHeight="1">
      <c r="C75" s="181"/>
      <c r="D75" s="181"/>
      <c r="E75" s="181"/>
      <c r="F75" s="201"/>
      <c r="G75" s="181"/>
      <c r="H75" s="996"/>
      <c r="I75" s="996"/>
      <c r="J75" s="996"/>
      <c r="K75" s="996"/>
      <c r="L75" s="1072"/>
      <c r="M75" s="1072"/>
      <c r="N75" s="1072"/>
      <c r="O75" s="1072"/>
      <c r="P75" s="80"/>
      <c r="Q75" s="4"/>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4"/>
      <c r="AQ75" s="79"/>
      <c r="AR75" s="79"/>
    </row>
    <row r="76" ht="0" hidden="1" customHeight="1">
      <c r="C76" s="181"/>
      <c r="D76" s="181"/>
      <c r="E76" s="181"/>
      <c r="F76" s="201"/>
      <c r="G76" s="181"/>
      <c r="H76" s="996"/>
      <c r="I76" s="996"/>
      <c r="J76" s="996"/>
      <c r="K76" s="996"/>
      <c r="L76" s="1072"/>
      <c r="M76" s="1072"/>
      <c r="N76" s="1072"/>
      <c r="O76" s="1072"/>
      <c r="P76" s="80"/>
      <c r="Q76" s="4"/>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4"/>
      <c r="AQ76" s="79"/>
      <c r="AR76" s="79"/>
    </row>
    <row r="77" ht="0" hidden="1" customHeight="1">
      <c r="C77" s="181"/>
      <c r="D77" s="181"/>
      <c r="E77" s="181"/>
      <c r="F77" s="201"/>
      <c r="G77" s="181"/>
      <c r="H77" s="996"/>
      <c r="I77" s="996"/>
      <c r="J77" s="996"/>
      <c r="K77" s="996"/>
      <c r="L77" s="1072"/>
      <c r="M77" s="1072"/>
      <c r="N77" s="1072"/>
      <c r="O77" s="1072"/>
      <c r="P77" s="80"/>
      <c r="Q77" s="4"/>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4"/>
      <c r="AQ77" s="79"/>
      <c r="AR77" s="79"/>
    </row>
    <row r="78" ht="0" hidden="1" customHeight="1">
      <c r="C78" s="181"/>
      <c r="D78" s="181"/>
      <c r="E78" s="181"/>
      <c r="F78" s="201"/>
      <c r="G78" s="181"/>
      <c r="H78" s="996"/>
      <c r="I78" s="996"/>
      <c r="J78" s="996"/>
      <c r="K78" s="996"/>
      <c r="L78" s="1072"/>
      <c r="M78" s="1072"/>
      <c r="N78" s="1072"/>
      <c r="O78" s="1072"/>
      <c r="P78" s="80"/>
      <c r="Q78" s="4"/>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4"/>
      <c r="AQ78" s="79"/>
      <c r="AR78" s="79"/>
    </row>
    <row r="79" ht="0" hidden="1" customHeight="1">
      <c r="C79" s="181"/>
      <c r="D79" s="181"/>
      <c r="E79" s="181"/>
      <c r="F79" s="201"/>
      <c r="G79" s="181"/>
      <c r="H79" s="996"/>
      <c r="I79" s="996"/>
      <c r="J79" s="996"/>
      <c r="K79" s="996"/>
      <c r="L79" s="1072"/>
      <c r="M79" s="1072"/>
      <c r="N79" s="1072"/>
      <c r="O79" s="1072"/>
      <c r="P79" s="80"/>
      <c r="Q79" s="4"/>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4"/>
      <c r="AQ79" s="79"/>
      <c r="AR79" s="79"/>
    </row>
    <row r="80" ht="0" hidden="1" customHeight="1">
      <c r="C80" s="181"/>
      <c r="D80" s="181"/>
      <c r="E80" s="181"/>
      <c r="F80" s="201"/>
      <c r="G80" s="181"/>
      <c r="H80" s="996"/>
      <c r="I80" s="996"/>
      <c r="J80" s="996"/>
      <c r="K80" s="996"/>
      <c r="L80" s="1072"/>
      <c r="M80" s="1072"/>
      <c r="N80" s="1072"/>
      <c r="O80" s="1072"/>
      <c r="P80" s="80"/>
      <c r="Q80" s="4"/>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4"/>
      <c r="AQ80" s="79"/>
      <c r="AR80" s="79"/>
    </row>
    <row r="81" ht="0" hidden="1" customHeight="1">
      <c r="C81" s="181"/>
      <c r="D81" s="181"/>
      <c r="E81" s="181"/>
      <c r="F81" s="201"/>
      <c r="G81" s="181"/>
      <c r="H81" s="996"/>
      <c r="I81" s="996"/>
      <c r="J81" s="996"/>
      <c r="K81" s="996"/>
      <c r="L81" s="1072"/>
      <c r="M81" s="1072"/>
      <c r="N81" s="1072"/>
      <c r="O81" s="1072"/>
      <c r="P81" s="80"/>
      <c r="Q81" s="4"/>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4"/>
      <c r="AQ81" s="79"/>
      <c r="AR81" s="79"/>
    </row>
    <row r="82" ht="0" hidden="1" customHeight="1">
      <c r="C82" s="181"/>
      <c r="D82" s="181"/>
      <c r="E82" s="181"/>
      <c r="F82" s="201"/>
      <c r="G82" s="181"/>
      <c r="H82" s="996"/>
      <c r="I82" s="996"/>
      <c r="J82" s="996"/>
      <c r="K82" s="996"/>
      <c r="L82" s="1072"/>
      <c r="M82" s="1072"/>
      <c r="N82" s="1072"/>
      <c r="O82" s="1072"/>
      <c r="P82" s="80"/>
      <c r="Q82" s="4"/>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4"/>
      <c r="AQ82" s="79"/>
      <c r="AR82" s="79"/>
    </row>
    <row r="83" ht="0" hidden="1" customHeight="1">
      <c r="C83" s="181"/>
      <c r="D83" s="181"/>
      <c r="E83" s="181"/>
      <c r="F83" s="201"/>
      <c r="G83" s="181"/>
      <c r="H83" s="996"/>
      <c r="I83" s="996"/>
      <c r="J83" s="996"/>
      <c r="K83" s="996"/>
      <c r="L83" s="1072"/>
      <c r="M83" s="1072"/>
      <c r="N83" s="1072"/>
      <c r="O83" s="1072"/>
      <c r="P83" s="80"/>
      <c r="Q83" s="4"/>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4"/>
      <c r="AQ83" s="79"/>
      <c r="AR83" s="79"/>
    </row>
    <row r="84" ht="0" hidden="1" customHeight="1">
      <c r="C84" s="181"/>
      <c r="D84" s="181"/>
      <c r="E84" s="181"/>
      <c r="F84" s="201"/>
      <c r="G84" s="181"/>
      <c r="H84" s="996"/>
      <c r="I84" s="996"/>
      <c r="J84" s="996"/>
      <c r="K84" s="996"/>
      <c r="L84" s="1072"/>
      <c r="M84" s="1072"/>
      <c r="N84" s="1072"/>
      <c r="O84" s="1072"/>
      <c r="P84" s="80"/>
      <c r="Q84" s="4"/>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4"/>
      <c r="AQ84" s="79"/>
      <c r="AR84" s="79"/>
    </row>
    <row r="85" ht="0" hidden="1" customHeight="1">
      <c r="C85" s="181"/>
      <c r="D85" s="181"/>
      <c r="E85" s="181"/>
      <c r="F85" s="201"/>
      <c r="G85" s="181"/>
      <c r="H85" s="996"/>
      <c r="I85" s="996"/>
      <c r="J85" s="996"/>
      <c r="K85" s="996"/>
      <c r="L85" s="1072"/>
      <c r="M85" s="1072"/>
      <c r="N85" s="1072"/>
      <c r="O85" s="1072"/>
      <c r="P85" s="80"/>
      <c r="Q85" s="4"/>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82"/>
      <c r="AP85" s="4"/>
      <c r="AQ85" s="79"/>
      <c r="AR85" s="79"/>
    </row>
    <row r="86" ht="0" hidden="1" customHeight="1">
      <c r="C86" s="181"/>
      <c r="D86" s="181"/>
      <c r="E86" s="181"/>
      <c r="F86" s="201"/>
      <c r="G86" s="181"/>
      <c r="H86" s="996"/>
      <c r="I86" s="996"/>
      <c r="J86" s="996"/>
      <c r="K86" s="996"/>
      <c r="L86" s="1072"/>
      <c r="M86" s="1072"/>
      <c r="N86" s="1072"/>
      <c r="O86" s="1072"/>
      <c r="P86" s="80"/>
      <c r="Q86" s="4"/>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4"/>
      <c r="AQ86" s="79"/>
      <c r="AR86" s="79"/>
    </row>
    <row r="87" ht="0" hidden="1" customHeight="1">
      <c r="C87" s="181"/>
      <c r="D87" s="181"/>
      <c r="E87" s="181"/>
      <c r="F87" s="201"/>
      <c r="G87" s="181"/>
      <c r="H87" s="996"/>
      <c r="I87" s="996"/>
      <c r="J87" s="996"/>
      <c r="K87" s="996"/>
      <c r="L87" s="1072"/>
      <c r="M87" s="1072"/>
      <c r="N87" s="1072"/>
      <c r="O87" s="1072"/>
      <c r="P87" s="80"/>
      <c r="Q87" s="4"/>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182"/>
      <c r="AP87" s="4"/>
      <c r="AQ87" s="79"/>
      <c r="AR87" s="79"/>
    </row>
    <row r="88" ht="0" hidden="1" customHeight="1">
      <c r="C88" s="181"/>
      <c r="D88" s="181"/>
      <c r="E88" s="181"/>
      <c r="F88" s="201"/>
      <c r="G88" s="181"/>
      <c r="H88" s="996"/>
      <c r="I88" s="996"/>
      <c r="J88" s="996"/>
      <c r="K88" s="996"/>
      <c r="L88" s="1072"/>
      <c r="M88" s="1072"/>
      <c r="N88" s="1072"/>
      <c r="O88" s="1072"/>
      <c r="P88" s="80"/>
      <c r="Q88" s="4"/>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4"/>
      <c r="AQ88" s="79"/>
      <c r="AR88" s="79"/>
    </row>
    <row r="89" ht="0" hidden="1" customHeight="1">
      <c r="C89" s="181"/>
      <c r="D89" s="181"/>
      <c r="E89" s="181"/>
      <c r="F89" s="201"/>
      <c r="G89" s="181"/>
      <c r="H89" s="996"/>
      <c r="I89" s="996"/>
      <c r="J89" s="996"/>
      <c r="K89" s="996"/>
      <c r="L89" s="1072"/>
      <c r="M89" s="1072"/>
      <c r="N89" s="1072"/>
      <c r="O89" s="1072"/>
      <c r="P89" s="80"/>
      <c r="Q89" s="4"/>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4"/>
      <c r="AQ89" s="79"/>
      <c r="AR89" s="79"/>
    </row>
    <row r="90" ht="0" hidden="1" customHeight="1">
      <c r="C90" s="181"/>
      <c r="D90" s="181"/>
      <c r="E90" s="181"/>
      <c r="F90" s="201"/>
      <c r="G90" s="181"/>
      <c r="H90" s="996"/>
      <c r="I90" s="996"/>
      <c r="J90" s="996"/>
      <c r="K90" s="996"/>
      <c r="L90" s="1072"/>
      <c r="M90" s="1072"/>
      <c r="N90" s="1072"/>
      <c r="O90" s="1072"/>
      <c r="P90" s="80"/>
      <c r="Q90" s="4"/>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4"/>
      <c r="AQ90" s="79"/>
      <c r="AR90" s="79"/>
    </row>
    <row r="91" ht="0" hidden="1" customHeight="1">
      <c r="C91" s="181"/>
      <c r="D91" s="181"/>
      <c r="E91" s="181"/>
      <c r="F91" s="201"/>
      <c r="G91" s="181"/>
      <c r="H91" s="996"/>
      <c r="I91" s="996"/>
      <c r="J91" s="996"/>
      <c r="K91" s="996"/>
      <c r="L91" s="1072"/>
      <c r="M91" s="1072"/>
      <c r="N91" s="1072"/>
      <c r="O91" s="1072"/>
      <c r="P91" s="80"/>
      <c r="Q91" s="4"/>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4"/>
      <c r="AQ91" s="79"/>
      <c r="AR91" s="79"/>
    </row>
    <row r="92" ht="0" hidden="1" customHeight="1">
      <c r="C92" s="181"/>
      <c r="D92" s="181"/>
      <c r="E92" s="181"/>
      <c r="F92" s="201"/>
      <c r="G92" s="181"/>
      <c r="H92" s="996"/>
      <c r="I92" s="996"/>
      <c r="J92" s="996"/>
      <c r="K92" s="996"/>
      <c r="L92" s="1072"/>
      <c r="M92" s="1072"/>
      <c r="N92" s="1072"/>
      <c r="O92" s="1072"/>
      <c r="P92" s="80"/>
      <c r="Q92" s="4"/>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4"/>
      <c r="AQ92" s="79"/>
      <c r="AR92" s="79"/>
    </row>
    <row r="93" ht="0" hidden="1" customHeight="1">
      <c r="C93" s="181"/>
      <c r="D93" s="181"/>
      <c r="E93" s="181"/>
      <c r="F93" s="201"/>
      <c r="G93" s="181"/>
      <c r="H93" s="996"/>
      <c r="I93" s="996"/>
      <c r="J93" s="996"/>
      <c r="K93" s="996"/>
      <c r="L93" s="1072"/>
      <c r="M93" s="1072"/>
      <c r="N93" s="1072"/>
      <c r="O93" s="1072"/>
      <c r="P93" s="80"/>
      <c r="Q93" s="4"/>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4"/>
      <c r="AQ93" s="79"/>
      <c r="AR93" s="79"/>
    </row>
    <row r="94" ht="0" hidden="1" customHeight="1">
      <c r="C94" s="181"/>
      <c r="D94" s="181"/>
      <c r="E94" s="181"/>
      <c r="F94" s="201"/>
      <c r="G94" s="181"/>
      <c r="H94" s="996"/>
      <c r="I94" s="996"/>
      <c r="J94" s="996"/>
      <c r="K94" s="996"/>
      <c r="L94" s="1072"/>
      <c r="M94" s="1072"/>
      <c r="N94" s="1072"/>
      <c r="O94" s="1072"/>
      <c r="P94" s="80"/>
      <c r="Q94" s="4"/>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4"/>
      <c r="AQ94" s="79"/>
      <c r="AR94" s="79"/>
    </row>
    <row r="95" ht="0" hidden="1" customHeight="1">
      <c r="C95" s="181"/>
      <c r="D95" s="181"/>
      <c r="E95" s="181"/>
      <c r="F95" s="201"/>
      <c r="G95" s="181"/>
      <c r="H95" s="996"/>
      <c r="I95" s="996"/>
      <c r="J95" s="996"/>
      <c r="K95" s="996"/>
      <c r="L95" s="1072"/>
      <c r="M95" s="1072"/>
      <c r="N95" s="1072"/>
      <c r="O95" s="1072"/>
      <c r="P95" s="80"/>
      <c r="Q95" s="4"/>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4"/>
      <c r="AQ95" s="79"/>
      <c r="AR95" s="79"/>
    </row>
    <row r="96" ht="0" hidden="1" customHeight="1">
      <c r="C96" s="181"/>
      <c r="D96" s="181"/>
      <c r="E96" s="181"/>
      <c r="F96" s="201"/>
      <c r="G96" s="181"/>
      <c r="H96" s="996"/>
      <c r="I96" s="996"/>
      <c r="J96" s="996"/>
      <c r="K96" s="996"/>
      <c r="L96" s="1072"/>
      <c r="M96" s="1072"/>
      <c r="N96" s="1072"/>
      <c r="O96" s="1072"/>
      <c r="P96" s="80"/>
      <c r="Q96" s="4"/>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4"/>
      <c r="AQ96" s="79"/>
      <c r="AR96" s="79"/>
    </row>
    <row r="97" ht="0" hidden="1" customHeight="1">
      <c r="C97" s="181"/>
      <c r="D97" s="181"/>
      <c r="E97" s="181"/>
      <c r="F97" s="201"/>
      <c r="G97" s="181"/>
      <c r="H97" s="996"/>
      <c r="I97" s="996"/>
      <c r="J97" s="996"/>
      <c r="K97" s="996"/>
      <c r="L97" s="1072"/>
      <c r="M97" s="1072"/>
      <c r="N97" s="1072"/>
      <c r="O97" s="1072"/>
      <c r="P97" s="80"/>
      <c r="Q97" s="4"/>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4"/>
      <c r="AQ97" s="79"/>
      <c r="AR97" s="79"/>
    </row>
    <row r="98" ht="0" hidden="1" customHeight="1">
      <c r="C98" s="181"/>
      <c r="D98" s="181"/>
      <c r="E98" s="181"/>
      <c r="F98" s="201"/>
      <c r="G98" s="181"/>
      <c r="H98" s="996"/>
      <c r="I98" s="996"/>
      <c r="J98" s="996"/>
      <c r="K98" s="996"/>
      <c r="L98" s="1072"/>
      <c r="M98" s="1072"/>
      <c r="N98" s="1072"/>
      <c r="O98" s="1072"/>
      <c r="P98" s="80"/>
      <c r="Q98" s="4"/>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4"/>
      <c r="AQ98" s="79"/>
      <c r="AR98" s="79"/>
    </row>
    <row r="99" ht="0" hidden="1" customHeight="1">
      <c r="C99" s="181"/>
      <c r="D99" s="181"/>
      <c r="E99" s="181"/>
      <c r="F99" s="201"/>
      <c r="G99" s="181"/>
      <c r="H99" s="996"/>
      <c r="I99" s="996"/>
      <c r="J99" s="996"/>
      <c r="K99" s="996"/>
      <c r="L99" s="1072"/>
      <c r="M99" s="1072"/>
      <c r="N99" s="1072"/>
      <c r="O99" s="1072"/>
      <c r="P99" s="80"/>
      <c r="Q99" s="4"/>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4"/>
      <c r="AQ99" s="79"/>
      <c r="AR99" s="79"/>
    </row>
    <row r="100" ht="0" hidden="1" customHeight="1">
      <c r="C100" s="181"/>
      <c r="D100" s="181"/>
      <c r="E100" s="181"/>
      <c r="F100" s="201"/>
      <c r="G100" s="181"/>
      <c r="H100" s="996"/>
      <c r="I100" s="996"/>
      <c r="J100" s="996"/>
      <c r="K100" s="996"/>
      <c r="L100" s="1072"/>
      <c r="M100" s="1072"/>
      <c r="N100" s="1072"/>
      <c r="O100" s="1072"/>
      <c r="P100" s="80"/>
      <c r="Q100" s="4"/>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4"/>
      <c r="AQ100" s="48"/>
      <c r="AR100" s="48"/>
    </row>
    <row r="101" ht="0" hidden="1" customHeight="1">
      <c r="C101" s="181"/>
      <c r="D101" s="181"/>
      <c r="E101" s="181"/>
      <c r="F101" s="201"/>
      <c r="G101" s="181"/>
      <c r="H101" s="996"/>
      <c r="I101" s="996"/>
      <c r="J101" s="996"/>
      <c r="K101" s="996"/>
      <c r="L101" s="1072"/>
      <c r="M101" s="1072"/>
      <c r="N101" s="1072"/>
      <c r="O101" s="1072"/>
      <c r="P101" s="80"/>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79"/>
      <c r="AR101" s="79"/>
    </row>
    <row r="102" ht="18" customHeight="1">
      <c r="C102" s="181"/>
      <c r="D102" s="181"/>
      <c r="E102" s="181"/>
      <c r="F102" s="201"/>
      <c r="G102" s="181"/>
      <c r="H102" s="996"/>
      <c r="I102" s="996"/>
      <c r="J102" s="996"/>
      <c r="K102" s="996"/>
      <c r="L102" s="1072"/>
      <c r="M102" s="1072"/>
      <c r="N102" s="1072"/>
      <c r="O102" s="1072"/>
      <c r="P102" s="80"/>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79"/>
      <c r="AR102" s="79"/>
    </row>
    <row r="103" ht="18" customHeight="1">
      <c r="C103" s="181"/>
      <c r="D103" s="181"/>
      <c r="E103" s="181"/>
      <c r="F103" s="201"/>
      <c r="G103" s="181"/>
      <c r="H103" s="996"/>
      <c r="I103" s="996"/>
      <c r="J103" s="996"/>
      <c r="K103" s="996"/>
      <c r="L103" s="1072"/>
      <c r="M103" s="1072"/>
      <c r="N103" s="1072"/>
      <c r="O103" s="1072"/>
      <c r="P103" s="80"/>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ht="9" customHeight="1">
      <c r="E104" s="81"/>
      <c r="F104" s="202"/>
      <c r="R104" s="0"/>
      <c r="S104" s="0"/>
      <c r="T104" s="0"/>
      <c r="U104" s="0"/>
      <c r="V104" s="0"/>
      <c r="W104" s="0"/>
      <c r="X104" s="0"/>
      <c r="Y104" s="0"/>
      <c r="Z104" s="87"/>
      <c r="AA104" s="0"/>
      <c r="AB104" s="0"/>
      <c r="AC104" s="5"/>
      <c r="AD104" s="5"/>
      <c r="AE104" s="5"/>
      <c r="AF104" s="67"/>
      <c r="AG104" s="0"/>
      <c r="AH104" s="0"/>
      <c r="AI104" s="0"/>
      <c r="AJ104" s="5"/>
      <c r="AK104" s="0"/>
      <c r="AL104" s="0"/>
      <c r="AM104" s="0"/>
      <c r="AN104" s="0"/>
      <c r="AO104" s="0"/>
      <c r="AP104" s="0"/>
    </row>
    <row r="105" ht="39.95" customHeight="1">
      <c r="B105" s="0"/>
      <c r="C105" s="1075" t="s">
        <v>126</v>
      </c>
      <c r="D105" s="1075"/>
      <c r="E105" s="1075"/>
      <c r="F105" s="1075"/>
      <c r="G105" s="1075"/>
      <c r="H105" s="1075"/>
      <c r="I105" s="1075"/>
      <c r="J105" s="1075"/>
      <c r="K105" s="1075"/>
      <c r="L105" s="1075"/>
      <c r="M105" s="1075"/>
      <c r="N105" s="1075"/>
      <c r="O105" s="1075"/>
      <c r="P105" s="1075"/>
      <c r="Q105" s="1075"/>
      <c r="R105" s="1075"/>
      <c r="S105" s="1075"/>
      <c r="T105" s="1075"/>
      <c r="U105" s="1075"/>
      <c r="V105" s="1075"/>
      <c r="W105" s="1075"/>
      <c r="X105" s="1075"/>
      <c r="Y105" s="1075"/>
      <c r="Z105" s="1075"/>
      <c r="AA105" s="1075"/>
      <c r="AB105" s="1075"/>
      <c r="AC105" s="1075"/>
      <c r="AD105" s="1075"/>
      <c r="AE105" s="1075"/>
      <c r="AF105" s="1075"/>
      <c r="AG105" s="1075"/>
      <c r="AH105" s="1075"/>
      <c r="AI105" s="1075"/>
      <c r="AJ105" s="1075"/>
      <c r="AK105" s="1075"/>
      <c r="AL105" s="1075"/>
      <c r="AM105" s="1075"/>
      <c r="AN105" s="1075"/>
      <c r="AO105" s="1075"/>
      <c r="AP105" s="233"/>
    </row>
    <row r="106" s="84" customFormat="1" ht="12" customHeight="1">
      <c r="B106" s="84"/>
      <c r="E106" s="46"/>
      <c r="F106" s="202"/>
      <c r="G106"/>
      <c r="H106"/>
      <c r="I106"/>
      <c r="J106"/>
      <c r="K106"/>
      <c r="L106"/>
      <c r="M106"/>
      <c r="N106"/>
      <c r="O106"/>
      <c r="P106"/>
      <c r="Q106"/>
      <c r="R106"/>
      <c r="S106"/>
      <c r="T106"/>
      <c r="U106"/>
      <c r="V106"/>
      <c r="W106"/>
      <c r="X106"/>
      <c r="Y106"/>
      <c r="Z106"/>
      <c r="AA10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row>
    <row r="107" s="236" customFormat="1" ht="12.75" customHeight="1">
      <c r="A107"/>
    </row>
    <row r="108" s="236" customFormat="1" ht="12.75" customHeight="1"/>
    <row r="109" s="236" customFormat="1" ht="12.75" customHeight="1"/>
    <row r="110" s="236" customFormat="1" ht="12.75" customHeight="1"/>
    <row r="111" s="236" customFormat="1" ht="12.75" customHeight="1"/>
    <row r="112" s="236" customFormat="1" ht="12.75" customHeight="1"/>
    <row r="113" s="236" customFormat="1" ht="12.75" customHeight="1"/>
    <row r="114" s="236" customFormat="1" ht="12.75" customHeight="1"/>
    <row r="115" s="236" customFormat="1" ht="12.75" customHeight="1"/>
    <row r="116" s="236" customFormat="1" ht="12.75" customHeight="1"/>
    <row r="117" s="236" customFormat="1" ht="12.75" customHeight="1"/>
    <row r="118" s="236" customFormat="1" ht="12.75" customHeight="1"/>
    <row r="119" s="236" customFormat="1" ht="12.75" customHeight="1"/>
    <row r="120" s="236" customFormat="1" ht="12.75" customHeight="1"/>
    <row r="121" s="236" customFormat="1" ht="12.75" customHeight="1"/>
    <row r="122" s="236" customFormat="1" ht="12.75" customHeight="1"/>
    <row r="123" s="236" customFormat="1" ht="12.75" customHeight="1"/>
    <row r="124" s="236" customFormat="1" ht="12.75" customHeight="1"/>
    <row r="125" s="236" customFormat="1" ht="12.75" customHeight="1"/>
    <row r="126" s="236" customFormat="1" ht="12.75" customHeight="1"/>
    <row r="127" s="236" customFormat="1" ht="12.75" customHeight="1"/>
    <row r="128" s="236" customFormat="1" ht="12.75" customHeight="1"/>
    <row r="129" s="236" customFormat="1" ht="12.75" customHeight="1"/>
    <row r="130" s="236" customFormat="1" ht="12.75" customHeight="1"/>
    <row r="131" s="236" customFormat="1" ht="12.75" customHeight="1"/>
    <row r="132" s="236" customFormat="1" ht="12.75" customHeight="1"/>
    <row r="133" s="236" customFormat="1" ht="12.75" customHeight="1"/>
    <row r="134" s="236" customFormat="1" ht="12.75" customHeight="1"/>
    <row r="135" s="236" customFormat="1" ht="12.75" customHeight="1"/>
    <row r="136" s="236" customFormat="1" ht="12.75" customHeight="1"/>
    <row r="137" s="236" customFormat="1" ht="12.75" customHeight="1"/>
    <row r="138" s="236" customFormat="1" ht="12.75" customHeight="1"/>
    <row r="139" s="236" customFormat="1" ht="12.75" customHeight="1"/>
    <row r="140" s="236" customFormat="1" ht="12.75" customHeight="1"/>
    <row r="141" s="236" customFormat="1" ht="12.75" customHeight="1"/>
    <row r="142" s="236" customFormat="1" ht="12.75" customHeight="1"/>
    <row r="143" s="236" customFormat="1" ht="12.75" customHeight="1"/>
    <row r="144" s="236" customFormat="1" ht="12.75" customHeight="1"/>
    <row r="145" s="236" customFormat="1" ht="12.75" customHeight="1"/>
    <row r="146" s="236" customFormat="1" ht="12.75" customHeight="1"/>
    <row r="147" s="236" customFormat="1" ht="12.75" customHeight="1"/>
    <row r="148" s="236" customFormat="1" ht="12.75" customHeight="1"/>
    <row r="149" s="236" customFormat="1" ht="12.75" customHeight="1"/>
    <row r="150" s="236" customFormat="1" ht="12.75" customHeight="1"/>
    <row r="151" s="236" customFormat="1" ht="12.75" customHeight="1"/>
    <row r="152" s="236" customFormat="1" ht="12.75" customHeight="1"/>
    <row r="153" s="236" customFormat="1" ht="12.75" customHeight="1"/>
  </sheetData>
  <mergeCells count="274">
    <mergeCell ref="C105:AO105"/>
    <mergeCell ref="AL9:AM9"/>
    <mergeCell ref="H43:K43"/>
    <mergeCell ref="L43:O43"/>
    <mergeCell ref="H38:K38"/>
    <mergeCell ref="L38:O38"/>
    <mergeCell ref="H39:K39"/>
    <mergeCell ref="L39:O39"/>
    <mergeCell ref="H40:K40"/>
    <mergeCell ref="L40:O40"/>
    <mergeCell ref="H41:K41"/>
    <mergeCell ref="AL10:AM10"/>
    <mergeCell ref="AH11:AI11"/>
    <mergeCell ref="AJ11:AK11"/>
    <mergeCell ref="AB10:AC10"/>
    <mergeCell ref="AD10:AE10"/>
    <mergeCell ref="AD12:AE12"/>
    <mergeCell ref="AF12:AG12"/>
    <mergeCell ref="AB12:AC12"/>
    <mergeCell ref="AF10:AG10"/>
    <mergeCell ref="AL11:AM11"/>
    <mergeCell ref="AH10:AI10"/>
    <mergeCell ref="AJ10:AK10"/>
    <mergeCell ref="Z12:AA12"/>
    <mergeCell ref="AL8:AM8"/>
    <mergeCell ref="AJ9:AK9"/>
    <mergeCell ref="AH9:AI9"/>
    <mergeCell ref="Z6:AM6"/>
    <mergeCell ref="Z7:AA7"/>
    <mergeCell ref="AB7:AC7"/>
    <mergeCell ref="AD7:AE7"/>
    <mergeCell ref="AF7:AG7"/>
    <mergeCell ref="AH7:AI7"/>
    <mergeCell ref="AJ7:AK7"/>
    <mergeCell ref="Z9:AA9"/>
    <mergeCell ref="H9:I9"/>
    <mergeCell ref="T9:U9"/>
    <mergeCell ref="R9:S9"/>
    <mergeCell ref="T11:U11"/>
    <mergeCell ref="T10:U10"/>
    <mergeCell ref="R10:S10"/>
    <mergeCell ref="Z8:AA8"/>
    <mergeCell ref="AB8:AC8"/>
    <mergeCell ref="AL7:AM7"/>
    <mergeCell ref="N9:O9"/>
    <mergeCell ref="Z10:AA10"/>
    <mergeCell ref="P9:Q9"/>
    <mergeCell ref="AD8:AE8"/>
    <mergeCell ref="AF8:AG8"/>
    <mergeCell ref="AH8:AI8"/>
    <mergeCell ref="AF11:AG11"/>
    <mergeCell ref="AB11:AC11"/>
    <mergeCell ref="AD11:AE11"/>
    <mergeCell ref="AB9:AC9"/>
    <mergeCell ref="AD9:AE9"/>
    <mergeCell ref="AF9:AG9"/>
    <mergeCell ref="N11:O11"/>
    <mergeCell ref="N10:O10"/>
    <mergeCell ref="AJ8:AK8"/>
    <mergeCell ref="R11:S11"/>
    <mergeCell ref="H23:K23"/>
    <mergeCell ref="H6:U6"/>
    <mergeCell ref="T8:U8"/>
    <mergeCell ref="R8:S8"/>
    <mergeCell ref="P8:Q8"/>
    <mergeCell ref="N8:O8"/>
    <mergeCell ref="L8:M8"/>
    <mergeCell ref="J8:K8"/>
    <mergeCell ref="H8:I8"/>
    <mergeCell ref="T7:U7"/>
    <mergeCell ref="R7:S7"/>
    <mergeCell ref="L10:M10"/>
    <mergeCell ref="H10:I10"/>
    <mergeCell ref="H11:I11"/>
    <mergeCell ref="L9:M9"/>
    <mergeCell ref="J9:K9"/>
    <mergeCell ref="J11:K11"/>
    <mergeCell ref="J7:K7"/>
    <mergeCell ref="H7:I7"/>
    <mergeCell ref="P7:Q7"/>
    <mergeCell ref="N7:O7"/>
    <mergeCell ref="L7:M7"/>
    <mergeCell ref="J10:K10"/>
    <mergeCell ref="L12:M12"/>
    <mergeCell ref="P12:Q12"/>
    <mergeCell ref="L11:M11"/>
    <mergeCell ref="H12:I12"/>
    <mergeCell ref="H13:I13"/>
    <mergeCell ref="J13:K13"/>
    <mergeCell ref="N12:O12"/>
    <mergeCell ref="L13:M13"/>
    <mergeCell ref="P11:Q11"/>
    <mergeCell ref="AJ13:AK13"/>
    <mergeCell ref="H37:K37"/>
    <mergeCell ref="L37:O37"/>
    <mergeCell ref="L30:O30"/>
    <mergeCell ref="H28:K28"/>
    <mergeCell ref="Z13:AA13"/>
    <mergeCell ref="H22:K22"/>
    <mergeCell ref="H35:K35"/>
    <mergeCell ref="L35:O35"/>
    <mergeCell ref="L29:O29"/>
    <mergeCell ref="L22:O22"/>
    <mergeCell ref="L23:O23"/>
    <mergeCell ref="L32:O32"/>
    <mergeCell ref="H25:K25"/>
    <mergeCell ref="L25:O25"/>
    <mergeCell ref="H26:K26"/>
    <mergeCell ref="L31:O31"/>
    <mergeCell ref="H27:K27"/>
    <mergeCell ref="L27:O27"/>
    <mergeCell ref="H30:K30"/>
    <mergeCell ref="L28:O28"/>
    <mergeCell ref="R13:S13"/>
    <mergeCell ref="L26:O26"/>
    <mergeCell ref="L46:O46"/>
    <mergeCell ref="H47:K47"/>
    <mergeCell ref="L41:O41"/>
    <mergeCell ref="H44:K44"/>
    <mergeCell ref="H48:K48"/>
    <mergeCell ref="L42:O42"/>
    <mergeCell ref="L49:O49"/>
    <mergeCell ref="H33:K33"/>
    <mergeCell ref="L33:O33"/>
    <mergeCell ref="H34:K34"/>
    <mergeCell ref="L34:O34"/>
    <mergeCell ref="L59:O59"/>
    <mergeCell ref="H63:K63"/>
    <mergeCell ref="AH12:AI12"/>
    <mergeCell ref="AJ12:AK12"/>
    <mergeCell ref="L24:O24"/>
    <mergeCell ref="AF13:AG13"/>
    <mergeCell ref="AB13:AC13"/>
    <mergeCell ref="AD13:AE13"/>
    <mergeCell ref="P15:V15"/>
    <mergeCell ref="X15:AD15"/>
    <mergeCell ref="AH13:AI13"/>
    <mergeCell ref="AF15:AL15"/>
    <mergeCell ref="AL13:AM13"/>
    <mergeCell ref="N13:O13"/>
    <mergeCell ref="P13:Q13"/>
    <mergeCell ref="L44:O44"/>
    <mergeCell ref="L48:O48"/>
    <mergeCell ref="L50:O50"/>
    <mergeCell ref="L51:O51"/>
    <mergeCell ref="H36:K36"/>
    <mergeCell ref="L36:O36"/>
    <mergeCell ref="H45:K45"/>
    <mergeCell ref="L45:O45"/>
    <mergeCell ref="H46:K46"/>
    <mergeCell ref="L53:O53"/>
    <mergeCell ref="L54:O54"/>
    <mergeCell ref="H64:K64"/>
    <mergeCell ref="H67:K67"/>
    <mergeCell ref="L67:O67"/>
    <mergeCell ref="H68:K68"/>
    <mergeCell ref="L68:O68"/>
    <mergeCell ref="H60:K60"/>
    <mergeCell ref="L61:O61"/>
    <mergeCell ref="H66:K66"/>
    <mergeCell ref="L56:O56"/>
    <mergeCell ref="L57:O57"/>
    <mergeCell ref="H56:K56"/>
    <mergeCell ref="H57:K57"/>
    <mergeCell ref="L66:O66"/>
    <mergeCell ref="L63:O63"/>
    <mergeCell ref="H62:K62"/>
    <mergeCell ref="L62:O62"/>
    <mergeCell ref="H61:K61"/>
    <mergeCell ref="L64:O64"/>
    <mergeCell ref="L58:O58"/>
    <mergeCell ref="H58:K58"/>
    <mergeCell ref="H59:K59"/>
    <mergeCell ref="L60:O60"/>
    <mergeCell ref="H72:K72"/>
    <mergeCell ref="L72:O72"/>
    <mergeCell ref="L69:O69"/>
    <mergeCell ref="L81:O81"/>
    <mergeCell ref="H70:K70"/>
    <mergeCell ref="L70:O70"/>
    <mergeCell ref="H71:K71"/>
    <mergeCell ref="L71:O71"/>
    <mergeCell ref="H65:K65"/>
    <mergeCell ref="L65:O65"/>
    <mergeCell ref="H75:K75"/>
    <mergeCell ref="L75:O75"/>
    <mergeCell ref="H73:K73"/>
    <mergeCell ref="L73:O73"/>
    <mergeCell ref="H74:K74"/>
    <mergeCell ref="L74:O74"/>
    <mergeCell ref="H80:K80"/>
    <mergeCell ref="L80:O80"/>
    <mergeCell ref="H81:K81"/>
    <mergeCell ref="H78:K78"/>
    <mergeCell ref="L78:O78"/>
    <mergeCell ref="H79:K79"/>
    <mergeCell ref="L79:O79"/>
    <mergeCell ref="H69:K69"/>
    <mergeCell ref="H103:K103"/>
    <mergeCell ref="L103:O103"/>
    <mergeCell ref="L99:O99"/>
    <mergeCell ref="H100:K100"/>
    <mergeCell ref="L100:O100"/>
    <mergeCell ref="H101:K101"/>
    <mergeCell ref="L101:O101"/>
    <mergeCell ref="H99:K99"/>
    <mergeCell ref="H102:K102"/>
    <mergeCell ref="L102:O102"/>
    <mergeCell ref="C2:AP2"/>
    <mergeCell ref="H55:K55"/>
    <mergeCell ref="L55:O55"/>
    <mergeCell ref="H31:K31"/>
    <mergeCell ref="H52:K52"/>
    <mergeCell ref="H53:K53"/>
    <mergeCell ref="H54:K54"/>
    <mergeCell ref="H24:K24"/>
    <mergeCell ref="R12:S12"/>
    <mergeCell ref="C4:AP4"/>
    <mergeCell ref="C3:AP3"/>
    <mergeCell ref="T13:U13"/>
    <mergeCell ref="T12:U12"/>
    <mergeCell ref="AL12:AM12"/>
    <mergeCell ref="P10:Q10"/>
    <mergeCell ref="J12:K12"/>
    <mergeCell ref="Z11:AA11"/>
    <mergeCell ref="H50:K50"/>
    <mergeCell ref="H51:K51"/>
    <mergeCell ref="H32:K32"/>
    <mergeCell ref="L47:O47"/>
    <mergeCell ref="L52:O52"/>
    <mergeCell ref="H49:K49"/>
    <mergeCell ref="H42:K42"/>
    <mergeCell ref="H98:K98"/>
    <mergeCell ref="L98:O98"/>
    <mergeCell ref="H96:K96"/>
    <mergeCell ref="L96:O96"/>
    <mergeCell ref="H97:K97"/>
    <mergeCell ref="L97:O97"/>
    <mergeCell ref="H91:K91"/>
    <mergeCell ref="L91:O91"/>
    <mergeCell ref="H76:K76"/>
    <mergeCell ref="L76:O76"/>
    <mergeCell ref="H77:K77"/>
    <mergeCell ref="L77:O77"/>
    <mergeCell ref="H86:K86"/>
    <mergeCell ref="L86:O86"/>
    <mergeCell ref="H87:K87"/>
    <mergeCell ref="L87:O87"/>
    <mergeCell ref="H84:K84"/>
    <mergeCell ref="L84:O84"/>
    <mergeCell ref="H85:K85"/>
    <mergeCell ref="L85:O85"/>
    <mergeCell ref="H82:K82"/>
    <mergeCell ref="L82:O82"/>
    <mergeCell ref="H83:K83"/>
    <mergeCell ref="L83:O83"/>
    <mergeCell ref="H88:K88"/>
    <mergeCell ref="L88:O88"/>
    <mergeCell ref="H89:K89"/>
    <mergeCell ref="L89:O89"/>
    <mergeCell ref="H94:K94"/>
    <mergeCell ref="L94:O94"/>
    <mergeCell ref="H95:K95"/>
    <mergeCell ref="L95:O95"/>
    <mergeCell ref="H92:K92"/>
    <mergeCell ref="L92:O92"/>
    <mergeCell ref="H93:K93"/>
    <mergeCell ref="L93:O93"/>
    <mergeCell ref="H90:K90"/>
    <mergeCell ref="L90:O90"/>
    <mergeCell ref="R21:T21"/>
    <mergeCell ref="U21:AF21"/>
    <mergeCell ref="AG21:AO21"/>
    <mergeCell ref="H29:K29"/>
  </mergeCells>
  <phoneticPr fontId="0" type="noConversion"/>
  <printOptions horizontalCentered="1" verticalCentered="1"/>
  <pageMargins left="0.25" right="0.25" top="0.25" bottom="0.25" header="0" footer="0"/>
  <pageSetup scale="31" fitToWidth="1" fitToHeight="1" orientation="landscape" r:id="rId1"/>
  <headerFooter alignWithMargins="0">
    <oddHeader/>
    <oddFooter/>
  </headerFooter>
  <rowBreaks count="1" manualBreakCount="1">
    <brk id="107" max="16383" man="1"/>
  </rowBreaks>
  <colBreaks count="1" manualBreakCount="1">
    <brk id="45" max="1048575" man="1"/>
  </colBreaks>
  <drawing r:id="rId72"/>
</worksheet>
</file>

<file path=xl/worksheets/sheet73.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
    <pageSetUpPr fitToPage="1"/>
  </sheetPr>
  <dimension ref="A1:V64"/>
  <sheetViews>
    <sheetView showGridLines="0" workbookViewId="0"/>
  </sheetViews>
  <sheetFormatPr defaultRowHeight="12.75"/>
  <cols>
    <col min="1" max="1" width="1.7109375" style="2" customWidth="1"/>
    <col min="2" max="2" width="8.7109375" customWidth="1"/>
    <col min="3" max="4" width="6.7109375" customWidth="1"/>
    <col min="5" max="6" width="3.7109375" customWidth="1"/>
    <col min="7" max="9" width="10.7109375" customWidth="1"/>
    <col min="10" max="11" width="3.7109375" customWidth="1"/>
    <col min="12" max="12" width="13.7109375" customWidth="1"/>
    <col min="13" max="13" width="13.7109375" style="110" customWidth="1"/>
    <col min="14" max="14" width="10.7109375" customWidth="1"/>
    <col min="15" max="16" width="3.7109375" customWidth="1"/>
    <col min="17" max="17" width="13.7109375" customWidth="1"/>
    <col min="18" max="18" width="13.7109375" style="110" customWidth="1"/>
    <col min="19" max="19" width="10.7109375" customWidth="1"/>
    <col min="20" max="20" width="3.7109375" customWidth="1"/>
    <col min="21" max="21" width="2.7109375" customWidth="1"/>
    <col min="22" max="24" width="7" style="236" customWidth="1"/>
    <col min="25" max="38" width="9.140625" style="236" customWidth="1"/>
  </cols>
  <sheetData>
    <row r="1" ht="26.25" customHeight="1">
      <c r="B1" s="20" t="s">
        <v>165</v>
      </c>
      <c r="C1" s="12"/>
      <c r="D1" s="12"/>
      <c r="E1" s="12"/>
      <c r="F1" s="12"/>
      <c r="G1" s="12"/>
      <c r="H1" s="12"/>
      <c r="I1" s="104"/>
      <c r="J1" s="12"/>
      <c r="K1" s="12"/>
      <c r="L1" s="12"/>
      <c r="M1" s="13"/>
      <c r="N1" s="51"/>
      <c r="O1" s="2"/>
      <c r="P1" s="2"/>
      <c r="Q1" s="2"/>
      <c r="R1" s="22"/>
      <c r="S1" s="51"/>
      <c r="T1" s="2"/>
      <c r="U1" s="2"/>
      <c r="V1" s="236"/>
    </row>
    <row r="2" ht="21.75" customHeight="1">
      <c r="B2" s="999" t="s">
        <v>208</v>
      </c>
      <c r="C2" s="999"/>
      <c r="D2" s="999"/>
      <c r="E2" s="999"/>
      <c r="F2" s="999"/>
      <c r="G2" s="999"/>
      <c r="H2" s="999"/>
      <c r="I2" s="999"/>
      <c r="J2" s="999"/>
      <c r="K2" s="999"/>
      <c r="L2" s="999"/>
      <c r="M2" s="999"/>
      <c r="N2" s="999"/>
      <c r="O2" s="999"/>
      <c r="P2" s="999"/>
      <c r="Q2" s="999"/>
      <c r="R2" s="999"/>
      <c r="S2" s="999"/>
      <c r="T2" s="2"/>
      <c r="U2" s="2"/>
    </row>
    <row r="3" ht="19.5" customHeight="1">
      <c r="A3"/>
      <c r="B3" s="1030" t="s">
        <v>209</v>
      </c>
      <c r="C3" s="1030"/>
      <c r="D3" s="1030"/>
      <c r="E3" s="1030"/>
      <c r="F3" s="1030"/>
      <c r="G3" s="1030"/>
      <c r="H3" s="1030"/>
      <c r="I3" s="1030"/>
      <c r="J3" s="1030"/>
      <c r="K3" s="1030"/>
      <c r="L3" s="1030"/>
      <c r="M3" s="1030"/>
      <c r="N3" s="1030"/>
      <c r="O3" s="1030"/>
      <c r="P3" s="1030"/>
      <c r="Q3" s="1030"/>
      <c r="R3" s="1030"/>
      <c r="S3" s="1030"/>
      <c r="T3" s="2"/>
      <c r="U3" s="2"/>
    </row>
    <row r="4" ht="18.75" customHeight="1">
      <c r="A4"/>
      <c r="B4" s="1076" t="s">
        <v>210</v>
      </c>
      <c r="C4" s="1076"/>
      <c r="D4" s="1076"/>
      <c r="E4" s="1076"/>
      <c r="F4" s="1076"/>
      <c r="G4" s="1076"/>
      <c r="H4" s="1076"/>
      <c r="I4" s="1076"/>
      <c r="J4" s="1076"/>
      <c r="K4" s="1076"/>
      <c r="L4" s="1076"/>
      <c r="M4" s="1076"/>
      <c r="N4" s="1076"/>
      <c r="O4" s="1076"/>
      <c r="P4" s="1076"/>
      <c r="Q4" s="131"/>
      <c r="R4" s="203"/>
      <c r="S4" s="131"/>
      <c r="T4" s="222"/>
      <c r="U4" s="2"/>
    </row>
    <row r="5" ht="12" customHeight="1">
      <c r="A5"/>
      <c r="B5" s="129"/>
      <c r="D5" s="13"/>
      <c r="E5" s="13"/>
      <c r="F5" s="2"/>
      <c r="G5" s="2"/>
      <c r="H5" s="2"/>
      <c r="I5" s="2"/>
      <c r="J5" s="2"/>
      <c r="K5" s="2"/>
      <c r="L5" s="2"/>
      <c r="M5" s="2"/>
      <c r="N5" s="9"/>
      <c r="O5" s="2"/>
      <c r="P5" s="2"/>
      <c r="Q5" s="2"/>
      <c r="R5" s="2"/>
      <c r="S5" s="2"/>
      <c r="T5" s="2"/>
      <c r="U5" s="2"/>
    </row>
    <row r="6" ht="17.1" customHeight="1">
      <c r="B6" s="1077" t="s">
        <v>211</v>
      </c>
      <c r="C6" s="1077"/>
      <c r="D6" s="1077"/>
      <c r="E6" s="1077"/>
      <c r="F6" s="1077"/>
      <c r="G6" s="1077"/>
      <c r="H6" s="1077"/>
      <c r="I6" s="1077"/>
      <c r="J6" s="1077"/>
      <c r="K6" s="1077"/>
      <c r="L6" s="1077"/>
      <c r="M6" s="1077"/>
      <c r="N6" s="1077"/>
      <c r="O6" s="1077"/>
      <c r="P6" s="1077"/>
      <c r="Q6" s="1077"/>
      <c r="R6" s="1077"/>
      <c r="S6" s="1077"/>
      <c r="T6" s="1077"/>
      <c r="U6" s="2"/>
    </row>
    <row r="7">
      <c r="B7" s="2"/>
      <c r="C7" s="2"/>
      <c r="D7" s="2"/>
      <c r="E7" s="2"/>
      <c r="F7" s="1032" t="s">
        <v>22</v>
      </c>
      <c r="G7" s="1032"/>
      <c r="H7" s="1032"/>
      <c r="I7" s="1032"/>
      <c r="J7" s="1032"/>
      <c r="K7" s="1032" t="s">
        <v>9</v>
      </c>
      <c r="L7" s="1032"/>
      <c r="M7" s="1032"/>
      <c r="N7" s="1032"/>
      <c r="O7" s="1032"/>
      <c r="P7" s="1032" t="s">
        <v>10</v>
      </c>
      <c r="Q7" s="1032"/>
      <c r="R7" s="1032"/>
      <c r="S7" s="1032"/>
      <c r="T7" s="1032"/>
      <c r="U7" s="2"/>
    </row>
    <row r="8" ht="20.1" customHeight="1">
      <c r="B8" s="2"/>
      <c r="C8" s="2"/>
      <c r="D8" s="2"/>
      <c r="E8" s="2"/>
      <c r="F8" s="1032"/>
      <c r="G8" s="1032"/>
      <c r="H8" s="1032"/>
      <c r="I8" s="1032"/>
      <c r="J8" s="1032"/>
      <c r="K8" s="1032"/>
      <c r="L8" s="1032"/>
      <c r="M8" s="1032"/>
      <c r="N8" s="1032"/>
      <c r="O8" s="1032"/>
      <c r="P8" s="1032"/>
      <c r="Q8" s="1032"/>
      <c r="R8" s="1032"/>
      <c r="S8" s="1032"/>
      <c r="T8" s="1032"/>
      <c r="U8" s="2"/>
    </row>
    <row r="9" ht="20.1" customHeight="1">
      <c r="B9" s="2"/>
      <c r="C9" s="2"/>
      <c r="D9" s="2"/>
      <c r="E9" s="2"/>
      <c r="F9" s="2"/>
      <c r="G9" s="22" t="s">
        <v>25</v>
      </c>
      <c r="H9" s="22" t="s">
        <v>15</v>
      </c>
      <c r="I9" s="593" t="s">
        <v>97</v>
      </c>
      <c r="J9" s="3"/>
      <c r="K9" s="3"/>
      <c r="L9" s="22" t="s">
        <v>25</v>
      </c>
      <c r="M9" s="22" t="s">
        <v>15</v>
      </c>
      <c r="N9" s="593" t="s">
        <v>98</v>
      </c>
      <c r="O9" s="2"/>
      <c r="P9" s="2"/>
      <c r="Q9" s="22" t="s">
        <v>25</v>
      </c>
      <c r="R9" s="22" t="s">
        <v>15</v>
      </c>
      <c r="S9" s="593" t="s">
        <v>99</v>
      </c>
      <c r="T9" s="2"/>
      <c r="U9" s="2"/>
    </row>
    <row r="10" ht="15" customHeight="1">
      <c r="B10" s="2"/>
      <c r="C10" s="17"/>
      <c r="D10" s="17"/>
      <c r="E10" s="17"/>
      <c r="F10" s="165"/>
      <c r="G10" s="164"/>
      <c r="H10" s="166"/>
      <c r="I10" s="176"/>
      <c r="J10" s="7"/>
      <c r="K10" s="165"/>
      <c r="L10" s="164"/>
      <c r="M10" s="168"/>
      <c r="N10" s="176"/>
      <c r="O10" s="7"/>
      <c r="P10" s="142"/>
      <c r="Q10" s="187"/>
      <c r="R10" s="168"/>
      <c r="S10" s="176"/>
      <c r="T10" s="7"/>
      <c r="U10" s="2"/>
    </row>
    <row r="11" ht="20.1" customHeight="1">
      <c r="B11" s="2"/>
      <c r="C11" s="180"/>
      <c r="D11" s="16" t="s">
        <v>42</v>
      </c>
      <c r="E11" s="180"/>
      <c r="F11" s="164"/>
      <c r="G11" s="193">
        <v>83.54377104377104377104377104</v>
      </c>
      <c r="H11" s="193">
        <v>78.500</v>
      </c>
      <c r="I11" s="193">
        <v>106.42518604302043792489652362</v>
      </c>
      <c r="J11" s="194"/>
      <c r="K11" s="194"/>
      <c r="L11" s="195">
        <v>146.80735516372795969773299748</v>
      </c>
      <c r="M11" s="195">
        <v>170.06513423418060598845169355</v>
      </c>
      <c r="N11" s="193">
        <v>86.32419327147720887688441435</v>
      </c>
      <c r="O11" s="194"/>
      <c r="P11" s="193"/>
      <c r="Q11" s="195">
        <v>122.64840067340067340067340067</v>
      </c>
      <c r="R11" s="195">
        <v>133.50113037383177570093457944</v>
      </c>
      <c r="S11" s="193">
        <v>91.87068328933849418737212891</v>
      </c>
      <c r="T11" s="141"/>
      <c r="U11" s="2"/>
    </row>
    <row r="12" ht="15" customHeight="1">
      <c r="B12" s="2"/>
      <c r="C12" s="17"/>
      <c r="D12" s="17"/>
      <c r="E12" s="17"/>
      <c r="F12" s="165"/>
      <c r="G12" s="193"/>
      <c r="H12" s="193"/>
      <c r="I12" s="193"/>
      <c r="J12" s="194"/>
      <c r="K12" s="194"/>
      <c r="L12" s="195"/>
      <c r="M12" s="195"/>
      <c r="N12" s="193"/>
      <c r="O12" s="194"/>
      <c r="P12" s="193"/>
      <c r="Q12" s="195"/>
      <c r="R12" s="195"/>
      <c r="S12" s="193"/>
      <c r="T12" s="7"/>
      <c r="U12" s="2"/>
    </row>
    <row r="13" ht="20.1" customHeight="1">
      <c r="B13" s="111"/>
      <c r="C13" s="188"/>
      <c r="D13" s="189" t="s">
        <v>58</v>
      </c>
      <c r="E13" s="188"/>
      <c r="F13" s="169"/>
      <c r="G13" s="196">
        <v>74.951899951899951899951899950</v>
      </c>
      <c r="H13" s="196">
        <v>68.759978165677334569927156180</v>
      </c>
      <c r="I13" s="196">
        <v>109.00512471263219463380333461</v>
      </c>
      <c r="J13" s="197"/>
      <c r="K13" s="197"/>
      <c r="L13" s="198">
        <v>139.22225376099914845302299177</v>
      </c>
      <c r="M13" s="198">
        <v>159.91963952776519657370954175</v>
      </c>
      <c r="N13" s="196">
        <v>87.05763355400580822658081160</v>
      </c>
      <c r="O13" s="197"/>
      <c r="P13" s="196"/>
      <c r="Q13" s="198">
        <v>104.34972434972434972434972435</v>
      </c>
      <c r="R13" s="198">
        <v>109.96070922192124927917645589</v>
      </c>
      <c r="S13" s="196">
        <v>94.89728202748063483782211303</v>
      </c>
      <c r="T13" s="170"/>
      <c r="U13" s="2"/>
    </row>
    <row r="14" ht="15" customHeight="1">
      <c r="B14" s="2"/>
      <c r="C14" s="180"/>
      <c r="D14" s="16"/>
      <c r="E14" s="16"/>
      <c r="F14" s="137"/>
      <c r="G14" s="193"/>
      <c r="H14" s="193"/>
      <c r="I14" s="193"/>
      <c r="J14" s="194"/>
      <c r="K14" s="194"/>
      <c r="L14" s="195"/>
      <c r="M14" s="195"/>
      <c r="N14" s="193"/>
      <c r="O14" s="194"/>
      <c r="P14" s="193"/>
      <c r="Q14" s="195"/>
      <c r="R14" s="195"/>
      <c r="S14" s="193"/>
      <c r="T14" s="7"/>
      <c r="U14" s="2"/>
    </row>
    <row r="15" ht="20.1" customHeight="1">
      <c r="B15" s="2"/>
      <c r="C15" s="180"/>
      <c r="D15" s="16" t="s">
        <v>44</v>
      </c>
      <c r="E15" s="180"/>
      <c r="F15" s="137"/>
      <c r="G15" s="193">
        <v>82.65535792709705753184014054</v>
      </c>
      <c r="H15" s="193">
        <v>77.792563998374644453474197480</v>
      </c>
      <c r="I15" s="193">
        <v>106.25097525876261532655016023</v>
      </c>
      <c r="J15" s="194"/>
      <c r="K15" s="194"/>
      <c r="L15" s="195">
        <v>148.03689436456015674293494504</v>
      </c>
      <c r="M15" s="195">
        <v>166.57566225727679912247482991</v>
      </c>
      <c r="N15" s="193">
        <v>88.87066235156006314558179728</v>
      </c>
      <c r="O15" s="194"/>
      <c r="P15" s="193"/>
      <c r="Q15" s="195">
        <v>122.36042490118577075098814229</v>
      </c>
      <c r="R15" s="195">
        <v>129.58347866720845184884193417</v>
      </c>
      <c r="S15" s="193">
        <v>94.42594546750463249010590248</v>
      </c>
      <c r="T15" s="141"/>
      <c r="U15" s="2"/>
    </row>
    <row r="16" ht="15" customHeight="1">
      <c r="B16" s="2"/>
      <c r="C16" s="180"/>
      <c r="D16" s="16"/>
      <c r="E16" s="180"/>
      <c r="F16" s="137"/>
      <c r="G16" s="193"/>
      <c r="H16" s="193"/>
      <c r="I16" s="193"/>
      <c r="J16" s="194"/>
      <c r="K16" s="194"/>
      <c r="L16" s="195"/>
      <c r="M16" s="195"/>
      <c r="N16" s="193"/>
      <c r="O16" s="194"/>
      <c r="P16" s="193"/>
      <c r="Q16" s="195"/>
      <c r="R16" s="195"/>
      <c r="S16" s="193"/>
      <c r="T16" s="7"/>
      <c r="U16" s="2"/>
    </row>
    <row r="17" ht="20.1" customHeight="1">
      <c r="B17" s="111"/>
      <c r="C17" s="188"/>
      <c r="D17" s="189" t="s">
        <v>45</v>
      </c>
      <c r="E17" s="188"/>
      <c r="F17" s="169"/>
      <c r="G17" s="196">
        <v>75.271205202712052027120520270</v>
      </c>
      <c r="H17" s="196">
        <v>67.898686030871299622587419840</v>
      </c>
      <c r="I17" s="196">
        <v>110.85811759075410338806483284</v>
      </c>
      <c r="J17" s="197"/>
      <c r="K17" s="197"/>
      <c r="L17" s="198">
        <v>136.06354954640293390442751179</v>
      </c>
      <c r="M17" s="198">
        <v>157.92408118490147811106378006</v>
      </c>
      <c r="N17" s="196">
        <v>86.15756921016851662719248279</v>
      </c>
      <c r="O17" s="197"/>
      <c r="P17" s="196"/>
      <c r="Q17" s="198">
        <v>102.41667358516673585166735852</v>
      </c>
      <c r="R17" s="198">
        <v>107.22837605087455031079906779</v>
      </c>
      <c r="S17" s="196">
        <v>95.51265938836077515805305488</v>
      </c>
      <c r="T17" s="170"/>
      <c r="U17" s="2"/>
    </row>
    <row r="18" ht="15" customHeight="1">
      <c r="B18" s="2"/>
      <c r="C18" s="16"/>
      <c r="D18" s="16"/>
      <c r="E18" s="16"/>
      <c r="F18" s="137"/>
      <c r="G18" s="191"/>
      <c r="H18" s="192"/>
      <c r="I18" s="187"/>
      <c r="J18" s="141"/>
      <c r="K18" s="137"/>
      <c r="L18" s="191"/>
      <c r="M18" s="192"/>
      <c r="N18" s="187"/>
      <c r="O18" s="141"/>
      <c r="P18" s="190"/>
      <c r="Q18" s="141"/>
      <c r="R18" s="192"/>
      <c r="S18" s="187"/>
      <c r="T18" s="141"/>
      <c r="U18" s="2"/>
    </row>
    <row r="19" ht="15" customHeight="1">
      <c r="B19" s="2"/>
      <c r="C19" s="16"/>
      <c r="D19" s="16"/>
      <c r="E19" s="16"/>
      <c r="F19" s="137"/>
      <c r="G19" s="138"/>
      <c r="H19" s="139"/>
      <c r="I19" s="140"/>
      <c r="J19" s="141"/>
      <c r="K19" s="137"/>
      <c r="L19" s="138"/>
      <c r="M19" s="139"/>
      <c r="N19" s="140"/>
      <c r="O19" s="141"/>
      <c r="P19" s="142"/>
      <c r="Q19" s="141"/>
      <c r="R19" s="157"/>
      <c r="S19" s="140"/>
      <c r="T19" s="141"/>
      <c r="U19" s="2"/>
    </row>
    <row r="20" ht="17.1" customHeight="1">
      <c r="B20" s="1077" t="s">
        <v>212</v>
      </c>
      <c r="C20" s="1077"/>
      <c r="D20" s="1077"/>
      <c r="E20" s="1077"/>
      <c r="F20" s="1077"/>
      <c r="G20" s="1077"/>
      <c r="H20" s="1077"/>
      <c r="I20" s="1077"/>
      <c r="J20" s="1077"/>
      <c r="K20" s="1077"/>
      <c r="L20" s="1077"/>
      <c r="M20" s="1077"/>
      <c r="N20" s="1077"/>
      <c r="O20" s="1077"/>
      <c r="P20" s="1077"/>
      <c r="Q20" s="1077"/>
      <c r="R20" s="1077"/>
      <c r="S20" s="1077"/>
      <c r="T20" s="1077"/>
      <c r="U20" s="2"/>
    </row>
    <row r="21">
      <c r="B21" s="2"/>
      <c r="C21" s="2"/>
      <c r="D21" s="2"/>
      <c r="E21" s="2"/>
      <c r="F21" s="1032" t="s">
        <v>72</v>
      </c>
      <c r="G21" s="1032"/>
      <c r="H21" s="1032"/>
      <c r="I21" s="1032"/>
      <c r="J21" s="1032"/>
      <c r="K21" s="1032" t="s">
        <v>9</v>
      </c>
      <c r="L21" s="1032"/>
      <c r="M21" s="1032"/>
      <c r="N21" s="1032"/>
      <c r="O21" s="1032"/>
      <c r="P21" s="1032" t="s">
        <v>10</v>
      </c>
      <c r="Q21" s="1032"/>
      <c r="R21" s="1032"/>
      <c r="S21" s="1032"/>
      <c r="T21" s="1032"/>
      <c r="U21" s="2"/>
    </row>
    <row r="22" ht="20.1" customHeight="1">
      <c r="B22" s="2"/>
      <c r="C22" s="2"/>
      <c r="D22" s="2"/>
      <c r="E22" s="2"/>
      <c r="F22" s="1032"/>
      <c r="G22" s="1032"/>
      <c r="H22" s="1032"/>
      <c r="I22" s="1032"/>
      <c r="J22" s="1032"/>
      <c r="K22" s="1032"/>
      <c r="L22" s="1032"/>
      <c r="M22" s="1032"/>
      <c r="N22" s="1032"/>
      <c r="O22" s="1032"/>
      <c r="P22" s="1032"/>
      <c r="Q22" s="1032"/>
      <c r="R22" s="1032"/>
      <c r="S22" s="1032"/>
      <c r="T22" s="1032"/>
      <c r="U22" s="2"/>
    </row>
    <row r="23" ht="20.1" customHeight="1">
      <c r="B23" s="2"/>
      <c r="C23" s="2"/>
      <c r="D23" s="2"/>
      <c r="E23" s="2"/>
      <c r="F23" s="2"/>
      <c r="G23" s="22" t="s">
        <v>25</v>
      </c>
      <c r="H23" s="22" t="s">
        <v>15</v>
      </c>
      <c r="I23" s="593" t="s">
        <v>97</v>
      </c>
      <c r="J23" s="3"/>
      <c r="K23" s="3"/>
      <c r="L23" s="22" t="s">
        <v>25</v>
      </c>
      <c r="M23" s="22" t="s">
        <v>15</v>
      </c>
      <c r="N23" s="593" t="s">
        <v>98</v>
      </c>
      <c r="O23" s="2"/>
      <c r="P23" s="2"/>
      <c r="Q23" s="22" t="s">
        <v>25</v>
      </c>
      <c r="R23" s="22" t="s">
        <v>15</v>
      </c>
      <c r="S23" s="593" t="s">
        <v>99</v>
      </c>
      <c r="T23" s="2"/>
      <c r="U23" s="2"/>
    </row>
    <row r="24" ht="15" customHeight="1">
      <c r="B24" s="2"/>
      <c r="C24" s="17"/>
      <c r="D24" s="17"/>
      <c r="E24" s="17"/>
      <c r="F24" s="165"/>
      <c r="G24" s="164"/>
      <c r="H24" s="166"/>
      <c r="I24" s="176"/>
      <c r="J24" s="7"/>
      <c r="K24" s="165"/>
      <c r="L24" s="164"/>
      <c r="M24" s="168"/>
      <c r="N24" s="176"/>
      <c r="O24" s="7"/>
      <c r="P24" s="142"/>
      <c r="Q24" s="187"/>
      <c r="R24" s="168"/>
      <c r="S24" s="176"/>
      <c r="T24" s="7"/>
      <c r="U24" s="2"/>
    </row>
    <row r="25" ht="20.1" customHeight="1">
      <c r="B25" s="2"/>
      <c r="C25" s="180"/>
      <c r="D25" s="16" t="s">
        <v>42</v>
      </c>
      <c r="E25" s="180"/>
      <c r="F25" s="164"/>
      <c r="G25" s="193">
        <v>4.4077424784803635818125897600</v>
      </c>
      <c r="H25" s="193">
        <v>14.855805371344782054534639680</v>
      </c>
      <c r="I25" s="193">
        <v>-9.096678099249365221372964860</v>
      </c>
      <c r="J25" s="193"/>
      <c r="K25" s="193"/>
      <c r="L25" s="193">
        <v>11.272762501004788501926817430</v>
      </c>
      <c r="M25" s="193">
        <v>9.287031576755306937741902960</v>
      </c>
      <c r="N25" s="193">
        <v>1.8169867875618441316242828100</v>
      </c>
      <c r="O25" s="193"/>
      <c r="P25" s="193"/>
      <c r="Q25" s="193">
        <v>16.177379320737213903878014620</v>
      </c>
      <c r="R25" s="193">
        <v>25.522500283981226315084591300</v>
      </c>
      <c r="S25" s="193">
        <v>-7.4449767508788336072460688600</v>
      </c>
      <c r="T25" s="141"/>
      <c r="U25" s="2"/>
    </row>
    <row r="26" ht="15" customHeight="1">
      <c r="B26" s="2"/>
      <c r="C26" s="17"/>
      <c r="D26" s="17"/>
      <c r="E26" s="17"/>
      <c r="F26" s="165"/>
      <c r="G26" s="193"/>
      <c r="H26" s="193"/>
      <c r="I26" s="193"/>
      <c r="J26" s="193"/>
      <c r="K26" s="193"/>
      <c r="L26" s="193"/>
      <c r="M26" s="193"/>
      <c r="N26" s="193"/>
      <c r="O26" s="193"/>
      <c r="P26" s="193"/>
      <c r="Q26" s="193"/>
      <c r="R26" s="193"/>
      <c r="S26" s="193"/>
      <c r="T26" s="7"/>
      <c r="U26" s="2"/>
    </row>
    <row r="27" ht="20.1" customHeight="1">
      <c r="B27" s="111"/>
      <c r="C27" s="188"/>
      <c r="D27" s="189" t="s">
        <v>58</v>
      </c>
      <c r="E27" s="188"/>
      <c r="F27" s="169"/>
      <c r="G27" s="196">
        <v>-3.1170787699360433168532943400</v>
      </c>
      <c r="H27" s="196">
        <v>6.1159412093835754316022229600</v>
      </c>
      <c r="I27" s="196">
        <v>-8.700879315686764901550080690</v>
      </c>
      <c r="J27" s="196"/>
      <c r="K27" s="196"/>
      <c r="L27" s="196">
        <v>15.171221019095221798868947590</v>
      </c>
      <c r="M27" s="196">
        <v>11.013476015547454197009822770</v>
      </c>
      <c r="N27" s="196">
        <v>3.7452615238244331903765335800</v>
      </c>
      <c r="O27" s="196"/>
      <c r="P27" s="196"/>
      <c r="Q27" s="196">
        <v>11.581243339565751863609684410</v>
      </c>
      <c r="R27" s="196">
        <v>17.802994943185625812091924030</v>
      </c>
      <c r="S27" s="196">
        <v>-5.2814884770658703375331528800</v>
      </c>
      <c r="T27" s="170"/>
      <c r="U27" s="2"/>
    </row>
    <row r="28" ht="15" customHeight="1">
      <c r="B28" s="2"/>
      <c r="C28" s="180"/>
      <c r="D28" s="16"/>
      <c r="E28" s="16"/>
      <c r="F28" s="137"/>
      <c r="G28" s="193"/>
      <c r="H28" s="193"/>
      <c r="I28" s="193"/>
      <c r="J28" s="193"/>
      <c r="K28" s="193"/>
      <c r="L28" s="193"/>
      <c r="M28" s="193"/>
      <c r="N28" s="193"/>
      <c r="O28" s="193"/>
      <c r="P28" s="193"/>
      <c r="Q28" s="193"/>
      <c r="R28" s="193"/>
      <c r="S28" s="193"/>
      <c r="T28" s="7"/>
      <c r="U28" s="2"/>
    </row>
    <row r="29" ht="20.1" customHeight="1">
      <c r="B29" s="2"/>
      <c r="C29" s="180"/>
      <c r="D29" s="16" t="s">
        <v>44</v>
      </c>
      <c r="E29" s="180"/>
      <c r="F29" s="137"/>
      <c r="G29" s="193">
        <v>4.7554442357675055778635461500</v>
      </c>
      <c r="H29" s="193">
        <v>18.694281123306774899091308260</v>
      </c>
      <c r="I29" s="193">
        <v>-11.743478081413676314911897410</v>
      </c>
      <c r="J29" s="193"/>
      <c r="K29" s="193"/>
      <c r="L29" s="193">
        <v>15.025378897374230222159831070</v>
      </c>
      <c r="M29" s="193">
        <v>9.442682861417396996546003180</v>
      </c>
      <c r="N29" s="193">
        <v>5.1010226449136709863402523200</v>
      </c>
      <c r="O29" s="193"/>
      <c r="P29" s="193"/>
      <c r="Q29" s="193">
        <v>20.495346647771838804193119670</v>
      </c>
      <c r="R29" s="193">
        <v>29.902205664350494433121376480</v>
      </c>
      <c r="S29" s="193">
        <v>-7.2414929126856574990600647700</v>
      </c>
      <c r="T29" s="141"/>
      <c r="U29" s="2"/>
    </row>
    <row r="30" ht="15" customHeight="1">
      <c r="B30" s="2"/>
      <c r="C30" s="180"/>
      <c r="D30" s="16"/>
      <c r="E30" s="180"/>
      <c r="F30" s="137"/>
      <c r="G30" s="193"/>
      <c r="H30" s="193"/>
      <c r="I30" s="193"/>
      <c r="J30" s="193"/>
      <c r="K30" s="193"/>
      <c r="L30" s="193"/>
      <c r="M30" s="193"/>
      <c r="N30" s="193"/>
      <c r="O30" s="193"/>
      <c r="P30" s="193"/>
      <c r="Q30" s="193"/>
      <c r="R30" s="193"/>
      <c r="S30" s="193"/>
      <c r="T30" s="7"/>
      <c r="U30" s="2"/>
    </row>
    <row r="31" ht="20.1" customHeight="1">
      <c r="B31" s="111"/>
      <c r="C31" s="188"/>
      <c r="D31" s="189" t="s">
        <v>45</v>
      </c>
      <c r="E31" s="188"/>
      <c r="F31" s="169"/>
      <c r="G31" s="196">
        <v>-2.2523898512732079308803041600</v>
      </c>
      <c r="H31" s="196">
        <v>1.0037412530669201641545194600</v>
      </c>
      <c r="I31" s="196">
        <v>-3.2237727671543611732444167900</v>
      </c>
      <c r="J31" s="196"/>
      <c r="K31" s="196"/>
      <c r="L31" s="196">
        <v>13.919817061648684420621532710</v>
      </c>
      <c r="M31" s="196">
        <v>12.918382763390724918807444680</v>
      </c>
      <c r="N31" s="196">
        <v>0.8868656048516432506454585300</v>
      </c>
      <c r="O31" s="196"/>
      <c r="P31" s="196"/>
      <c r="Q31" s="196">
        <v>11.353898663701810303081001500</v>
      </c>
      <c r="R31" s="196">
        <v>14.051791153517329260260624580</v>
      </c>
      <c r="S31" s="196">
        <v>-2.3654976941344442639608807100</v>
      </c>
      <c r="T31" s="170"/>
      <c r="U31" s="2"/>
    </row>
    <row r="32" ht="15" customHeight="1">
      <c r="B32" s="2"/>
      <c r="C32" s="16"/>
      <c r="D32" s="16"/>
      <c r="E32" s="16"/>
      <c r="F32" s="137"/>
      <c r="G32" s="191"/>
      <c r="H32" s="192"/>
      <c r="I32" s="187"/>
      <c r="J32" s="141"/>
      <c r="K32" s="137"/>
      <c r="L32" s="191"/>
      <c r="M32" s="192"/>
      <c r="N32" s="187"/>
      <c r="O32" s="141"/>
      <c r="P32" s="190"/>
      <c r="Q32" s="141"/>
      <c r="R32" s="192"/>
      <c r="S32" s="187"/>
      <c r="T32" s="141"/>
      <c r="U32" s="2"/>
    </row>
    <row r="33" ht="15" customHeight="1">
      <c r="B33" s="2"/>
      <c r="C33" s="16"/>
      <c r="D33" s="0"/>
      <c r="E33" s="0"/>
      <c r="F33" s="137"/>
      <c r="G33" s="138"/>
      <c r="H33" s="139"/>
      <c r="I33" s="140"/>
      <c r="J33" s="141"/>
      <c r="K33" s="137"/>
      <c r="L33" s="138"/>
      <c r="M33" s="139"/>
      <c r="N33" s="140"/>
      <c r="O33" s="141"/>
      <c r="P33" s="142"/>
      <c r="Q33" s="141"/>
      <c r="R33" s="139"/>
      <c r="S33" s="140"/>
      <c r="T33" s="141"/>
      <c r="U33" s="2"/>
    </row>
    <row r="34" ht="39.95" customHeight="1">
      <c r="B34" s="1034" t="s">
        <v>126</v>
      </c>
      <c r="C34" s="1034"/>
      <c r="D34" s="1034"/>
      <c r="E34" s="1034"/>
      <c r="F34" s="1034"/>
      <c r="G34" s="1034"/>
      <c r="H34" s="1034"/>
      <c r="I34" s="1034"/>
      <c r="J34" s="1034"/>
      <c r="K34" s="1034"/>
      <c r="L34" s="1034"/>
      <c r="M34" s="1034"/>
      <c r="N34" s="1034"/>
      <c r="O34" s="1034"/>
      <c r="P34" s="1034"/>
      <c r="Q34" s="1034"/>
      <c r="R34" s="1034"/>
      <c r="S34" s="1034"/>
      <c r="T34" s="1034"/>
      <c r="U34" s="2"/>
    </row>
    <row r="35" ht="18">
      <c r="B35" s="2"/>
      <c r="C35" s="2"/>
      <c r="D35" s="2"/>
      <c r="E35" s="2"/>
      <c r="F35" s="2"/>
      <c r="G35" s="2"/>
      <c r="H35" s="106"/>
      <c r="I35" s="107"/>
      <c r="J35" s="127"/>
      <c r="K35" s="108"/>
      <c r="L35" s="2"/>
      <c r="M35" s="106"/>
      <c r="N35" s="107"/>
      <c r="O35" s="127"/>
      <c r="P35" s="2"/>
      <c r="Q35" s="2"/>
      <c r="R35" s="13"/>
      <c r="S35" s="51"/>
      <c r="T35" s="2"/>
      <c r="U35" s="2"/>
    </row>
    <row r="36" s="236" customFormat="1">
      <c r="A36" s="236"/>
    </row>
    <row r="37" s="236" customFormat="1"/>
    <row r="38" s="236" customFormat="1"/>
    <row r="39" s="236" customFormat="1"/>
    <row r="40" s="236" customFormat="1"/>
    <row r="41" s="236" customFormat="1"/>
    <row r="42" s="236" customFormat="1"/>
    <row r="43" s="236" customFormat="1"/>
    <row r="44" s="236" customFormat="1"/>
    <row r="45" s="236" customFormat="1"/>
    <row r="46" s="236" customFormat="1"/>
    <row r="47" s="236" customFormat="1"/>
    <row r="48" s="236" customFormat="1"/>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sheetData>
  <mergeCells count="12">
    <mergeCell ref="B34:T34"/>
    <mergeCell ref="K21:O22"/>
    <mergeCell ref="P21:T22"/>
    <mergeCell ref="F21:J22"/>
    <mergeCell ref="K7:O8"/>
    <mergeCell ref="P7:T8"/>
    <mergeCell ref="B2:S2"/>
    <mergeCell ref="B3:S3"/>
    <mergeCell ref="B4:P4"/>
    <mergeCell ref="B6:T6"/>
    <mergeCell ref="B20:T20"/>
    <mergeCell ref="F7:J8"/>
  </mergeCells>
  <phoneticPr fontId="12" type="noConversion"/>
  <printOptions horizontalCentered="1" verticalCentered="1"/>
  <pageMargins left="0.25" right="0.25" top="0.25" bottom="0.25" header="0" footer="0"/>
  <pageSetup scale="86" fitToWidth="1" fitToHeight="1" orientation="landscape" r:id="rId1"/>
  <headerFooter alignWithMargins="0">
    <oddHeader/>
    <oddFooter/>
  </headerFooter>
  <rowBreaks count="1" manualBreakCount="1">
    <brk id="36" max="16383" man="1"/>
  </rowBreaks>
  <colBreaks count="1" manualBreakCount="1">
    <brk id="22" max="1048575" man="1"/>
  </colBreaks>
  <drawing r:id="rId76"/>
</worksheet>
</file>

<file path=xl/worksheets/sheet77.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3">
    <pageSetUpPr fitToPage="1"/>
  </sheetPr>
  <dimension ref="A1:AI82"/>
  <sheetViews>
    <sheetView showGridLines="0" zoomScale="80" workbookViewId="0"/>
  </sheetViews>
  <sheetFormatPr defaultRowHeight="12.75"/>
  <cols>
    <col min="1" max="1" width="2.7109375" customWidth="1"/>
    <col min="2" max="2" width="17.7109375" customWidth="1"/>
    <col min="3" max="3" width="19" customWidth="1"/>
    <col min="4" max="4" width="2.7109375" customWidth="1"/>
    <col min="5" max="12" width="12.7109375" customWidth="1"/>
    <col min="13" max="13" width="2.7109375" customWidth="1"/>
    <col min="14" max="14" width="11.7109375" customWidth="1"/>
    <col min="15" max="15" width="1.7109375" customWidth="1"/>
    <col min="16" max="16" width="10.7109375" style="9" customWidth="1"/>
    <col min="17" max="17" width="1.7109375" style="9" customWidth="1"/>
    <col min="18" max="18" width="10.7109375" customWidth="1"/>
    <col min="19" max="19" width="1.7109375" customWidth="1"/>
    <col min="20" max="20" width="10.7109375" customWidth="1"/>
    <col min="21" max="21" width="2.7109375" customWidth="1"/>
    <col min="22" max="23" width="11.7109375" style="236" customWidth="1"/>
    <col min="24" max="24" width="5.7109375" style="236" customWidth="1"/>
    <col min="25" max="35" width="9.140625" style="236" customWidth="1"/>
  </cols>
  <sheetData>
    <row r="1" ht="30.75" customHeight="1">
      <c r="B1" s="20" t="s">
        <v>167</v>
      </c>
      <c r="E1" s="12"/>
      <c r="F1" s="12"/>
      <c r="G1" s="12"/>
      <c r="H1" s="12"/>
      <c r="I1" s="12"/>
      <c r="J1" s="12"/>
      <c r="K1" s="12"/>
      <c r="L1" s="12"/>
      <c r="M1" s="12"/>
      <c r="N1" s="12"/>
      <c r="O1" s="12"/>
      <c r="Q1" s="231"/>
      <c r="R1" s="2"/>
      <c r="S1" s="2"/>
      <c r="T1" s="2"/>
      <c r="U1" s="2"/>
      <c r="V1" s="236"/>
    </row>
    <row r="2" ht="18" customHeight="1">
      <c r="B2" s="1078" t="s">
        <v>208</v>
      </c>
      <c r="C2" s="1078"/>
      <c r="D2" s="1078"/>
      <c r="E2" s="1078"/>
      <c r="F2" s="1078"/>
      <c r="G2" s="1078"/>
      <c r="H2" s="1078"/>
      <c r="I2" s="1078"/>
      <c r="J2" s="1078"/>
      <c r="K2" s="1078"/>
      <c r="L2" s="1078"/>
      <c r="M2" s="1078"/>
      <c r="N2" s="1078"/>
      <c r="O2" s="1078"/>
      <c r="P2" s="1078"/>
      <c r="Q2" s="1078"/>
      <c r="R2" s="1078"/>
      <c r="S2" s="1078"/>
      <c r="T2" s="1078"/>
      <c r="U2" s="2"/>
    </row>
    <row r="3" ht="18" customHeight="1">
      <c r="B3" s="1079" t="s">
        <v>209</v>
      </c>
      <c r="C3" s="1079"/>
      <c r="D3" s="1079"/>
      <c r="E3" s="1079"/>
      <c r="F3" s="1079"/>
      <c r="G3" s="1079"/>
      <c r="H3" s="1079"/>
      <c r="I3" s="1079"/>
      <c r="J3" s="1079"/>
      <c r="K3" s="1079"/>
      <c r="L3" s="1079"/>
      <c r="M3" s="1079"/>
      <c r="N3" s="1079"/>
      <c r="O3" s="1079"/>
      <c r="P3" s="1079"/>
      <c r="Q3" s="1079"/>
      <c r="R3" s="1079"/>
      <c r="S3" s="1079"/>
      <c r="T3" s="1079"/>
      <c r="U3" s="2"/>
    </row>
    <row r="4" ht="18" customHeight="1">
      <c r="B4" s="1079" t="s">
        <v>210</v>
      </c>
      <c r="C4" s="1079"/>
      <c r="D4" s="1079"/>
      <c r="E4" s="1079"/>
      <c r="F4" s="1079"/>
      <c r="G4" s="1079"/>
      <c r="H4" s="1079"/>
      <c r="I4" s="1079"/>
      <c r="J4" s="1079"/>
      <c r="K4" s="1079"/>
      <c r="L4" s="1079"/>
      <c r="M4" s="1079"/>
      <c r="N4" s="1079"/>
      <c r="O4" s="1079"/>
      <c r="P4" s="1079"/>
      <c r="Q4" s="1079"/>
      <c r="R4" s="1079"/>
      <c r="S4" s="1079"/>
      <c r="T4" s="1079"/>
      <c r="U4" s="2"/>
    </row>
    <row r="5" s="122" customFormat="1" ht="21" customHeight="1">
      <c r="B5" s="1080"/>
      <c r="C5" s="1080"/>
      <c r="D5" s="163"/>
      <c r="E5" s="942" t="s">
        <v>22</v>
      </c>
      <c r="F5" s="942"/>
      <c r="G5" s="942"/>
      <c r="H5" s="942"/>
      <c r="I5" s="942"/>
      <c r="J5" s="942"/>
      <c r="K5" s="942"/>
      <c r="L5" s="942"/>
      <c r="M5" s="537"/>
      <c r="N5" s="1081" t="s">
        <v>28</v>
      </c>
      <c r="O5" s="1081"/>
      <c r="P5" s="1081"/>
      <c r="Q5" s="1081"/>
      <c r="R5" s="1081"/>
      <c r="S5" s="1081"/>
      <c r="T5" s="1081"/>
      <c r="V5" s="236"/>
      <c r="W5" s="236"/>
      <c r="X5" s="236"/>
      <c r="Y5" s="236"/>
      <c r="Z5" s="236"/>
      <c r="AA5" s="236"/>
      <c r="AB5" s="236"/>
      <c r="AC5" s="236"/>
      <c r="AD5" s="236"/>
      <c r="AE5" s="236"/>
      <c r="AF5" s="236"/>
      <c r="AG5" s="236"/>
      <c r="AH5" s="236"/>
      <c r="AI5" s="236"/>
    </row>
    <row r="6" s="122" customFormat="1" ht="15.75" customHeight="1">
      <c r="B6" s="1082"/>
      <c r="C6" s="1082"/>
      <c r="D6" s="163"/>
      <c r="E6" s="940" t="s">
        <v>42</v>
      </c>
      <c r="F6" s="1083" t="s">
        <v>24</v>
      </c>
      <c r="G6" s="943" t="s">
        <v>37</v>
      </c>
      <c r="H6" s="1084" t="s">
        <v>24</v>
      </c>
      <c r="I6" s="943" t="s">
        <v>44</v>
      </c>
      <c r="J6" s="1083" t="s">
        <v>24</v>
      </c>
      <c r="K6" s="943" t="s">
        <v>45</v>
      </c>
      <c r="L6" s="1083" t="s">
        <v>24</v>
      </c>
      <c r="M6" s="538"/>
      <c r="N6" s="1083" t="s">
        <v>63</v>
      </c>
      <c r="O6" s="944" t="s">
        <v>64</v>
      </c>
      <c r="P6" s="944"/>
      <c r="Q6" s="944" t="s">
        <v>65</v>
      </c>
      <c r="R6" s="944"/>
      <c r="S6" s="944" t="s">
        <v>66</v>
      </c>
      <c r="T6" s="944"/>
      <c r="V6" s="236"/>
      <c r="W6" s="236"/>
      <c r="X6" s="236"/>
      <c r="Y6" s="236"/>
      <c r="Z6" s="236"/>
      <c r="AA6" s="236"/>
      <c r="AB6" s="236"/>
      <c r="AC6" s="236"/>
      <c r="AD6" s="236"/>
      <c r="AE6" s="236"/>
      <c r="AF6" s="236"/>
      <c r="AG6" s="236"/>
      <c r="AH6" s="236"/>
      <c r="AI6" s="236"/>
    </row>
    <row r="7" s="122" customFormat="1" ht="24" customHeight="1">
      <c r="B7" s="1085"/>
      <c r="C7" s="1085"/>
      <c r="D7" s="163"/>
      <c r="E7" s="940"/>
      <c r="F7" s="1083"/>
      <c r="G7" s="943"/>
      <c r="H7" s="1084"/>
      <c r="I7" s="943"/>
      <c r="J7" s="1083"/>
      <c r="K7" s="943"/>
      <c r="L7" s="1083"/>
      <c r="M7" s="539"/>
      <c r="N7" s="1083"/>
      <c r="O7" s="944"/>
      <c r="P7" s="944"/>
      <c r="Q7" s="944"/>
      <c r="R7" s="944"/>
      <c r="S7" s="944"/>
      <c r="T7" s="944"/>
      <c r="V7" s="236"/>
      <c r="W7" s="236"/>
      <c r="X7" s="236"/>
      <c r="Y7" s="236"/>
      <c r="Z7" s="236"/>
      <c r="AA7" s="236"/>
      <c r="AB7" s="236"/>
      <c r="AC7" s="236"/>
      <c r="AD7" s="236"/>
      <c r="AE7" s="236"/>
      <c r="AF7" s="236"/>
      <c r="AG7" s="236"/>
      <c r="AH7" s="236"/>
      <c r="AI7" s="236"/>
    </row>
    <row r="8" ht="20.1" customHeight="1">
      <c r="B8" s="1086" t="s">
        <v>213</v>
      </c>
      <c r="C8" s="1086"/>
      <c r="D8" s="345"/>
      <c r="E8" s="238">
        <v>83.54377104377104377104377104</v>
      </c>
      <c r="F8" s="239">
        <v>4.4077424784803635818125897600</v>
      </c>
      <c r="G8" s="238">
        <v>74.951899951899951899951899950</v>
      </c>
      <c r="H8" s="239">
        <v>-3.1170787699360433168532943400</v>
      </c>
      <c r="I8" s="238">
        <v>82.65535792709705753184014054</v>
      </c>
      <c r="J8" s="239">
        <v>4.7554442357675055778635461500</v>
      </c>
      <c r="K8" s="238">
        <v>75.271205202712052027120520270</v>
      </c>
      <c r="L8" s="239">
        <v>-2.2523898512732079308803041600</v>
      </c>
      <c r="M8" s="540"/>
      <c r="N8" s="156">
        <v>0</v>
      </c>
      <c r="O8" s="156"/>
      <c r="P8" s="156">
        <v>0</v>
      </c>
      <c r="Q8" s="156"/>
      <c r="R8" s="156">
        <v>0</v>
      </c>
      <c r="S8" s="156"/>
      <c r="T8" s="243">
        <v>0</v>
      </c>
    </row>
    <row r="9" ht="20.1" customHeight="1">
      <c r="B9" s="1087" t="s">
        <v>214</v>
      </c>
      <c r="C9" s="1087"/>
      <c r="D9" s="345"/>
      <c r="E9" s="240">
        <v>75.717713554441719099925349260</v>
      </c>
      <c r="F9" s="241">
        <v>7.5696014837211630882764097300</v>
      </c>
      <c r="G9" s="240">
        <v>67.562476487920525803793441590</v>
      </c>
      <c r="H9" s="241">
        <v>8.045228152027405733530101500</v>
      </c>
      <c r="I9" s="240">
        <v>73.928344561855789605463877850</v>
      </c>
      <c r="J9" s="241">
        <v>8.534484924171926193378213470</v>
      </c>
      <c r="K9" s="240">
        <v>67.062633822345834905423448070</v>
      </c>
      <c r="L9" s="241">
        <v>7.950830498269949455296956100</v>
      </c>
      <c r="M9" s="540"/>
      <c r="N9" s="121">
        <v>0.5253001715265866209262435700</v>
      </c>
      <c r="O9" s="121"/>
      <c r="P9" s="121">
        <v>0.0586400852449473714025079300</v>
      </c>
      <c r="Q9" s="121"/>
      <c r="R9" s="121">
        <v>-0.1384451544195953141640042600</v>
      </c>
      <c r="S9" s="121"/>
      <c r="T9" s="241">
        <v>1.100980786829033321420225500</v>
      </c>
    </row>
    <row r="10" ht="20.1" customHeight="1">
      <c r="B10" s="1088" t="s">
        <v>215</v>
      </c>
      <c r="C10" s="1088"/>
      <c r="D10" s="345"/>
      <c r="E10" s="242">
        <v>73.81728836274290819745365200</v>
      </c>
      <c r="F10" s="243">
        <v>8.747924844576007414543056620</v>
      </c>
      <c r="G10" s="242">
        <v>64.859960797531357066424950830</v>
      </c>
      <c r="H10" s="243">
        <v>5.7043734318683778080033047200</v>
      </c>
      <c r="I10" s="242">
        <v>71.209855201950063610142661530</v>
      </c>
      <c r="J10" s="243">
        <v>9.129956055528938178355833660</v>
      </c>
      <c r="K10" s="242">
        <v>64.428811978844162932251882710</v>
      </c>
      <c r="L10" s="243">
        <v>5.5754362046927783129224378400</v>
      </c>
      <c r="M10" s="540"/>
      <c r="N10" s="156">
        <v>-0.0223313979455113890129522100</v>
      </c>
      <c r="O10" s="156"/>
      <c r="P10" s="156">
        <v>1.5286120561343823091643631700</v>
      </c>
      <c r="Q10" s="156"/>
      <c r="R10" s="156">
        <v>-0.0223313979455113890129522100</v>
      </c>
      <c r="S10" s="156"/>
      <c r="T10" s="243">
        <v>2.9798570434817674990674557200</v>
      </c>
    </row>
    <row r="11" ht="20.1" customHeight="1">
      <c r="B11" s="1087" t="s">
        <v>216</v>
      </c>
      <c r="C11" s="1087"/>
      <c r="D11" s="345"/>
      <c r="E11" s="240">
        <v>80.24170036678265776356625600</v>
      </c>
      <c r="F11" s="241">
        <v>8.739354580488392461928689110</v>
      </c>
      <c r="G11" s="240">
        <v>72.295962078808804815393729070</v>
      </c>
      <c r="H11" s="241">
        <v>8.744580264735024999811818040</v>
      </c>
      <c r="I11" s="240">
        <v>78.386503870231723224252634330</v>
      </c>
      <c r="J11" s="241">
        <v>10.612598959060991582202170730</v>
      </c>
      <c r="K11" s="240">
        <v>71.790778983895593130390826400</v>
      </c>
      <c r="L11" s="241">
        <v>7.504163557556141164831279200</v>
      </c>
      <c r="M11" s="540"/>
      <c r="N11" s="121">
        <v>-0.5890052356020942408376963400</v>
      </c>
      <c r="O11" s="121"/>
      <c r="P11" s="121">
        <v>-0.3755997662660452050247313600</v>
      </c>
      <c r="Q11" s="121"/>
      <c r="R11" s="121">
        <v>-1.6823538279856277795924520700</v>
      </c>
      <c r="S11" s="121"/>
      <c r="T11" s="241">
        <v>1.5500746759689598629722080100</v>
      </c>
    </row>
    <row r="12" ht="20.1" customHeight="1">
      <c r="B12" s="1088" t="s">
        <v>217</v>
      </c>
      <c r="C12" s="1088"/>
      <c r="D12" s="345"/>
      <c r="E12" s="242">
        <v>84.21877048105911652903394940</v>
      </c>
      <c r="F12" s="243">
        <v>6.9465839264559597163143526700</v>
      </c>
      <c r="G12" s="242">
        <v>74.251346082803625656118600750</v>
      </c>
      <c r="H12" s="243">
        <v>5.5052676246548402168808718800</v>
      </c>
      <c r="I12" s="242">
        <v>81.85962317700764246268529125</v>
      </c>
      <c r="J12" s="243">
        <v>8.759775969710385255294264760</v>
      </c>
      <c r="K12" s="242">
        <v>74.057920042570999691381796270</v>
      </c>
      <c r="L12" s="243">
        <v>4.2233349513346721795187019500</v>
      </c>
      <c r="M12" s="540"/>
      <c r="N12" s="156">
        <v>-0.0196579516414389620601533300</v>
      </c>
      <c r="O12" s="156"/>
      <c r="P12" s="156">
        <v>1.345326497473042748453721100</v>
      </c>
      <c r="Q12" s="156"/>
      <c r="R12" s="156">
        <v>-0.0196579516414389620601533300</v>
      </c>
      <c r="S12" s="156"/>
      <c r="T12" s="243">
        <v>3.6696909613437851944871439100</v>
      </c>
    </row>
    <row r="13" ht="20.1" customHeight="1">
      <c r="B13" s="1089" t="s">
        <v>74</v>
      </c>
      <c r="C13" s="1089"/>
      <c r="D13" s="345"/>
      <c r="E13" s="244">
        <v>78.500</v>
      </c>
      <c r="F13" s="245">
        <v>14.855805371344782054534639680</v>
      </c>
      <c r="G13" s="244">
        <v>68.759978165677334569927156180</v>
      </c>
      <c r="H13" s="245">
        <v>6.1159412093835754316022229600</v>
      </c>
      <c r="I13" s="244">
        <v>77.792563998374644453474197480</v>
      </c>
      <c r="J13" s="245">
        <v>18.694281123306774899091308260</v>
      </c>
      <c r="K13" s="244">
        <v>67.898686030871299622587419840</v>
      </c>
      <c r="L13" s="245">
        <v>1.0037412530669201641545194600</v>
      </c>
      <c r="M13" s="540"/>
      <c r="N13" s="250">
        <v>-0.046707146193367585240541800</v>
      </c>
      <c r="O13" s="250"/>
      <c r="P13" s="250">
        <v>6.7217805925203572726459249800</v>
      </c>
      <c r="Q13" s="250"/>
      <c r="R13" s="250">
        <v>-0.046707146193367585240541800</v>
      </c>
      <c r="S13" s="250"/>
      <c r="T13" s="245">
        <v>10.543754288422497152841146220</v>
      </c>
    </row>
    <row r="14" ht="9.95" customHeight="1">
      <c r="B14" s="4"/>
      <c r="C14" s="4"/>
      <c r="D14" s="4"/>
      <c r="E14" s="535"/>
      <c r="F14" s="535"/>
      <c r="G14" s="535"/>
      <c r="H14" s="535"/>
      <c r="I14" s="535"/>
      <c r="J14" s="535"/>
      <c r="K14" s="535"/>
      <c r="L14" s="535"/>
      <c r="M14" s="156"/>
      <c r="N14" s="156"/>
      <c r="O14" s="156"/>
      <c r="P14" s="156"/>
      <c r="Q14" s="156"/>
      <c r="R14" s="156"/>
      <c r="S14" s="156"/>
      <c r="T14" s="156"/>
    </row>
    <row r="15" ht="21" customHeight="1">
      <c r="B15" s="4"/>
      <c r="C15" s="4"/>
      <c r="D15" s="4"/>
      <c r="E15" s="1090" t="s">
        <v>90</v>
      </c>
      <c r="F15" s="1090"/>
      <c r="G15" s="1090"/>
      <c r="H15" s="1090"/>
      <c r="I15" s="1090"/>
      <c r="J15" s="1090"/>
      <c r="K15" s="1090"/>
      <c r="L15" s="1090"/>
      <c r="M15" s="537"/>
      <c r="N15" s="1090" t="s">
        <v>29</v>
      </c>
      <c r="O15" s="1090"/>
      <c r="P15" s="1090"/>
      <c r="Q15" s="1090"/>
      <c r="R15" s="1090"/>
      <c r="S15" s="1090"/>
      <c r="T15" s="1090"/>
    </row>
    <row r="16" ht="22.5" customHeight="1">
      <c r="B16" s="4"/>
      <c r="C16" s="4"/>
      <c r="D16" s="4"/>
      <c r="E16" s="940" t="s">
        <v>42</v>
      </c>
      <c r="F16" s="1083" t="s">
        <v>24</v>
      </c>
      <c r="G16" s="940" t="s">
        <v>37</v>
      </c>
      <c r="H16" s="1083" t="s">
        <v>24</v>
      </c>
      <c r="I16" s="940" t="s">
        <v>44</v>
      </c>
      <c r="J16" s="1083" t="s">
        <v>24</v>
      </c>
      <c r="K16" s="940" t="s">
        <v>45</v>
      </c>
      <c r="L16" s="1083" t="s">
        <v>24</v>
      </c>
      <c r="M16" s="538"/>
      <c r="N16" s="944" t="s">
        <v>63</v>
      </c>
      <c r="O16" s="944" t="s">
        <v>64</v>
      </c>
      <c r="P16" s="944"/>
      <c r="Q16" s="944" t="s">
        <v>65</v>
      </c>
      <c r="R16" s="944"/>
      <c r="S16" s="944" t="s">
        <v>66</v>
      </c>
      <c r="T16" s="944"/>
    </row>
    <row r="17" ht="18.75" customHeight="1">
      <c r="B17" s="4"/>
      <c r="C17" s="4"/>
      <c r="D17" s="4"/>
      <c r="E17" s="940"/>
      <c r="F17" s="1083"/>
      <c r="G17" s="940"/>
      <c r="H17" s="1083"/>
      <c r="I17" s="940"/>
      <c r="J17" s="1083"/>
      <c r="K17" s="940"/>
      <c r="L17" s="1083"/>
      <c r="M17" s="539"/>
      <c r="N17" s="944"/>
      <c r="O17" s="944"/>
      <c r="P17" s="944"/>
      <c r="Q17" s="944"/>
      <c r="R17" s="944"/>
      <c r="S17" s="944"/>
      <c r="T17" s="944"/>
    </row>
    <row r="18" ht="20.1" customHeight="1">
      <c r="B18" s="1091" t="s">
        <v>213</v>
      </c>
      <c r="C18" s="1091"/>
      <c r="D18" s="345"/>
      <c r="E18" s="253">
        <v>146.80735516372795969773299748</v>
      </c>
      <c r="F18" s="239">
        <v>11.272762501004788501926817430</v>
      </c>
      <c r="G18" s="253">
        <v>139.22225376099914845302299177</v>
      </c>
      <c r="H18" s="239">
        <v>15.171221019095221798868947590</v>
      </c>
      <c r="I18" s="253">
        <v>148.03689436456015674293494504</v>
      </c>
      <c r="J18" s="239">
        <v>15.025378897374230222159831070</v>
      </c>
      <c r="K18" s="253">
        <v>136.06354954640293390442751179</v>
      </c>
      <c r="L18" s="239">
        <v>13.919817061648684420621532710</v>
      </c>
      <c r="M18" s="540"/>
      <c r="N18" s="238">
        <v>4.4077424784346728382074479300</v>
      </c>
      <c r="O18" s="246"/>
      <c r="P18" s="246">
        <v>-3.1170787699076952508489167300</v>
      </c>
      <c r="Q18" s="246"/>
      <c r="R18" s="246">
        <v>4.7554442357197523133653377900</v>
      </c>
      <c r="S18" s="246"/>
      <c r="T18" s="239">
        <v>-2.2523898512182850571408035700</v>
      </c>
    </row>
    <row r="19" ht="20.1" customHeight="1">
      <c r="B19" s="1092" t="s">
        <v>214</v>
      </c>
      <c r="C19" s="1092"/>
      <c r="D19" s="345"/>
      <c r="E19" s="254">
        <v>156.64084055746086295166935444</v>
      </c>
      <c r="F19" s="241">
        <v>5.2037064245430770219743657700</v>
      </c>
      <c r="G19" s="254">
        <v>147.12252492055300540511176902</v>
      </c>
      <c r="H19" s="241">
        <v>7.6717688718621164757324929600</v>
      </c>
      <c r="I19" s="254">
        <v>153.08708103887306983103573713</v>
      </c>
      <c r="J19" s="241">
        <v>4.606912643771013860607414800</v>
      </c>
      <c r="K19" s="254">
        <v>146.00286748621178943985605524</v>
      </c>
      <c r="L19" s="241">
        <v>8.776758202217345346678417600</v>
      </c>
      <c r="M19" s="540"/>
      <c r="N19" s="240">
        <v>8.134664784899836529967813660</v>
      </c>
      <c r="O19" s="121"/>
      <c r="P19" s="121">
        <v>8.108585965868055468783190430</v>
      </c>
      <c r="Q19" s="121"/>
      <c r="R19" s="121">
        <v>8.384224188840691158289183550</v>
      </c>
      <c r="S19" s="121"/>
      <c r="T19" s="241">
        <v>9.139348401300773596719788320</v>
      </c>
    </row>
    <row r="20" ht="20.1" customHeight="1">
      <c r="B20" s="1093" t="s">
        <v>215</v>
      </c>
      <c r="C20" s="1093"/>
      <c r="D20" s="345"/>
      <c r="E20" s="255">
        <v>194.09620350197692245622528847</v>
      </c>
      <c r="F20" s="243">
        <v>6.842441343543626473913325400</v>
      </c>
      <c r="G20" s="255">
        <v>185.10121715878561608415423231</v>
      </c>
      <c r="H20" s="243">
        <v>12.320533449085470373899547330</v>
      </c>
      <c r="I20" s="255">
        <v>189.02984296049805320113739422</v>
      </c>
      <c r="J20" s="243">
        <v>8.102543936275293695314854500</v>
      </c>
      <c r="K20" s="255">
        <v>183.28361970805068609323346543</v>
      </c>
      <c r="L20" s="243">
        <v>13.879285274705615367294737180</v>
      </c>
      <c r="M20" s="540"/>
      <c r="N20" s="242">
        <v>8.723639912708769698099551480</v>
      </c>
      <c r="O20" s="156"/>
      <c r="P20" s="156">
        <v>7.3201832279303473966906350200</v>
      </c>
      <c r="Q20" s="156"/>
      <c r="R20" s="156">
        <v>9.105585810790703211022825340</v>
      </c>
      <c r="S20" s="156"/>
      <c r="T20" s="243">
        <v>8.721433276683441367361815220</v>
      </c>
    </row>
    <row r="21" ht="20.1" customHeight="1">
      <c r="B21" s="1092" t="s">
        <v>216</v>
      </c>
      <c r="C21" s="1092"/>
      <c r="D21" s="345"/>
      <c r="E21" s="254">
        <v>155.55231029484730214913874271</v>
      </c>
      <c r="F21" s="241">
        <v>6.9847318811572485434286630700</v>
      </c>
      <c r="G21" s="254">
        <v>143.34452062294972694767012803</v>
      </c>
      <c r="H21" s="241">
        <v>8.642706904505500778961769400</v>
      </c>
      <c r="I21" s="254">
        <v>150.66007394317981755465861595</v>
      </c>
      <c r="J21" s="241">
        <v>6.7734966417475095114268409400</v>
      </c>
      <c r="K21" s="254">
        <v>142.49850221337191811240204576</v>
      </c>
      <c r="L21" s="241">
        <v>10.008390109934369440915855820</v>
      </c>
      <c r="M21" s="540"/>
      <c r="N21" s="240">
        <v>8.098874088839711807285903730</v>
      </c>
      <c r="O21" s="121"/>
      <c r="P21" s="121">
        <v>8.336135875496978412516325240</v>
      </c>
      <c r="Q21" s="121"/>
      <c r="R21" s="121">
        <v>8.751703666304068801881159610</v>
      </c>
      <c r="S21" s="121"/>
      <c r="T21" s="241">
        <v>9.170558372458922041808337270</v>
      </c>
    </row>
    <row r="22" ht="20.1" customHeight="1">
      <c r="B22" s="1093" t="s">
        <v>217</v>
      </c>
      <c r="C22" s="1093"/>
      <c r="D22" s="345"/>
      <c r="E22" s="255">
        <v>176.79849962257103057563754368</v>
      </c>
      <c r="F22" s="243">
        <v>8.375036712693165773261939980</v>
      </c>
      <c r="G22" s="255">
        <v>166.0907702274662544200454273</v>
      </c>
      <c r="H22" s="243">
        <v>10.991678770958858797791050370</v>
      </c>
      <c r="I22" s="255">
        <v>172.5195428046293903104448465</v>
      </c>
      <c r="J22" s="243">
        <v>8.714623302445256247989421710</v>
      </c>
      <c r="K22" s="255">
        <v>164.5834403631693243520391911</v>
      </c>
      <c r="L22" s="243">
        <v>12.185408597036605089021335390</v>
      </c>
      <c r="M22" s="540"/>
      <c r="N22" s="242">
        <v>6.9255604187122435054668907800</v>
      </c>
      <c r="O22" s="156"/>
      <c r="P22" s="156">
        <v>6.9246579462046909642214944800</v>
      </c>
      <c r="Q22" s="156"/>
      <c r="R22" s="156">
        <v>8.738396025550035486160397440</v>
      </c>
      <c r="S22" s="156"/>
      <c r="T22" s="243">
        <v>8.048009253584035052978654520</v>
      </c>
    </row>
    <row r="23" ht="20.1" customHeight="1">
      <c r="B23" s="1094" t="s">
        <v>74</v>
      </c>
      <c r="C23" s="1094"/>
      <c r="D23" s="345"/>
      <c r="E23" s="256">
        <v>170.06513423418060598845169355</v>
      </c>
      <c r="F23" s="245">
        <v>9.287031576755306937741902960</v>
      </c>
      <c r="G23" s="256">
        <v>159.91963952776519657370954175</v>
      </c>
      <c r="H23" s="245">
        <v>11.013476015547454197009822770</v>
      </c>
      <c r="I23" s="256">
        <v>166.57566225727679912247482991</v>
      </c>
      <c r="J23" s="245">
        <v>9.442682861417396996546003180</v>
      </c>
      <c r="K23" s="256">
        <v>157.92408118490147811106378006</v>
      </c>
      <c r="L23" s="245">
        <v>12.918382763390724918807444680</v>
      </c>
      <c r="M23" s="540"/>
      <c r="N23" s="244">
        <v>14.802159502494362058361238300</v>
      </c>
      <c r="O23" s="250"/>
      <c r="P23" s="250">
        <v>13.248821951164521001961535860</v>
      </c>
      <c r="Q23" s="250"/>
      <c r="R23" s="250">
        <v>18.638842411848546817871971250</v>
      </c>
      <c r="S23" s="250"/>
      <c r="T23" s="245">
        <v>11.653327552933798290713409330</v>
      </c>
    </row>
    <row r="24" ht="9.95" customHeight="1">
      <c r="B24" s="4"/>
      <c r="C24" s="4"/>
      <c r="D24" s="4"/>
      <c r="E24" s="535"/>
      <c r="F24" s="535"/>
      <c r="G24" s="535"/>
      <c r="H24" s="535"/>
      <c r="I24" s="535"/>
      <c r="J24" s="535"/>
      <c r="K24" s="535"/>
      <c r="L24" s="535"/>
      <c r="M24" s="156"/>
      <c r="N24" s="156"/>
      <c r="O24" s="156"/>
      <c r="P24" s="156"/>
      <c r="Q24" s="156"/>
      <c r="R24" s="156"/>
      <c r="S24" s="156"/>
      <c r="T24" s="156"/>
    </row>
    <row r="25" s="122" customFormat="1" ht="21" customHeight="1">
      <c r="B25" s="1080"/>
      <c r="C25" s="1080"/>
      <c r="D25" s="163"/>
      <c r="E25" s="1090" t="s">
        <v>10</v>
      </c>
      <c r="F25" s="1090"/>
      <c r="G25" s="1090"/>
      <c r="H25" s="1090"/>
      <c r="I25" s="1090"/>
      <c r="J25" s="1090"/>
      <c r="K25" s="1090"/>
      <c r="L25" s="1090"/>
      <c r="M25" s="537"/>
      <c r="N25" s="1090" t="s">
        <v>38</v>
      </c>
      <c r="O25" s="1090"/>
      <c r="P25" s="1090"/>
      <c r="Q25" s="1090"/>
      <c r="R25" s="1090"/>
      <c r="S25" s="1090"/>
      <c r="T25" s="1090"/>
      <c r="V25" s="236"/>
      <c r="W25" s="236"/>
      <c r="X25" s="236"/>
      <c r="Y25" s="236"/>
      <c r="Z25" s="236"/>
      <c r="AA25" s="236"/>
      <c r="AB25" s="236"/>
      <c r="AC25" s="236"/>
      <c r="AD25" s="236"/>
      <c r="AE25" s="236"/>
      <c r="AF25" s="236"/>
      <c r="AG25" s="236"/>
      <c r="AH25" s="236"/>
      <c r="AI25" s="236"/>
    </row>
    <row r="26" s="122" customFormat="1" ht="19.5" customHeight="1">
      <c r="B26" s="163"/>
      <c r="C26" s="163"/>
      <c r="D26" s="163"/>
      <c r="E26" s="940" t="s">
        <v>42</v>
      </c>
      <c r="F26" s="1083" t="s">
        <v>24</v>
      </c>
      <c r="G26" s="940" t="s">
        <v>37</v>
      </c>
      <c r="H26" s="1083" t="s">
        <v>24</v>
      </c>
      <c r="I26" s="940" t="s">
        <v>44</v>
      </c>
      <c r="J26" s="1083" t="s">
        <v>24</v>
      </c>
      <c r="K26" s="940" t="s">
        <v>45</v>
      </c>
      <c r="L26" s="1083" t="s">
        <v>24</v>
      </c>
      <c r="M26" s="538"/>
      <c r="N26" s="944" t="s">
        <v>63</v>
      </c>
      <c r="O26" s="944" t="s">
        <v>64</v>
      </c>
      <c r="P26" s="944"/>
      <c r="Q26" s="944" t="s">
        <v>65</v>
      </c>
      <c r="R26" s="944"/>
      <c r="S26" s="944" t="s">
        <v>66</v>
      </c>
      <c r="T26" s="944"/>
      <c r="V26" s="236"/>
      <c r="W26" s="236"/>
      <c r="X26" s="236"/>
      <c r="Y26" s="236"/>
      <c r="Z26" s="236"/>
      <c r="AA26" s="236"/>
      <c r="AB26" s="236"/>
      <c r="AC26" s="236"/>
      <c r="AD26" s="236"/>
      <c r="AE26" s="236"/>
      <c r="AF26" s="236"/>
      <c r="AG26" s="236"/>
      <c r="AH26" s="236"/>
      <c r="AI26" s="236"/>
    </row>
    <row r="27" s="122" customFormat="1" ht="25.5" customHeight="1">
      <c r="B27" s="163"/>
      <c r="C27" s="163"/>
      <c r="D27" s="163"/>
      <c r="E27" s="940"/>
      <c r="F27" s="1083"/>
      <c r="G27" s="940"/>
      <c r="H27" s="1083"/>
      <c r="I27" s="940"/>
      <c r="J27" s="1083"/>
      <c r="K27" s="940"/>
      <c r="L27" s="1083"/>
      <c r="M27" s="539"/>
      <c r="N27" s="944"/>
      <c r="O27" s="944"/>
      <c r="P27" s="944"/>
      <c r="Q27" s="944"/>
      <c r="R27" s="944"/>
      <c r="S27" s="944"/>
      <c r="T27" s="944"/>
      <c r="V27" s="236"/>
      <c r="W27" s="236"/>
      <c r="X27" s="236"/>
      <c r="Y27" s="236"/>
      <c r="Z27" s="236"/>
      <c r="AA27" s="236"/>
      <c r="AB27" s="236"/>
      <c r="AC27" s="236"/>
      <c r="AD27" s="236"/>
      <c r="AE27" s="236"/>
      <c r="AF27" s="236"/>
      <c r="AG27" s="236"/>
      <c r="AH27" s="236"/>
      <c r="AI27" s="236"/>
    </row>
    <row r="28" ht="20.1" customHeight="1">
      <c r="B28" s="1091" t="s">
        <v>213</v>
      </c>
      <c r="C28" s="1091"/>
      <c r="D28" s="345"/>
      <c r="E28" s="253">
        <v>122.64840067340067340067340067</v>
      </c>
      <c r="F28" s="239">
        <v>16.177379320737213903878014620</v>
      </c>
      <c r="G28" s="253">
        <v>104.34972434972434972434972435</v>
      </c>
      <c r="H28" s="239">
        <v>11.581243339565751863609684410</v>
      </c>
      <c r="I28" s="253">
        <v>122.36042490118577075098814229</v>
      </c>
      <c r="J28" s="239">
        <v>20.495346647771838804193119670</v>
      </c>
      <c r="K28" s="253">
        <v>102.41667358516673585166735852</v>
      </c>
      <c r="L28" s="239">
        <v>11.353898663701810303081001500</v>
      </c>
      <c r="M28" s="540"/>
      <c r="N28" s="238">
        <v>16.177379320682745813768616880</v>
      </c>
      <c r="O28" s="246"/>
      <c r="P28" s="246">
        <v>11.581243339619420388880173780</v>
      </c>
      <c r="Q28" s="246"/>
      <c r="R28" s="246">
        <v>20.495346647778092226951573840</v>
      </c>
      <c r="S28" s="246"/>
      <c r="T28" s="239">
        <v>11.353898663652959731161454400</v>
      </c>
    </row>
    <row r="29" ht="20.1" customHeight="1">
      <c r="B29" s="1092" t="s">
        <v>214</v>
      </c>
      <c r="C29" s="1092"/>
      <c r="D29" s="345"/>
      <c r="E29" s="254">
        <v>118.60486296256798549642742882</v>
      </c>
      <c r="F29" s="241">
        <v>13.167207747110220648266876020</v>
      </c>
      <c r="G29" s="254">
        <v>99.399621307883640512286605</v>
      </c>
      <c r="H29" s="241">
        <v>16.334208332835249531328395240</v>
      </c>
      <c r="I29" s="254">
        <v>113.17474475010548474296497907</v>
      </c>
      <c r="J29" s="241">
        <v>13.534573832882818648234770420</v>
      </c>
      <c r="K29" s="254">
        <v>97.913368392403037570130794</v>
      </c>
      <c r="L29" s="241">
        <v>17.425413868361467453783675050</v>
      </c>
      <c r="M29" s="540"/>
      <c r="N29" s="240">
        <v>13.761675283504606284972660160</v>
      </c>
      <c r="O29" s="121"/>
      <c r="P29" s="121">
        <v>16.402426811835263556475896490</v>
      </c>
      <c r="Q29" s="121"/>
      <c r="R29" s="121">
        <v>13.377390716857029660291537840</v>
      </c>
      <c r="S29" s="121"/>
      <c r="T29" s="241">
        <v>18.718245113944637124660293690</v>
      </c>
    </row>
    <row r="30" ht="20.1" customHeight="1">
      <c r="B30" s="1093" t="s">
        <v>215</v>
      </c>
      <c r="C30" s="1093"/>
      <c r="D30" s="345"/>
      <c r="E30" s="255">
        <v>143.27655424019060382696746333</v>
      </c>
      <c r="F30" s="243">
        <v>16.188937814349527831966130400</v>
      </c>
      <c r="G30" s="255">
        <v>120.05657688494173623086916258</v>
      </c>
      <c r="H30" s="243">
        <v>18.727716117559491774366332160</v>
      </c>
      <c r="I30" s="255">
        <v>134.60787746064425906323139525</v>
      </c>
      <c r="J30" s="243">
        <v>17.972258692613677873410776390</v>
      </c>
      <c r="K30" s="255">
        <v>118.08745872971974145041325348</v>
      </c>
      <c r="L30" s="243">
        <v>20.228552175562871346237525570</v>
      </c>
      <c r="M30" s="540"/>
      <c r="N30" s="242">
        <v>16.162991200310275460018079280</v>
      </c>
      <c r="O30" s="156"/>
      <c r="P30" s="156">
        <v>20.542602300154532027451427680</v>
      </c>
      <c r="Q30" s="156"/>
      <c r="R30" s="156">
        <v>17.945913838016792223863869110</v>
      </c>
      <c r="S30" s="156"/>
      <c r="T30" s="243">
        <v>23.811191155884617306467407690</v>
      </c>
    </row>
    <row r="31" ht="20.1" customHeight="1">
      <c r="B31" s="1092" t="s">
        <v>216</v>
      </c>
      <c r="C31" s="1092"/>
      <c r="D31" s="345"/>
      <c r="E31" s="254">
        <v>124.81781874039938556067588326</v>
      </c>
      <c r="F31" s="241">
        <v>16.334506947206973152385409460</v>
      </c>
      <c r="G31" s="254">
        <v>103.6323002716180013444936171</v>
      </c>
      <c r="H31" s="241">
        <v>18.143055611622741613748230950</v>
      </c>
      <c r="I31" s="254">
        <v>118.09716469236462366954395463</v>
      </c>
      <c r="J31" s="241">
        <v>18.104939635024749056794162640</v>
      </c>
      <c r="K31" s="254">
        <v>102.30078477936340360059507678</v>
      </c>
      <c r="L31" s="241">
        <v>18.2635996307804122377010300</v>
      </c>
      <c r="M31" s="540"/>
      <c r="N31" s="240">
        <v>15.649290610479078719615642100</v>
      </c>
      <c r="O31" s="121"/>
      <c r="P31" s="121">
        <v>17.699310570890849481608369350</v>
      </c>
      <c r="Q31" s="121"/>
      <c r="R31" s="121">
        <v>16.117996662007951476993636100</v>
      </c>
      <c r="S31" s="121"/>
      <c r="T31" s="241">
        <v>20.096773739609344815764834860</v>
      </c>
    </row>
    <row r="32" ht="20.1" customHeight="1">
      <c r="B32" s="1093" t="s">
        <v>217</v>
      </c>
      <c r="C32" s="1093"/>
      <c r="D32" s="345"/>
      <c r="E32" s="255">
        <v>148.89752261108926464805348014</v>
      </c>
      <c r="F32" s="243">
        <v>15.903399593233772106079830050</v>
      </c>
      <c r="G32" s="255">
        <v>123.32463261319013523118346549</v>
      </c>
      <c r="H32" s="243">
        <v>17.102067728414811477431964080</v>
      </c>
      <c r="I32" s="255">
        <v>141.22384764656602096120638069</v>
      </c>
      <c r="J32" s="243">
        <v>18.237780750052131106838318580</v>
      </c>
      <c r="K32" s="255">
        <v>121.88707266746846358224405829</v>
      </c>
      <c r="L32" s="243">
        <v>16.923374168546252252826731400</v>
      </c>
      <c r="M32" s="540"/>
      <c r="N32" s="242">
        <v>15.880615359002263465415741920</v>
      </c>
      <c r="O32" s="156"/>
      <c r="P32" s="156">
        <v>18.677472874619146705117452510</v>
      </c>
      <c r="Q32" s="156"/>
      <c r="R32" s="156">
        <v>18.214537624270438578733526530</v>
      </c>
      <c r="S32" s="156"/>
      <c r="T32" s="243">
        <v>21.214100662063824385151422750</v>
      </c>
    </row>
    <row r="33" ht="20.1" customHeight="1">
      <c r="B33" s="1094" t="s">
        <v>74</v>
      </c>
      <c r="C33" s="1094"/>
      <c r="D33" s="345"/>
      <c r="E33" s="256">
        <v>133.50113037383177570093457944</v>
      </c>
      <c r="F33" s="245">
        <v>25.522500283981226315084591300</v>
      </c>
      <c r="G33" s="256">
        <v>109.96070922192124927917645589</v>
      </c>
      <c r="H33" s="245">
        <v>17.802994943185625812091924030</v>
      </c>
      <c r="I33" s="256">
        <v>129.58347866720845184884193417</v>
      </c>
      <c r="J33" s="245">
        <v>29.902205664350494433121376480</v>
      </c>
      <c r="K33" s="256">
        <v>107.22837605087455031079906779</v>
      </c>
      <c r="L33" s="245">
        <v>14.051791153517329260260624580</v>
      </c>
      <c r="M33" s="540"/>
      <c r="N33" s="244">
        <v>25.463872306318468691410624730</v>
      </c>
      <c r="O33" s="250"/>
      <c r="P33" s="250">
        <v>25.721453794622148493526580690</v>
      </c>
      <c r="Q33" s="250"/>
      <c r="R33" s="250">
        <v>29.841532051252790776741982510</v>
      </c>
      <c r="S33" s="250"/>
      <c r="T33" s="245">
        <v>26.077131774281682616392745450</v>
      </c>
    </row>
    <row r="34" ht="9.95" customHeight="1">
      <c r="B34" s="4"/>
      <c r="C34" s="4"/>
      <c r="D34" s="4"/>
      <c r="E34" s="535"/>
      <c r="F34" s="535"/>
      <c r="G34" s="535"/>
      <c r="H34" s="535"/>
      <c r="I34" s="535"/>
      <c r="J34" s="535"/>
      <c r="K34" s="535"/>
      <c r="L34" s="535"/>
      <c r="M34" s="156"/>
      <c r="N34" s="156"/>
      <c r="O34" s="156"/>
      <c r="P34" s="156"/>
      <c r="Q34" s="156"/>
      <c r="R34" s="156"/>
      <c r="S34" s="156"/>
      <c r="T34" s="156"/>
    </row>
    <row r="35" ht="21" customHeight="1">
      <c r="B35" s="9"/>
      <c r="C35" s="155"/>
      <c r="D35" s="252"/>
      <c r="E35" s="1090" t="s">
        <v>30</v>
      </c>
      <c r="F35" s="1090"/>
      <c r="G35" s="1090"/>
      <c r="H35" s="1090"/>
      <c r="I35" s="1090"/>
      <c r="J35" s="1090"/>
      <c r="K35" s="1090"/>
      <c r="L35" s="1090"/>
      <c r="M35" s="113"/>
      <c r="N35" s="1095" t="s">
        <v>56</v>
      </c>
      <c r="O35" s="1095"/>
      <c r="P35" s="1095"/>
      <c r="Q35" s="1095"/>
      <c r="R35" s="1095"/>
      <c r="S35" s="1095"/>
      <c r="T35" s="1095"/>
      <c r="U35" s="123"/>
    </row>
    <row r="36" ht="24.95" customHeight="1">
      <c r="B36" s="9"/>
      <c r="C36" s="155"/>
      <c r="D36" s="252"/>
      <c r="E36" s="257" t="s">
        <v>31</v>
      </c>
      <c r="F36" s="257"/>
      <c r="G36" s="257"/>
      <c r="H36" s="257" t="s">
        <v>32</v>
      </c>
      <c r="I36" s="257"/>
      <c r="J36" s="257"/>
      <c r="K36" s="257" t="s">
        <v>36</v>
      </c>
      <c r="L36" s="257"/>
      <c r="M36" s="113"/>
      <c r="N36" s="1096"/>
      <c r="O36" s="1096"/>
      <c r="P36" s="1096"/>
      <c r="Q36" s="1096"/>
      <c r="R36" s="1096"/>
      <c r="S36" s="1096"/>
      <c r="T36" s="1096"/>
      <c r="U36" s="123"/>
    </row>
    <row r="37" ht="24.95" customHeight="1">
      <c r="B37" s="9"/>
      <c r="C37" s="155"/>
      <c r="D37" s="252"/>
      <c r="E37" s="257" t="s">
        <v>33</v>
      </c>
      <c r="F37" s="257"/>
      <c r="G37" s="257" t="s">
        <v>34</v>
      </c>
      <c r="H37" s="257" t="s">
        <v>33</v>
      </c>
      <c r="I37" s="257"/>
      <c r="J37" s="257" t="s">
        <v>34</v>
      </c>
      <c r="K37" s="257" t="s">
        <v>34</v>
      </c>
      <c r="L37" s="257"/>
      <c r="M37" s="113"/>
      <c r="N37" s="1096"/>
      <c r="O37" s="1096"/>
      <c r="P37" s="1096"/>
      <c r="Q37" s="1096"/>
      <c r="R37" s="1096"/>
      <c r="S37" s="1096"/>
      <c r="T37" s="1096"/>
      <c r="U37" s="123"/>
    </row>
    <row r="38" ht="18.95" customHeight="1">
      <c r="B38" s="1097" t="s">
        <v>214</v>
      </c>
      <c r="C38" s="1097"/>
      <c r="D38" s="4"/>
      <c r="E38" s="1098">
        <v>150</v>
      </c>
      <c r="F38" s="1098"/>
      <c r="G38" s="258">
        <v>18754</v>
      </c>
      <c r="H38" s="1099">
        <v>100</v>
      </c>
      <c r="I38" s="1099"/>
      <c r="J38" s="258">
        <v>15725</v>
      </c>
      <c r="K38" s="1100">
        <v>83.84877892716220539618214781</v>
      </c>
      <c r="L38" s="1100"/>
      <c r="N38" s="692"/>
      <c r="O38" s="1096"/>
      <c r="P38" s="1096"/>
      <c r="Q38" s="1101"/>
      <c r="R38" s="1101"/>
      <c r="S38" s="1096"/>
      <c r="T38" s="1096"/>
      <c r="U38" s="123"/>
    </row>
    <row r="39" ht="18.95" customHeight="1">
      <c r="B39" s="1093" t="s">
        <v>215</v>
      </c>
      <c r="C39" s="1093"/>
      <c r="D39" s="4"/>
      <c r="E39" s="1102">
        <v>18</v>
      </c>
      <c r="F39" s="1102"/>
      <c r="G39" s="4">
        <v>4477</v>
      </c>
      <c r="H39" s="1103">
        <v>16</v>
      </c>
      <c r="I39" s="1103"/>
      <c r="J39" s="4">
        <v>4407</v>
      </c>
      <c r="K39" s="1104">
        <v>98.43645298190752736207281662</v>
      </c>
      <c r="L39" s="1104"/>
      <c r="N39" s="693"/>
      <c r="O39" s="1105"/>
      <c r="P39" s="1105"/>
      <c r="Q39" s="1105"/>
      <c r="R39" s="1105"/>
      <c r="S39" s="1105"/>
      <c r="T39" s="1105"/>
      <c r="U39" s="123"/>
    </row>
    <row r="40" ht="18.95" customHeight="1">
      <c r="B40" s="1092" t="s">
        <v>216</v>
      </c>
      <c r="C40" s="1092"/>
      <c r="D40" s="4"/>
      <c r="E40" s="1106">
        <v>76</v>
      </c>
      <c r="F40" s="1106"/>
      <c r="G40" s="120">
        <v>10633</v>
      </c>
      <c r="H40" s="1107">
        <v>52</v>
      </c>
      <c r="I40" s="1107"/>
      <c r="J40" s="120">
        <v>8968</v>
      </c>
      <c r="K40" s="1108">
        <v>84.34120191855544060942349290</v>
      </c>
      <c r="L40" s="1108"/>
      <c r="N40" s="1109"/>
      <c r="O40" s="1109"/>
      <c r="P40" s="1109"/>
      <c r="Q40" s="1109"/>
      <c r="R40" s="1109"/>
      <c r="S40" s="1109"/>
      <c r="T40" s="1109"/>
      <c r="U40" s="123"/>
    </row>
    <row r="41" ht="18.95" customHeight="1">
      <c r="B41" s="1093" t="s">
        <v>217</v>
      </c>
      <c r="C41" s="1093"/>
      <c r="D41" s="4"/>
      <c r="E41" s="1102">
        <v>22</v>
      </c>
      <c r="F41" s="1102"/>
      <c r="G41" s="4">
        <v>5086</v>
      </c>
      <c r="H41" s="1103">
        <v>22</v>
      </c>
      <c r="I41" s="1103"/>
      <c r="J41" s="4">
        <v>5086</v>
      </c>
      <c r="K41" s="1104">
        <v>100</v>
      </c>
      <c r="L41" s="1104"/>
      <c r="N41" s="1109"/>
      <c r="O41" s="1109"/>
      <c r="P41" s="1109"/>
      <c r="Q41" s="1109"/>
      <c r="R41" s="1109"/>
      <c r="S41" s="1109"/>
      <c r="T41" s="1109"/>
      <c r="U41" s="123"/>
    </row>
    <row r="42" ht="18.95" customHeight="1">
      <c r="B42" s="1094" t="s">
        <v>74</v>
      </c>
      <c r="C42" s="1094"/>
      <c r="D42" s="4"/>
      <c r="E42" s="1110">
        <v>5</v>
      </c>
      <c r="F42" s="1110"/>
      <c r="G42" s="260">
        <v>2140</v>
      </c>
      <c r="H42" s="1111">
        <v>5</v>
      </c>
      <c r="I42" s="1111"/>
      <c r="J42" s="260">
        <v>2140</v>
      </c>
      <c r="K42" s="1112">
        <v>100</v>
      </c>
      <c r="L42" s="1112"/>
      <c r="N42" s="1109"/>
      <c r="O42" s="1109"/>
      <c r="P42" s="1109"/>
      <c r="Q42" s="1109"/>
      <c r="R42" s="1109"/>
      <c r="S42" s="1109"/>
      <c r="T42" s="1109"/>
      <c r="U42" s="123"/>
    </row>
    <row r="43" ht="15" customHeight="1">
      <c r="B43" s="2"/>
      <c r="C43" s="44"/>
      <c r="D43" s="44"/>
      <c r="E43" s="16"/>
      <c r="F43" s="19"/>
      <c r="G43" s="123"/>
      <c r="H43" s="113"/>
      <c r="I43" s="113"/>
      <c r="J43" s="113"/>
      <c r="K43" s="123"/>
      <c r="L43" s="123"/>
      <c r="M43" s="113"/>
      <c r="N43" s="123"/>
      <c r="O43" s="123"/>
      <c r="P43" s="113"/>
      <c r="Q43" s="113"/>
      <c r="R43" s="123"/>
      <c r="S43" s="123"/>
      <c r="T43" s="123"/>
      <c r="U43" s="123"/>
    </row>
    <row r="44" ht="39.95" customHeight="1">
      <c r="B44" s="1034" t="s">
        <v>126</v>
      </c>
      <c r="C44" s="1034"/>
      <c r="D44" s="1034"/>
      <c r="E44" s="1034"/>
      <c r="F44" s="1034"/>
      <c r="G44" s="1034"/>
      <c r="H44" s="1034"/>
      <c r="I44" s="1034"/>
      <c r="J44" s="1034"/>
      <c r="K44" s="1034"/>
      <c r="L44" s="1034"/>
      <c r="M44" s="1034"/>
      <c r="N44" s="1034"/>
      <c r="O44" s="1034"/>
      <c r="P44" s="1034"/>
      <c r="Q44" s="1034"/>
      <c r="R44" s="1034"/>
      <c r="S44" s="1034"/>
      <c r="T44" s="1034"/>
      <c r="U44" s="2"/>
    </row>
    <row r="45" ht="12" customHeight="1">
      <c r="B45" s="2"/>
      <c r="C45" s="2"/>
      <c r="D45" s="2"/>
      <c r="E45" s="2"/>
      <c r="F45" s="2"/>
      <c r="G45" s="2"/>
      <c r="H45" s="2"/>
      <c r="I45" s="2"/>
      <c r="J45" s="2"/>
      <c r="K45" s="2"/>
      <c r="L45" s="2"/>
      <c r="M45" s="2"/>
      <c r="N45" s="2"/>
      <c r="O45" s="2"/>
      <c r="R45" s="2"/>
      <c r="S45" s="2"/>
      <c r="T45" s="2"/>
      <c r="U45" s="2"/>
    </row>
    <row r="46" s="236" customFormat="1" ht="18" customHeight="1">
      <c r="A46" s="236"/>
    </row>
    <row r="47" s="236" customFormat="1"/>
    <row r="48" s="236" customFormat="1"/>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sheetData>
  <mergeCells count="106">
    <mergeCell ref="H40:I40"/>
    <mergeCell ref="H39:I39"/>
    <mergeCell ref="K42:L42"/>
    <mergeCell ref="K41:L41"/>
    <mergeCell ref="F16:F17"/>
    <mergeCell ref="G16:G17"/>
    <mergeCell ref="B7:C7"/>
    <mergeCell ref="K36:L36"/>
    <mergeCell ref="B31:C31"/>
    <mergeCell ref="H36:J36"/>
    <mergeCell ref="E39:F39"/>
    <mergeCell ref="L6:L7"/>
    <mergeCell ref="E6:E7"/>
    <mergeCell ref="F6:F7"/>
    <mergeCell ref="H16:H17"/>
    <mergeCell ref="E15:L15"/>
    <mergeCell ref="I6:I7"/>
    <mergeCell ref="J6:J7"/>
    <mergeCell ref="K6:K7"/>
    <mergeCell ref="I16:I17"/>
    <mergeCell ref="J16:J17"/>
    <mergeCell ref="K16:K17"/>
    <mergeCell ref="L16:L17"/>
    <mergeCell ref="E35:L35"/>
    <mergeCell ref="B44:T44"/>
    <mergeCell ref="J26:J27"/>
    <mergeCell ref="K26:K27"/>
    <mergeCell ref="E25:L25"/>
    <mergeCell ref="E26:E27"/>
    <mergeCell ref="F26:F27"/>
    <mergeCell ref="G26:G27"/>
    <mergeCell ref="H26:H27"/>
    <mergeCell ref="I26:I27"/>
    <mergeCell ref="H38:I38"/>
    <mergeCell ref="K40:L40"/>
    <mergeCell ref="K38:L38"/>
    <mergeCell ref="N40:T42"/>
    <mergeCell ref="N37:P37"/>
    <mergeCell ref="H37:I37"/>
    <mergeCell ref="H42:I42"/>
    <mergeCell ref="H41:I41"/>
    <mergeCell ref="Q37:T37"/>
    <mergeCell ref="K39:L39"/>
    <mergeCell ref="E42:F42"/>
    <mergeCell ref="E38:F38"/>
    <mergeCell ref="E40:F40"/>
    <mergeCell ref="E41:F41"/>
    <mergeCell ref="E37:F37"/>
    <mergeCell ref="L26:L27"/>
    <mergeCell ref="E36:G36"/>
    <mergeCell ref="E16:E17"/>
    <mergeCell ref="G6:G7"/>
    <mergeCell ref="N15:T15"/>
    <mergeCell ref="N6:N7"/>
    <mergeCell ref="N16:N17"/>
    <mergeCell ref="O16:P17"/>
    <mergeCell ref="Q16:R17"/>
    <mergeCell ref="S16:T17"/>
    <mergeCell ref="N36:T36"/>
    <mergeCell ref="N25:T25"/>
    <mergeCell ref="N35:T35"/>
    <mergeCell ref="N26:N27"/>
    <mergeCell ref="O26:P27"/>
    <mergeCell ref="Q26:R27"/>
    <mergeCell ref="S26:T27"/>
    <mergeCell ref="S39:T39"/>
    <mergeCell ref="Q39:R39"/>
    <mergeCell ref="O39:P39"/>
    <mergeCell ref="O38:P38"/>
    <mergeCell ref="Q38:R38"/>
    <mergeCell ref="S38:T38"/>
    <mergeCell ref="B38:C38"/>
    <mergeCell ref="B33:C33"/>
    <mergeCell ref="B32:C32"/>
    <mergeCell ref="K37:L37"/>
    <mergeCell ref="B42:C42"/>
    <mergeCell ref="B41:C41"/>
    <mergeCell ref="B40:C40"/>
    <mergeCell ref="B39:C39"/>
    <mergeCell ref="B21:C21"/>
    <mergeCell ref="B20:C20"/>
    <mergeCell ref="B19:C19"/>
    <mergeCell ref="B13:C13"/>
    <mergeCell ref="B30:C30"/>
    <mergeCell ref="B29:C29"/>
    <mergeCell ref="B23:C23"/>
    <mergeCell ref="B22:C22"/>
    <mergeCell ref="B25:C25"/>
    <mergeCell ref="B28:C28"/>
    <mergeCell ref="B18:C18"/>
    <mergeCell ref="B4:T4"/>
    <mergeCell ref="B3:T3"/>
    <mergeCell ref="B2:T2"/>
    <mergeCell ref="B12:C12"/>
    <mergeCell ref="B11:C11"/>
    <mergeCell ref="B10:C10"/>
    <mergeCell ref="B9:C9"/>
    <mergeCell ref="O6:P7"/>
    <mergeCell ref="S6:T7"/>
    <mergeCell ref="Q6:R7"/>
    <mergeCell ref="N5:T5"/>
    <mergeCell ref="B5:C5"/>
    <mergeCell ref="B8:C8"/>
    <mergeCell ref="E5:L5"/>
    <mergeCell ref="B6:C6"/>
    <mergeCell ref="H6:H7"/>
  </mergeCells>
  <phoneticPr fontId="0" type="noConversion"/>
  <printOptions horizontalCentered="1" verticalCentered="1"/>
  <pageMargins left="0.25" right="0.25" top="0.25" bottom="0.25" header="0" footer="0"/>
  <pageSetup scale="66" fitToWidth="1" fitToHeight="1" orientation="landscape" r:id="rId1"/>
  <headerFooter alignWithMargins="0">
    <oddHeader/>
    <oddFooter/>
  </headerFooter>
  <rowBreaks count="1" manualBreakCount="1">
    <brk id="46" max="16383" man="1"/>
  </rowBreaks>
  <colBreaks count="1" manualBreakCount="1">
    <brk id="22" max="1048575" man="1"/>
  </colBreaks>
  <drawing r:id="rId80"/>
</worksheet>
</file>

<file path=xl/worksheets/sheet80.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0">
    <pageSetUpPr fitToPage="1"/>
  </sheetPr>
  <dimension ref="A1:AV94"/>
  <sheetViews>
    <sheetView showGridLines="0" zoomScale="70" zoomScaleNormal="75" workbookViewId="0"/>
  </sheetViews>
  <sheetFormatPr defaultRowHeight="12.75"/>
  <cols>
    <col min="1" max="1" width="1.85546875" customWidth="1"/>
    <col min="2" max="2" width="22.5703125" customWidth="1"/>
    <col min="3" max="20" width="10.28515625" customWidth="1"/>
    <col min="21" max="21" width="2.7109375" customWidth="1"/>
    <col min="22" max="24" width="10.28515625" customWidth="1"/>
    <col min="25" max="25" width="2.7109375" customWidth="1"/>
    <col min="26" max="28" width="10.28515625" customWidth="1"/>
    <col min="29" max="29" width="2.7109375" customWidth="1"/>
    <col min="30" max="32" width="10.28515625" customWidth="1"/>
    <col min="33" max="33" width="2.7109375" customWidth="1"/>
    <col min="34" max="37" width="9.28515625" style="236" customWidth="1"/>
    <col min="38" max="48" width="9.140625" style="236" customWidth="1"/>
  </cols>
  <sheetData>
    <row r="1" ht="39.95" customHeight="1">
      <c r="A1" s="7"/>
      <c r="B1" s="656" t="s">
        <v>169</v>
      </c>
      <c r="AA1" s="998"/>
      <c r="AB1" s="998"/>
      <c r="AC1" s="998"/>
      <c r="AD1" s="998"/>
      <c r="AE1" s="998"/>
      <c r="AF1" s="998"/>
      <c r="AH1" s="236"/>
    </row>
    <row r="2" ht="20.1" customHeight="1">
      <c r="A2" s="6"/>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c r="AC2" s="999"/>
      <c r="AD2" s="999"/>
      <c r="AE2" s="999"/>
      <c r="AF2" s="26"/>
    </row>
    <row r="3" ht="20.1" customHeight="1">
      <c r="A3" s="6"/>
      <c r="B3" s="999" t="s">
        <v>209</v>
      </c>
      <c r="C3" s="999"/>
      <c r="D3" s="999"/>
      <c r="E3" s="999"/>
      <c r="F3" s="999"/>
      <c r="G3" s="999"/>
      <c r="H3" s="999"/>
      <c r="I3" s="999"/>
      <c r="J3" s="999"/>
      <c r="K3" s="999"/>
      <c r="L3" s="999"/>
      <c r="M3" s="999"/>
      <c r="N3" s="999"/>
      <c r="O3" s="999"/>
      <c r="P3" s="999"/>
      <c r="Q3" s="999"/>
      <c r="R3" s="999"/>
      <c r="S3" s="999"/>
      <c r="T3" s="999"/>
      <c r="U3" s="1000"/>
      <c r="V3" s="1000"/>
      <c r="W3" s="1000"/>
      <c r="X3" s="1000"/>
      <c r="Y3" s="1000"/>
      <c r="Z3" s="1000"/>
      <c r="AA3" s="1000"/>
      <c r="AB3" s="1000"/>
      <c r="AC3" s="1000"/>
      <c r="AD3" s="1000"/>
      <c r="AE3" s="1000"/>
      <c r="AF3" s="1000"/>
    </row>
    <row r="4" ht="20.1" customHeight="1">
      <c r="A4" s="6"/>
      <c r="B4" s="999" t="s">
        <v>210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26"/>
    </row>
    <row r="5" ht="20.1" customHeight="1">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24.95" customHeight="1">
      <c r="A6" s="6"/>
      <c r="B6" s="4"/>
      <c r="C6" s="4"/>
      <c r="D6" s="4"/>
      <c r="E6" s="4"/>
      <c r="F6" s="4"/>
      <c r="G6" s="4"/>
      <c r="H6" s="4"/>
      <c r="I6" s="4"/>
      <c r="J6" s="4"/>
      <c r="K6" s="4"/>
      <c r="L6" s="4"/>
      <c r="M6" s="4"/>
      <c r="N6" s="4"/>
      <c r="O6" s="4"/>
      <c r="P6" s="4"/>
      <c r="Q6" s="4"/>
      <c r="R6" s="4"/>
      <c r="S6" s="4"/>
      <c r="T6" s="4"/>
      <c r="U6" s="4"/>
      <c r="V6" s="4"/>
      <c r="W6" s="4"/>
      <c r="X6" s="4"/>
      <c r="Y6" s="24"/>
      <c r="Z6" s="24"/>
      <c r="AA6" s="24"/>
      <c r="AB6" s="24"/>
      <c r="AC6" s="24"/>
      <c r="AD6" s="24"/>
      <c r="AE6" s="24"/>
      <c r="AF6" s="24"/>
      <c r="AG6" s="24"/>
    </row>
    <row r="7" ht="24.95" customHeight="1">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ht="24.95" customHeight="1">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ht="24.95" customHeight="1">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ht="24.95" customHeight="1">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ht="24.95" customHeight="1">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ht="24.95" customHeight="1">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row>
    <row r="13" ht="24.95" customHeight="1">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4" ht="24.95" customHeight="1">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row>
    <row r="15" ht="24.95" customHeight="1">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row>
    <row r="16" ht="24.95" customHeight="1">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ht="20.25" customHeight="1">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row>
    <row r="18" ht="28.5" customHeight="1">
      <c r="A18" s="8"/>
      <c r="B18" s="25"/>
      <c r="X18" s="1001"/>
      <c r="Y18" s="1001"/>
      <c r="Z18" s="1001"/>
      <c r="AA18" s="1001"/>
      <c r="AB18" s="1001"/>
      <c r="AC18" s="1001"/>
      <c r="AD18" s="1001"/>
      <c r="AE18" s="1001"/>
      <c r="AF18" s="1001"/>
      <c r="AG18" s="1001"/>
    </row>
    <row r="19" s="117" customFormat="1" ht="15.95" customHeight="1">
      <c r="B19" s="964" t="s">
        <v>22</v>
      </c>
      <c r="C19" s="1002">
        <v>2022</v>
      </c>
      <c r="D19" s="1002"/>
      <c r="E19" s="1002"/>
      <c r="F19" s="1002"/>
      <c r="G19" s="1002"/>
      <c r="H19" s="1002"/>
      <c r="I19" s="1002"/>
      <c r="J19" s="1002"/>
      <c r="K19" s="1002"/>
      <c r="L19" s="1002">
        <v>2023</v>
      </c>
      <c r="M19" s="1002"/>
      <c r="N19" s="1002"/>
      <c r="O19" s="1002"/>
      <c r="P19" s="1002"/>
      <c r="Q19" s="1002"/>
      <c r="R19" s="1002"/>
      <c r="S19" s="1002"/>
      <c r="T19" s="1002"/>
      <c r="U19" s="119"/>
      <c r="V19" s="1003" t="s">
        <v>58</v>
      </c>
      <c r="W19" s="1003"/>
      <c r="X19" s="1003"/>
      <c r="Y19" s="119"/>
      <c r="Z19" s="1003" t="s">
        <v>44</v>
      </c>
      <c r="AA19" s="1003"/>
      <c r="AB19" s="1003"/>
      <c r="AC19" s="119"/>
      <c r="AD19" s="1004" t="s">
        <v>45</v>
      </c>
      <c r="AE19" s="1004"/>
      <c r="AF19" s="1004"/>
      <c r="AG19" s="119"/>
      <c r="AH19" s="236"/>
      <c r="AI19" s="236"/>
      <c r="AJ19" s="236"/>
      <c r="AK19" s="236"/>
      <c r="AL19" s="236"/>
      <c r="AM19" s="236"/>
      <c r="AN19" s="236"/>
      <c r="AO19" s="236"/>
      <c r="AP19" s="236"/>
      <c r="AQ19" s="236"/>
      <c r="AR19" s="236"/>
      <c r="AS19" s="236"/>
      <c r="AT19" s="236"/>
      <c r="AU19" s="236"/>
      <c r="AV19" s="236"/>
    </row>
    <row r="20" s="118" customFormat="1" ht="15.95" customHeight="1">
      <c r="B20" s="964"/>
      <c r="C20" s="269" t="s">
        <v>218</v>
      </c>
      <c r="D20" s="269" t="s">
        <v>221</v>
      </c>
      <c r="E20" s="269" t="s">
        <v>223</v>
      </c>
      <c r="F20" s="269" t="s">
        <v>224</v>
      </c>
      <c r="G20" s="269" t="s">
        <v>226</v>
      </c>
      <c r="H20" s="269" t="s">
        <v>228</v>
      </c>
      <c r="I20" s="269" t="s">
        <v>229</v>
      </c>
      <c r="J20" s="269" t="s">
        <v>230</v>
      </c>
      <c r="K20" s="1005" t="s">
        <v>231</v>
      </c>
      <c r="L20" s="269" t="s">
        <v>232</v>
      </c>
      <c r="M20" s="269" t="s">
        <v>233</v>
      </c>
      <c r="N20" s="269" t="s">
        <v>234</v>
      </c>
      <c r="O20" s="269" t="s">
        <v>218</v>
      </c>
      <c r="P20" s="269" t="s">
        <v>221</v>
      </c>
      <c r="Q20" s="269" t="s">
        <v>223</v>
      </c>
      <c r="R20" s="269" t="s">
        <v>224</v>
      </c>
      <c r="S20" s="269" t="s">
        <v>226</v>
      </c>
      <c r="T20" s="1005" t="s">
        <v>228</v>
      </c>
      <c r="U20" s="144"/>
      <c r="V20" s="268">
        <v>2021</v>
      </c>
      <c r="W20" s="269">
        <v>2022</v>
      </c>
      <c r="X20" s="270">
        <v>2023</v>
      </c>
      <c r="Y20" s="144"/>
      <c r="Z20" s="268">
        <v>2021</v>
      </c>
      <c r="AA20" s="269">
        <v>2022</v>
      </c>
      <c r="AB20" s="270">
        <v>2023</v>
      </c>
      <c r="AC20" s="144"/>
      <c r="AD20" s="268">
        <v>2021</v>
      </c>
      <c r="AE20" s="269">
        <v>2022</v>
      </c>
      <c r="AF20" s="270">
        <v>2023</v>
      </c>
      <c r="AG20" s="144"/>
      <c r="AH20" s="236"/>
      <c r="AI20" s="236"/>
      <c r="AJ20" s="236"/>
      <c r="AK20" s="236"/>
      <c r="AL20" s="236"/>
      <c r="AM20" s="236"/>
      <c r="AN20" s="236"/>
      <c r="AO20" s="236"/>
      <c r="AP20" s="236"/>
      <c r="AQ20" s="236"/>
      <c r="AR20" s="236"/>
      <c r="AS20" s="236"/>
      <c r="AT20" s="236"/>
      <c r="AU20" s="236"/>
      <c r="AV20" s="236"/>
    </row>
    <row r="21" ht="21.95" customHeight="1">
      <c r="B21" s="263" t="s">
        <v>19</v>
      </c>
      <c r="C21" s="573">
        <v>78.207070707070707070707070710</v>
      </c>
      <c r="D21" s="574">
        <v>84.81590094493320299771912675</v>
      </c>
      <c r="E21" s="574">
        <v>84.25925925925925925925925926</v>
      </c>
      <c r="F21" s="574">
        <v>81.79374389051808406647116325</v>
      </c>
      <c r="G21" s="574">
        <v>74.934832192896709025741283810</v>
      </c>
      <c r="H21" s="574">
        <v>80.01683501683501683501683502</v>
      </c>
      <c r="I21" s="574">
        <v>77.117953730856956663408276310</v>
      </c>
      <c r="J21" s="574">
        <v>77.491582491582491582491582490</v>
      </c>
      <c r="K21" s="1006">
        <v>74.087650700553926360377973280</v>
      </c>
      <c r="L21" s="574">
        <v>65.257412838057999348321928970</v>
      </c>
      <c r="M21" s="574">
        <v>64.330808080808080808080808080</v>
      </c>
      <c r="N21" s="574">
        <v>67.986314760508308895405669600</v>
      </c>
      <c r="O21" s="574">
        <v>70.235690235690235690235690240</v>
      </c>
      <c r="P21" s="574">
        <v>73.631476050830889540566959920</v>
      </c>
      <c r="Q21" s="574">
        <v>84.53703703703703703703703704</v>
      </c>
      <c r="R21" s="574">
        <v>85.40241120886282176604757250</v>
      </c>
      <c r="S21" s="574">
        <v>79.048550016291951775822743560</v>
      </c>
      <c r="T21" s="1006">
        <v>83.54377104377104377104377104</v>
      </c>
      <c r="U21" s="113"/>
      <c r="V21" s="573">
        <v>69.500869500869500869500869500</v>
      </c>
      <c r="W21" s="574">
        <v>77.363377363377363377363377360</v>
      </c>
      <c r="X21" s="575">
        <v>74.951899951899951899951899950</v>
      </c>
      <c r="Y21" s="113"/>
      <c r="Z21" s="573">
        <v>73.512296881862099253403601230</v>
      </c>
      <c r="AA21" s="574">
        <v>78.903162055335968379446640320</v>
      </c>
      <c r="AB21" s="575">
        <v>82.65535792709705753184014054</v>
      </c>
      <c r="AC21" s="113"/>
      <c r="AD21" s="573">
        <v>62.458143074581430745814307460</v>
      </c>
      <c r="AE21" s="574">
        <v>77.005673170056731700567317010</v>
      </c>
      <c r="AF21" s="575">
        <v>75.271205202712052027120520270</v>
      </c>
      <c r="AG21" s="113"/>
    </row>
    <row r="22" ht="21.95" customHeight="1">
      <c r="B22" s="38" t="s">
        <v>35</v>
      </c>
      <c r="C22" s="271">
        <v>59.850537132181223727230266230</v>
      </c>
      <c r="D22" s="92">
        <v>67.537026713474258335718913380</v>
      </c>
      <c r="E22" s="92">
        <v>71.044683169858321656546784990</v>
      </c>
      <c r="F22" s="92">
        <v>63.750734507540944087025960130</v>
      </c>
      <c r="G22" s="92">
        <v>64.614063371050609452923716680</v>
      </c>
      <c r="H22" s="92">
        <v>68.346567024754787482484820180</v>
      </c>
      <c r="I22" s="92">
        <v>66.042398035286495608021575690</v>
      </c>
      <c r="J22" s="92">
        <v>62.761949244901136540557371940</v>
      </c>
      <c r="K22" s="1007">
        <v>67.142275994033538744331108470</v>
      </c>
      <c r="L22" s="92">
        <v>51.517982251284446520317608590</v>
      </c>
      <c r="M22" s="92">
        <v>53.936745179155267898845666240</v>
      </c>
      <c r="N22" s="92">
        <v>59.702279610070663392144159350</v>
      </c>
      <c r="O22" s="92">
        <v>66.939125019461310913903160520</v>
      </c>
      <c r="P22" s="92">
        <v>73.068056832050142381461783010</v>
      </c>
      <c r="Q22" s="92">
        <v>79.45352638953759925268566091</v>
      </c>
      <c r="R22" s="92">
        <v>80.46427494724148326801326500</v>
      </c>
      <c r="S22" s="92">
        <v>74.436237564063913174555321070</v>
      </c>
      <c r="T22" s="1007">
        <v>78.500</v>
      </c>
      <c r="U22" s="113"/>
      <c r="V22" s="271">
        <v>60.089765809003244011909523170</v>
      </c>
      <c r="W22" s="92">
        <v>64.797029910900979377019063430</v>
      </c>
      <c r="X22" s="272">
        <v>68.759978165677334569927156180</v>
      </c>
      <c r="Y22" s="113"/>
      <c r="Z22" s="271">
        <v>73.408183256725190264486474270</v>
      </c>
      <c r="AA22" s="92">
        <v>65.540279836728062871880267250</v>
      </c>
      <c r="AB22" s="272">
        <v>77.792563998374644453474197480</v>
      </c>
      <c r="AC22" s="113"/>
      <c r="AD22" s="271">
        <v>52.659993148860046435504129710</v>
      </c>
      <c r="AE22" s="92">
        <v>67.223931696482255657180852950</v>
      </c>
      <c r="AF22" s="272">
        <v>67.898686030871299622587419840</v>
      </c>
      <c r="AG22" s="113"/>
    </row>
    <row r="23" ht="21.95" customHeight="1">
      <c r="B23" s="40" t="s">
        <v>97</v>
      </c>
      <c r="C23" s="576">
        <v>130.67062461665822869306066941</v>
      </c>
      <c r="D23" s="113">
        <v>125.58429808397135545853544921</v>
      </c>
      <c r="E23" s="113">
        <v>118.60037303250015976148628579</v>
      </c>
      <c r="F23" s="113">
        <v>128.30243372473677387531261339</v>
      </c>
      <c r="G23" s="113">
        <v>115.97294502672136564385108534</v>
      </c>
      <c r="H23" s="113">
        <v>117.07513412897590536044160124</v>
      </c>
      <c r="I23" s="113">
        <v>116.77037179909338758160827306</v>
      </c>
      <c r="J23" s="113">
        <v>123.46904999589287474573157733</v>
      </c>
      <c r="K23" s="1008">
        <v>110.34426462870365347474993622</v>
      </c>
      <c r="L23" s="113">
        <v>126.66919391318222643987684519</v>
      </c>
      <c r="M23" s="113">
        <v>119.27083821442087157435734436</v>
      </c>
      <c r="N23" s="113">
        <v>113.87557594870611226139236442</v>
      </c>
      <c r="O23" s="113">
        <v>104.92472110328588112721064612</v>
      </c>
      <c r="P23" s="113">
        <v>100.77108827462805908971614112</v>
      </c>
      <c r="Q23" s="113">
        <v>106.39809317287751852407293087</v>
      </c>
      <c r="R23" s="113">
        <v>106.13705431994905372226453649</v>
      </c>
      <c r="S23" s="113">
        <v>106.19632668593721756844169763</v>
      </c>
      <c r="T23" s="1008">
        <v>106.42518604302043792489652362</v>
      </c>
      <c r="U23" s="113"/>
      <c r="V23" s="576">
        <v>115.66174133842263061215464538</v>
      </c>
      <c r="W23" s="113">
        <v>119.39340039158721183095518900</v>
      </c>
      <c r="X23" s="577">
        <v>109.00512471263219463380333461</v>
      </c>
      <c r="Y23" s="113"/>
      <c r="Z23" s="576">
        <v>100.14182836373708615521855523</v>
      </c>
      <c r="AA23" s="113">
        <v>120.38880861041620945204431589</v>
      </c>
      <c r="AB23" s="577">
        <v>106.25097525876261532655016023</v>
      </c>
      <c r="AC23" s="113"/>
      <c r="AD23" s="576">
        <v>118.60643980331794172223663652</v>
      </c>
      <c r="AE23" s="113">
        <v>114.55098091810362831351761593</v>
      </c>
      <c r="AF23" s="577">
        <v>110.85811759075410338806483284</v>
      </c>
      <c r="AG23" s="113"/>
    </row>
    <row r="24" ht="21.95" customHeight="1">
      <c r="A24" s="23"/>
      <c r="B24" s="39" t="s">
        <v>23</v>
      </c>
      <c r="C24" s="273" t="s">
        <v>303</v>
      </c>
      <c r="D24" s="274" t="s">
        <v>305</v>
      </c>
      <c r="E24" s="274" t="s">
        <v>305</v>
      </c>
      <c r="F24" s="274" t="s">
        <v>307</v>
      </c>
      <c r="G24" s="274" t="s">
        <v>308</v>
      </c>
      <c r="H24" s="274" t="s">
        <v>305</v>
      </c>
      <c r="I24" s="274" t="s">
        <v>305</v>
      </c>
      <c r="J24" s="274" t="s">
        <v>303</v>
      </c>
      <c r="K24" s="1009" t="s">
        <v>305</v>
      </c>
      <c r="L24" s="274" t="s">
        <v>303</v>
      </c>
      <c r="M24" s="274" t="s">
        <v>305</v>
      </c>
      <c r="N24" s="274" t="s">
        <v>305</v>
      </c>
      <c r="O24" s="274" t="s">
        <v>305</v>
      </c>
      <c r="P24" s="274" t="s">
        <v>308</v>
      </c>
      <c r="Q24" s="274" t="s">
        <v>305</v>
      </c>
      <c r="R24" s="274" t="s">
        <v>305</v>
      </c>
      <c r="S24" s="274" t="s">
        <v>308</v>
      </c>
      <c r="T24" s="1009" t="s">
        <v>305</v>
      </c>
      <c r="U24" s="113"/>
      <c r="V24" s="273" t="s">
        <v>219</v>
      </c>
      <c r="W24" s="274" t="s">
        <v>303</v>
      </c>
      <c r="X24" s="275" t="s">
        <v>305</v>
      </c>
      <c r="Y24" s="113"/>
      <c r="Z24" s="273" t="s">
        <v>227</v>
      </c>
      <c r="AA24" s="274" t="s">
        <v>303</v>
      </c>
      <c r="AB24" s="275" t="s">
        <v>305</v>
      </c>
      <c r="AC24" s="113"/>
      <c r="AD24" s="273" t="s">
        <v>303</v>
      </c>
      <c r="AE24" s="274" t="s">
        <v>303</v>
      </c>
      <c r="AF24" s="275" t="s">
        <v>305</v>
      </c>
      <c r="AG24" s="113"/>
    </row>
    <row r="25" ht="21.95" customHeight="1">
      <c r="B25" s="25" t="s">
        <v>68</v>
      </c>
      <c r="F25" s="4"/>
      <c r="G25" s="4"/>
      <c r="H25" s="4"/>
      <c r="I25" s="4"/>
      <c r="J25" s="4"/>
      <c r="K25" s="4"/>
      <c r="L25" s="4"/>
      <c r="M25" s="4"/>
      <c r="N25" s="4"/>
      <c r="O25" s="4"/>
      <c r="P25" s="4"/>
      <c r="Q25" s="4"/>
      <c r="R25" s="98"/>
      <c r="S25" s="98"/>
      <c r="T25" s="98"/>
      <c r="U25" s="9"/>
      <c r="V25" s="98"/>
      <c r="W25" s="98"/>
      <c r="X25" s="98"/>
      <c r="Y25" s="9"/>
      <c r="Z25" s="98"/>
      <c r="AA25" s="98"/>
      <c r="AB25" s="98"/>
      <c r="AC25" s="9"/>
      <c r="AD25" s="98"/>
      <c r="AE25" s="98"/>
      <c r="AF25" s="98"/>
      <c r="AG25" s="9"/>
    </row>
    <row r="26" ht="21.95" customHeight="1">
      <c r="B26" s="37" t="s">
        <v>19</v>
      </c>
      <c r="C26" s="573">
        <v>-16.024945770053235621420940260</v>
      </c>
      <c r="D26" s="574">
        <v>-6.7943783010009232683245574500</v>
      </c>
      <c r="E26" s="574">
        <v>6.5120238349178679511486454200</v>
      </c>
      <c r="F26" s="574">
        <v>4.8449410045264886815239760400</v>
      </c>
      <c r="G26" s="574">
        <v>9.917552873749367143801989810</v>
      </c>
      <c r="H26" s="574">
        <v>7.5826165685894005161402972500</v>
      </c>
      <c r="I26" s="574">
        <v>-0.9520820255831933021469568700</v>
      </c>
      <c r="J26" s="574">
        <v>3.6711711711361471268565981500</v>
      </c>
      <c r="K26" s="1006">
        <v>-1.4626218851283145426438034600</v>
      </c>
      <c r="L26" s="574">
        <v>4.1200935793960735594238958200</v>
      </c>
      <c r="M26" s="574">
        <v>-12.852779474598492989507648730</v>
      </c>
      <c r="N26" s="574">
        <v>-10.238761023876179618187976870</v>
      </c>
      <c r="O26" s="574">
        <v>-10.192659563051612263988868830</v>
      </c>
      <c r="P26" s="574">
        <v>-13.186707644990986267802629970</v>
      </c>
      <c r="Q26" s="574">
        <v>0.3296703296218186209395235200</v>
      </c>
      <c r="R26" s="574">
        <v>4.4119111642497554469459849100</v>
      </c>
      <c r="S26" s="574">
        <v>5.4897271442501774269196350500</v>
      </c>
      <c r="T26" s="1006">
        <v>4.4077424784803635818125897600</v>
      </c>
      <c r="U26" s="113"/>
      <c r="V26" s="573">
        <v>79.61468010791878379759021164</v>
      </c>
      <c r="W26" s="574">
        <v>11.312819420734798148930732700</v>
      </c>
      <c r="X26" s="575">
        <v>-3.1170787699360433168532943400</v>
      </c>
      <c r="Y26" s="113"/>
      <c r="Z26" s="573">
        <v>92.41324807841779604835644241</v>
      </c>
      <c r="AA26" s="574">
        <v>7.3332835485967419169875653900</v>
      </c>
      <c r="AB26" s="575">
        <v>4.7554442357675055778635461500</v>
      </c>
      <c r="AC26" s="113"/>
      <c r="AD26" s="573">
        <v>25.479026720041316604016479710</v>
      </c>
      <c r="AE26" s="574">
        <v>23.291646820305181299770074430</v>
      </c>
      <c r="AF26" s="575">
        <v>-2.2523898512732079308803041600</v>
      </c>
      <c r="AG26" s="113"/>
    </row>
    <row r="27" ht="21.95" customHeight="1">
      <c r="B27" s="38" t="s">
        <v>35</v>
      </c>
      <c r="C27" s="271">
        <v>4.6477573492742673130180893800</v>
      </c>
      <c r="D27" s="92">
        <v>5.3059535222976531460022223900</v>
      </c>
      <c r="E27" s="92">
        <v>-0.4304537551893688956254009400</v>
      </c>
      <c r="F27" s="92">
        <v>-13.800126885867699426586957240</v>
      </c>
      <c r="G27" s="92">
        <v>-7.5768291469334640936960464700</v>
      </c>
      <c r="H27" s="92">
        <v>-10.605313815233562777285035310</v>
      </c>
      <c r="I27" s="92">
        <v>-13.622376889650741129640928590</v>
      </c>
      <c r="J27" s="92">
        <v>-14.813695131006032262238504830</v>
      </c>
      <c r="K27" s="1007">
        <v>-12.245861311959718656984139680</v>
      </c>
      <c r="L27" s="92">
        <v>-15.152340384736824076549162110</v>
      </c>
      <c r="M27" s="92">
        <v>-8.616556600000979223288546640</v>
      </c>
      <c r="N27" s="92">
        <v>-10.109875809362493176676923900</v>
      </c>
      <c r="O27" s="92">
        <v>11.843816658827614681106460100</v>
      </c>
      <c r="P27" s="92">
        <v>8.189626324554413390613385120</v>
      </c>
      <c r="Q27" s="92">
        <v>11.835992286049398459118654840</v>
      </c>
      <c r="R27" s="92">
        <v>26.217016272612838754928073960</v>
      </c>
      <c r="S27" s="92">
        <v>15.201294703525931390153548590</v>
      </c>
      <c r="T27" s="1007">
        <v>14.855805371344782054534639680</v>
      </c>
      <c r="U27" s="113"/>
      <c r="V27" s="271">
        <v>57.648037489183167701866096870</v>
      </c>
      <c r="W27" s="92">
        <v>7.8337201660319078196110921200</v>
      </c>
      <c r="X27" s="272">
        <v>6.1159412093835754316022229600</v>
      </c>
      <c r="Y27" s="113"/>
      <c r="Z27" s="271">
        <v>105.46739051132683249194292083</v>
      </c>
      <c r="AA27" s="92">
        <v>-10.718019532589140624776680230</v>
      </c>
      <c r="AB27" s="272">
        <v>18.694281123306774899091308260</v>
      </c>
      <c r="AC27" s="113"/>
      <c r="AD27" s="271">
        <v>8.660138814986330238713340570</v>
      </c>
      <c r="AE27" s="92">
        <v>27.656552302241379483554885580</v>
      </c>
      <c r="AF27" s="272">
        <v>1.0037412530669201641545194600</v>
      </c>
      <c r="AG27" s="113"/>
    </row>
    <row r="28" ht="21.95" customHeight="1">
      <c r="B28" s="40" t="s">
        <v>97</v>
      </c>
      <c r="C28" s="576">
        <v>-19.754559144911434097730078890</v>
      </c>
      <c r="D28" s="113">
        <v>-11.490643613761104284031123750</v>
      </c>
      <c r="E28" s="113">
        <v>6.9724909390674807246885538500</v>
      </c>
      <c r="F28" s="113">
        <v>21.630040992969118814742712150</v>
      </c>
      <c r="G28" s="113">
        <v>18.928567218720311543376936470</v>
      </c>
      <c r="H28" s="113">
        <v>20.345650463117532630042127460</v>
      </c>
      <c r="I28" s="113">
        <v>14.668492148661883049143670130</v>
      </c>
      <c r="J28" s="113">
        <v>21.699340440488101666128703590</v>
      </c>
      <c r="K28" s="1008">
        <v>12.288012381040898865519799400</v>
      </c>
      <c r="L28" s="113">
        <v>22.714160946205828452560563190</v>
      </c>
      <c r="M28" s="113">
        <v>-4.6356568729379871177408119800</v>
      </c>
      <c r="N28" s="113">
        <v>-0.143380839339818647566206600</v>
      </c>
      <c r="O28" s="113">
        <v>-19.702900777382321047669122620</v>
      </c>
      <c r="P28" s="113">
        <v>-19.758210371789508428817010070</v>
      </c>
      <c r="Q28" s="113">
        <v>-10.288567858280426252947729430</v>
      </c>
      <c r="R28" s="113">
        <v>-17.275883832657028524525312620</v>
      </c>
      <c r="S28" s="113">
        <v>-8.430085429417998846113372980</v>
      </c>
      <c r="T28" s="1008">
        <v>-9.096678099249365221372964860</v>
      </c>
      <c r="U28" s="113"/>
      <c r="V28" s="576">
        <v>13.933977846079127828629879220</v>
      </c>
      <c r="W28" s="113">
        <v>3.226355586562737738857730400</v>
      </c>
      <c r="X28" s="577">
        <v>-8.700879315686764901550080690</v>
      </c>
      <c r="Y28" s="113"/>
      <c r="Z28" s="576">
        <v>-6.3533889249205157757788283100</v>
      </c>
      <c r="AA28" s="113">
        <v>20.218304955629763747091640010</v>
      </c>
      <c r="AB28" s="577">
        <v>-11.743478081413676314911897410</v>
      </c>
      <c r="AC28" s="113"/>
      <c r="AD28" s="576">
        <v>15.478434031322091841323082900</v>
      </c>
      <c r="AE28" s="113">
        <v>-3.4192569070634360349034696200</v>
      </c>
      <c r="AF28" s="577">
        <v>-3.2237727671543611732444167900</v>
      </c>
      <c r="AG28" s="113"/>
    </row>
    <row r="29" ht="21.95" customHeight="1">
      <c r="A29" s="23"/>
      <c r="B29" s="39" t="s">
        <v>23</v>
      </c>
      <c r="C29" s="273" t="s">
        <v>220</v>
      </c>
      <c r="D29" s="274" t="s">
        <v>220</v>
      </c>
      <c r="E29" s="274" t="s">
        <v>227</v>
      </c>
      <c r="F29" s="274" t="s">
        <v>219</v>
      </c>
      <c r="G29" s="274" t="s">
        <v>227</v>
      </c>
      <c r="H29" s="274" t="s">
        <v>219</v>
      </c>
      <c r="I29" s="274" t="s">
        <v>227</v>
      </c>
      <c r="J29" s="274" t="s">
        <v>227</v>
      </c>
      <c r="K29" s="1009" t="s">
        <v>227</v>
      </c>
      <c r="L29" s="274" t="s">
        <v>219</v>
      </c>
      <c r="M29" s="274" t="s">
        <v>220</v>
      </c>
      <c r="N29" s="274" t="s">
        <v>220</v>
      </c>
      <c r="O29" s="274" t="s">
        <v>304</v>
      </c>
      <c r="P29" s="274" t="s">
        <v>304</v>
      </c>
      <c r="Q29" s="274" t="s">
        <v>306</v>
      </c>
      <c r="R29" s="274" t="s">
        <v>304</v>
      </c>
      <c r="S29" s="274" t="s">
        <v>306</v>
      </c>
      <c r="T29" s="1009" t="s">
        <v>304</v>
      </c>
      <c r="U29" s="113"/>
      <c r="V29" s="273" t="s">
        <v>225</v>
      </c>
      <c r="W29" s="274" t="s">
        <v>220</v>
      </c>
      <c r="X29" s="275" t="s">
        <v>304</v>
      </c>
      <c r="Y29" s="113"/>
      <c r="Z29" s="273" t="s">
        <v>227</v>
      </c>
      <c r="AA29" s="274" t="s">
        <v>219</v>
      </c>
      <c r="AB29" s="275" t="s">
        <v>304</v>
      </c>
      <c r="AC29" s="113"/>
      <c r="AD29" s="273" t="s">
        <v>307</v>
      </c>
      <c r="AE29" s="274" t="s">
        <v>306</v>
      </c>
      <c r="AF29" s="275" t="s">
        <v>306</v>
      </c>
      <c r="AG29" s="113"/>
    </row>
    <row r="30" ht="21.95" customHeight="1">
      <c r="A30" s="8"/>
      <c r="B30" s="25"/>
      <c r="F30" s="4"/>
      <c r="G30" s="4"/>
      <c r="H30" s="4"/>
      <c r="I30" s="4"/>
      <c r="J30" s="4"/>
      <c r="K30" s="4"/>
      <c r="L30" s="4"/>
      <c r="M30" s="4"/>
      <c r="N30" s="4"/>
      <c r="O30" s="4"/>
      <c r="P30" s="4"/>
      <c r="Q30" s="4"/>
      <c r="U30" s="9"/>
      <c r="X30" s="102"/>
      <c r="Y30" s="116"/>
      <c r="Z30" s="4"/>
      <c r="AA30" s="4"/>
      <c r="AB30" s="102"/>
      <c r="AC30" s="116"/>
      <c r="AF30" s="102"/>
      <c r="AG30" s="116"/>
    </row>
    <row r="31" s="117" customFormat="1" ht="15.95" customHeight="1">
      <c r="B31" s="964" t="s">
        <v>9</v>
      </c>
      <c r="C31" s="1002">
        <v>2022</v>
      </c>
      <c r="D31" s="1002"/>
      <c r="E31" s="1002"/>
      <c r="F31" s="1002"/>
      <c r="G31" s="1002"/>
      <c r="H31" s="1002"/>
      <c r="I31" s="1002"/>
      <c r="J31" s="1002"/>
      <c r="K31" s="1002"/>
      <c r="L31" s="1002">
        <v>2023</v>
      </c>
      <c r="M31" s="1002"/>
      <c r="N31" s="1002"/>
      <c r="O31" s="1002"/>
      <c r="P31" s="1002"/>
      <c r="Q31" s="1002"/>
      <c r="R31" s="1002"/>
      <c r="S31" s="1002"/>
      <c r="T31" s="1002"/>
      <c r="U31" s="119"/>
      <c r="V31" s="1003" t="s">
        <v>58</v>
      </c>
      <c r="W31" s="1003"/>
      <c r="X31" s="1003"/>
      <c r="Y31" s="119"/>
      <c r="Z31" s="1003" t="s">
        <v>44</v>
      </c>
      <c r="AA31" s="1003"/>
      <c r="AB31" s="1003"/>
      <c r="AC31" s="119"/>
      <c r="AD31" s="1004" t="s">
        <v>45</v>
      </c>
      <c r="AE31" s="1004"/>
      <c r="AF31" s="1004"/>
      <c r="AG31" s="119"/>
      <c r="AH31" s="236"/>
      <c r="AI31" s="236"/>
      <c r="AJ31" s="236"/>
      <c r="AK31" s="236"/>
      <c r="AL31" s="236"/>
      <c r="AM31" s="236"/>
      <c r="AN31" s="236"/>
      <c r="AO31" s="236"/>
      <c r="AP31" s="236"/>
      <c r="AQ31" s="236"/>
      <c r="AR31" s="236"/>
      <c r="AS31" s="236"/>
      <c r="AT31" s="236"/>
      <c r="AU31" s="236"/>
      <c r="AV31" s="236"/>
    </row>
    <row r="32" s="118" customFormat="1" ht="15.95" customHeight="1">
      <c r="B32" s="964"/>
      <c r="C32" s="269" t="s">
        <v>218</v>
      </c>
      <c r="D32" s="269" t="s">
        <v>221</v>
      </c>
      <c r="E32" s="269" t="s">
        <v>223</v>
      </c>
      <c r="F32" s="269" t="s">
        <v>224</v>
      </c>
      <c r="G32" s="269" t="s">
        <v>226</v>
      </c>
      <c r="H32" s="269" t="s">
        <v>228</v>
      </c>
      <c r="I32" s="269" t="s">
        <v>229</v>
      </c>
      <c r="J32" s="269" t="s">
        <v>230</v>
      </c>
      <c r="K32" s="1005" t="s">
        <v>231</v>
      </c>
      <c r="L32" s="269" t="s">
        <v>232</v>
      </c>
      <c r="M32" s="269" t="s">
        <v>233</v>
      </c>
      <c r="N32" s="269" t="s">
        <v>234</v>
      </c>
      <c r="O32" s="269" t="s">
        <v>218</v>
      </c>
      <c r="P32" s="269" t="s">
        <v>221</v>
      </c>
      <c r="Q32" s="269" t="s">
        <v>223</v>
      </c>
      <c r="R32" s="269" t="s">
        <v>224</v>
      </c>
      <c r="S32" s="269" t="s">
        <v>226</v>
      </c>
      <c r="T32" s="1005" t="s">
        <v>228</v>
      </c>
      <c r="U32" s="144"/>
      <c r="V32" s="268">
        <v>2021</v>
      </c>
      <c r="W32" s="269">
        <v>2022</v>
      </c>
      <c r="X32" s="270">
        <v>2023</v>
      </c>
      <c r="Y32" s="144"/>
      <c r="Z32" s="268">
        <v>2021</v>
      </c>
      <c r="AA32" s="269">
        <v>2022</v>
      </c>
      <c r="AB32" s="270">
        <v>2023</v>
      </c>
      <c r="AC32" s="144"/>
      <c r="AD32" s="268">
        <v>2021</v>
      </c>
      <c r="AE32" s="269">
        <v>2022</v>
      </c>
      <c r="AF32" s="270">
        <v>2023</v>
      </c>
      <c r="AG32" s="144"/>
      <c r="AH32" s="236"/>
      <c r="AI32" s="236"/>
      <c r="AJ32" s="236"/>
      <c r="AK32" s="236"/>
      <c r="AL32" s="236"/>
      <c r="AM32" s="236"/>
      <c r="AN32" s="236"/>
      <c r="AO32" s="236"/>
      <c r="AP32" s="236"/>
      <c r="AQ32" s="236"/>
      <c r="AR32" s="236"/>
      <c r="AS32" s="236"/>
      <c r="AT32" s="236"/>
      <c r="AU32" s="236"/>
      <c r="AV32" s="236"/>
    </row>
    <row r="33" ht="21.95" customHeight="1">
      <c r="B33" s="263" t="s">
        <v>19</v>
      </c>
      <c r="C33" s="578">
        <v>113.73781078463028737487891508</v>
      </c>
      <c r="D33" s="579">
        <v>121.97128313484441029581252401</v>
      </c>
      <c r="E33" s="579">
        <v>134.31548451548451548451548452</v>
      </c>
      <c r="F33" s="579">
        <v>128.36749327756199581714968629</v>
      </c>
      <c r="G33" s="579">
        <v>125.71823024241765409283617785</v>
      </c>
      <c r="H33" s="579">
        <v>131.93467283820744792762465811</v>
      </c>
      <c r="I33" s="579">
        <v>128.70624273793176296609274321</v>
      </c>
      <c r="J33" s="579">
        <v>129.13263089289593743210949381</v>
      </c>
      <c r="K33" s="1010">
        <v>122.59582188015393073117097306</v>
      </c>
      <c r="L33" s="579">
        <v>123.25614779677942828610660342</v>
      </c>
      <c r="M33" s="579">
        <v>124.06687228375157717650357493</v>
      </c>
      <c r="N33" s="579">
        <v>128.49005511622334052240594297</v>
      </c>
      <c r="O33" s="579">
        <v>139.40148609779482262703739214</v>
      </c>
      <c r="P33" s="579">
        <v>140.67186635689788693439539772</v>
      </c>
      <c r="Q33" s="579">
        <v>143.75724385143881310365428657</v>
      </c>
      <c r="R33" s="579">
        <v>151.26735978634109118657001145</v>
      </c>
      <c r="S33" s="579">
        <v>145.80430750206100577081615829</v>
      </c>
      <c r="T33" s="1010">
        <v>146.80735516372795969773299748</v>
      </c>
      <c r="U33" s="113"/>
      <c r="V33" s="578">
        <v>99.06445645229982964224872232</v>
      </c>
      <c r="W33" s="579">
        <v>120.88284949064995934764933761</v>
      </c>
      <c r="X33" s="580">
        <v>139.22225376099914845302299177</v>
      </c>
      <c r="Y33" s="113"/>
      <c r="Z33" s="578">
        <v>110.63733104323799566873273094</v>
      </c>
      <c r="AA33" s="579">
        <v>128.69933208098518054685869338</v>
      </c>
      <c r="AB33" s="580">
        <v>148.03689436456015674293494504</v>
      </c>
      <c r="AC33" s="113"/>
      <c r="AD33" s="578">
        <v>97.43322219391428603077195742</v>
      </c>
      <c r="AE33" s="579">
        <v>119.43799863437073240853877668</v>
      </c>
      <c r="AF33" s="580">
        <v>136.06354954640293390442751179</v>
      </c>
      <c r="AG33" s="113"/>
    </row>
    <row r="34" ht="21.95" customHeight="1">
      <c r="B34" s="38" t="s">
        <v>35</v>
      </c>
      <c r="C34" s="276">
        <v>136.74487487643723011289735186</v>
      </c>
      <c r="D34" s="94">
        <v>144.84891399888455103179029559</v>
      </c>
      <c r="E34" s="94">
        <v>160.04055794179523141654978963</v>
      </c>
      <c r="F34" s="94">
        <v>151.18019568916619398752127057</v>
      </c>
      <c r="G34" s="94">
        <v>149.72291710388247639034627493</v>
      </c>
      <c r="H34" s="94">
        <v>155.61327980136221781817353469</v>
      </c>
      <c r="I34" s="94">
        <v>155.11423927178153446033810143</v>
      </c>
      <c r="J34" s="94">
        <v>150.55517637428061123238737847</v>
      </c>
      <c r="K34" s="1011">
        <v>149.35948499876579224917532481</v>
      </c>
      <c r="L34" s="94">
        <v>145.24905009797326938262217414</v>
      </c>
      <c r="M34" s="94">
        <v>149.85615420300612358508071999</v>
      </c>
      <c r="N34" s="94">
        <v>150.89561867507886435331230283</v>
      </c>
      <c r="O34" s="94">
        <v>155.79902988719618560297709035</v>
      </c>
      <c r="P34" s="94">
        <v>155.87924632959419333553282745</v>
      </c>
      <c r="Q34" s="94">
        <v>170.46745008131993024121646777</v>
      </c>
      <c r="R34" s="94">
        <v>170.42458317721993255901086549</v>
      </c>
      <c r="S34" s="94">
        <v>158.85377898381968773414876168</v>
      </c>
      <c r="T34" s="1011">
        <v>170.06513423418060598845169355</v>
      </c>
      <c r="U34" s="113"/>
      <c r="V34" s="276">
        <v>109.4932425113219374423338334</v>
      </c>
      <c r="W34" s="94">
        <v>144.0542583365274051360674588</v>
      </c>
      <c r="X34" s="277">
        <v>159.91963952776519657370954175</v>
      </c>
      <c r="Y34" s="113"/>
      <c r="Z34" s="276">
        <v>124.44675605625128310408540341</v>
      </c>
      <c r="AA34" s="94">
        <v>152.20356254260395364689843217</v>
      </c>
      <c r="AB34" s="277">
        <v>166.57566225727679912247482991</v>
      </c>
      <c r="AC34" s="113"/>
      <c r="AD34" s="276">
        <v>106.12788255600143400677683848</v>
      </c>
      <c r="AE34" s="94">
        <v>139.85683935610277606493689614</v>
      </c>
      <c r="AF34" s="277">
        <v>157.92408118490147811106378006</v>
      </c>
      <c r="AG34" s="113"/>
    </row>
    <row r="35" ht="21.95" customHeight="1">
      <c r="B35" s="40" t="s">
        <v>98</v>
      </c>
      <c r="C35" s="576">
        <v>83.17519094403707881681762808</v>
      </c>
      <c r="D35" s="113">
        <v>84.20586649049413986438859980</v>
      </c>
      <c r="E35" s="113">
        <v>83.92590368519546865695085072</v>
      </c>
      <c r="F35" s="113">
        <v>84.91025738679626779641990053</v>
      </c>
      <c r="G35" s="113">
        <v>83.96725943776240449349583510</v>
      </c>
      <c r="H35" s="113">
        <v>84.78368491852870537515992657</v>
      </c>
      <c r="I35" s="113">
        <v>82.97513067927010735606071047</v>
      </c>
      <c r="J35" s="113">
        <v>85.77096716479226681272787269</v>
      </c>
      <c r="K35" s="1008">
        <v>82.08104217896767870973750693</v>
      </c>
      <c r="L35" s="113">
        <v>84.85848803391010819890023197</v>
      </c>
      <c r="M35" s="113">
        <v>82.79064209514316891074285948</v>
      </c>
      <c r="N35" s="113">
        <v>85.15161423797263138671973130</v>
      </c>
      <c r="O35" s="113">
        <v>89.47519519134544213970719258</v>
      </c>
      <c r="P35" s="113">
        <v>90.24412785487379219471678651</v>
      </c>
      <c r="Q35" s="113">
        <v>84.33119858534726052027349724</v>
      </c>
      <c r="R35" s="113">
        <v>88.75911970344086514330670148</v>
      </c>
      <c r="S35" s="113">
        <v>91.78523069125740668895252292</v>
      </c>
      <c r="T35" s="1008">
        <v>86.32419327147720887688441435</v>
      </c>
      <c r="U35" s="113"/>
      <c r="V35" s="576">
        <v>90.47540668281525107550869995</v>
      </c>
      <c r="W35" s="113">
        <v>83.91480466219654656744541242</v>
      </c>
      <c r="X35" s="577">
        <v>87.05763355400580822658081160</v>
      </c>
      <c r="Y35" s="113"/>
      <c r="Z35" s="576">
        <v>88.90334673985829847922472876</v>
      </c>
      <c r="AA35" s="113">
        <v>84.55737167450580548239087390</v>
      </c>
      <c r="AB35" s="577">
        <v>88.87066235156006314558179728</v>
      </c>
      <c r="AC35" s="113"/>
      <c r="AD35" s="576">
        <v>91.80737412951036361085047918</v>
      </c>
      <c r="AE35" s="113">
        <v>85.40018434869722455462328878</v>
      </c>
      <c r="AF35" s="577">
        <v>86.15756921016851662719248279</v>
      </c>
      <c r="AG35" s="113"/>
    </row>
    <row r="36" ht="21.95" customHeight="1">
      <c r="A36" s="23"/>
      <c r="B36" s="39" t="s">
        <v>23</v>
      </c>
      <c r="C36" s="273" t="s">
        <v>304</v>
      </c>
      <c r="D36" s="274" t="s">
        <v>306</v>
      </c>
      <c r="E36" s="274" t="s">
        <v>306</v>
      </c>
      <c r="F36" s="274" t="s">
        <v>306</v>
      </c>
      <c r="G36" s="274" t="s">
        <v>308</v>
      </c>
      <c r="H36" s="274" t="s">
        <v>306</v>
      </c>
      <c r="I36" s="274" t="s">
        <v>306</v>
      </c>
      <c r="J36" s="274" t="s">
        <v>305</v>
      </c>
      <c r="K36" s="1009" t="s">
        <v>306</v>
      </c>
      <c r="L36" s="274" t="s">
        <v>305</v>
      </c>
      <c r="M36" s="274" t="s">
        <v>305</v>
      </c>
      <c r="N36" s="274" t="s">
        <v>305</v>
      </c>
      <c r="O36" s="274" t="s">
        <v>305</v>
      </c>
      <c r="P36" s="274" t="s">
        <v>305</v>
      </c>
      <c r="Q36" s="274" t="s">
        <v>305</v>
      </c>
      <c r="R36" s="274" t="s">
        <v>305</v>
      </c>
      <c r="S36" s="274" t="s">
        <v>305</v>
      </c>
      <c r="T36" s="1009" t="s">
        <v>308</v>
      </c>
      <c r="U36" s="113"/>
      <c r="V36" s="273" t="s">
        <v>227</v>
      </c>
      <c r="W36" s="274" t="s">
        <v>306</v>
      </c>
      <c r="X36" s="275" t="s">
        <v>305</v>
      </c>
      <c r="Y36" s="113"/>
      <c r="Z36" s="273" t="s">
        <v>219</v>
      </c>
      <c r="AA36" s="274" t="s">
        <v>306</v>
      </c>
      <c r="AB36" s="275" t="s">
        <v>305</v>
      </c>
      <c r="AC36" s="113"/>
      <c r="AD36" s="273" t="s">
        <v>305</v>
      </c>
      <c r="AE36" s="274" t="s">
        <v>306</v>
      </c>
      <c r="AF36" s="275" t="s">
        <v>305</v>
      </c>
      <c r="AG36" s="113"/>
    </row>
    <row r="37" ht="21.95" customHeight="1">
      <c r="B37" s="25" t="s">
        <v>68</v>
      </c>
      <c r="F37" s="4"/>
      <c r="G37" s="4"/>
      <c r="H37" s="4"/>
      <c r="I37" s="4"/>
      <c r="J37" s="4"/>
      <c r="K37" s="4"/>
      <c r="L37" s="4"/>
      <c r="M37" s="4"/>
      <c r="N37" s="4"/>
      <c r="O37" s="4"/>
      <c r="P37" s="4"/>
      <c r="Q37" s="4"/>
      <c r="S37" s="98"/>
      <c r="T37" s="98"/>
      <c r="U37" s="9"/>
      <c r="V37" s="98"/>
      <c r="W37" s="98"/>
      <c r="X37" s="98"/>
      <c r="Y37" s="9"/>
      <c r="Z37" s="98"/>
      <c r="AA37" s="98"/>
      <c r="AB37" s="98"/>
      <c r="AC37" s="9"/>
      <c r="AD37" s="98"/>
      <c r="AE37" s="98"/>
      <c r="AF37" s="98"/>
      <c r="AG37" s="9"/>
    </row>
    <row r="38" ht="21.95" customHeight="1">
      <c r="B38" s="37" t="s">
        <v>19</v>
      </c>
      <c r="C38" s="573">
        <v>26.945206601637145621631202320</v>
      </c>
      <c r="D38" s="574">
        <v>35.197417375769131658355039780</v>
      </c>
      <c r="E38" s="574">
        <v>32.875598270786850810256355400</v>
      </c>
      <c r="F38" s="574">
        <v>13.073991002785697971829959320</v>
      </c>
      <c r="G38" s="574">
        <v>16.964026967091583665511668020</v>
      </c>
      <c r="H38" s="574">
        <v>19.404987012254416308946520280</v>
      </c>
      <c r="I38" s="574">
        <v>2.4868508910512228813933978200</v>
      </c>
      <c r="J38" s="574">
        <v>17.758946681228300086118313360</v>
      </c>
      <c r="K38" s="1006">
        <v>12.071317385726602290063912840</v>
      </c>
      <c r="L38" s="574">
        <v>13.770219356566372716911505060</v>
      </c>
      <c r="M38" s="574">
        <v>16.151804423560922278707600230</v>
      </c>
      <c r="N38" s="574">
        <v>15.817291684626321669676947900</v>
      </c>
      <c r="O38" s="574">
        <v>22.563890702800182430861962950</v>
      </c>
      <c r="P38" s="574">
        <v>15.331955802605118544570608410</v>
      </c>
      <c r="Q38" s="574">
        <v>7.0295389768327378234973438300</v>
      </c>
      <c r="R38" s="574">
        <v>17.839303334543726837351747420</v>
      </c>
      <c r="S38" s="574">
        <v>15.977060145479786008897163920</v>
      </c>
      <c r="T38" s="1006">
        <v>11.272762501004788501926817430</v>
      </c>
      <c r="U38" s="113"/>
      <c r="V38" s="573">
        <v>-8.945578356422265425094715350</v>
      </c>
      <c r="W38" s="574">
        <v>22.024441277639894826540099620</v>
      </c>
      <c r="X38" s="575">
        <v>15.171221019095221798868947590</v>
      </c>
      <c r="Y38" s="113"/>
      <c r="Z38" s="573">
        <v>17.102848621006219635951099400</v>
      </c>
      <c r="AA38" s="574">
        <v>16.325412830803557800894127150</v>
      </c>
      <c r="AB38" s="575">
        <v>15.025378897374230222159831070</v>
      </c>
      <c r="AC38" s="113"/>
      <c r="AD38" s="573">
        <v>-17.086476610248456586069040740</v>
      </c>
      <c r="AE38" s="574">
        <v>22.584469593625309718793145460</v>
      </c>
      <c r="AF38" s="575">
        <v>13.919817061648684420621532710</v>
      </c>
      <c r="AG38" s="113"/>
    </row>
    <row r="39" ht="21.95" customHeight="1">
      <c r="B39" s="38" t="s">
        <v>35</v>
      </c>
      <c r="C39" s="271">
        <v>45.572604972593341731799913390</v>
      </c>
      <c r="D39" s="92">
        <v>45.074261138850696186171214140</v>
      </c>
      <c r="E39" s="92">
        <v>41.089474753372005139186066730</v>
      </c>
      <c r="F39" s="92">
        <v>23.015900038433430656599110660</v>
      </c>
      <c r="G39" s="92">
        <v>20.674360641820147162084287570</v>
      </c>
      <c r="H39" s="92">
        <v>23.158300369017171149769860050</v>
      </c>
      <c r="I39" s="92">
        <v>21.102945472829674402212093440</v>
      </c>
      <c r="J39" s="92">
        <v>21.004666340856576290434196370</v>
      </c>
      <c r="K39" s="1007">
        <v>15.131029614049644730864403180</v>
      </c>
      <c r="L39" s="92">
        <v>17.229240899816770008852245430</v>
      </c>
      <c r="M39" s="92">
        <v>17.679955674334907452745767690</v>
      </c>
      <c r="N39" s="92">
        <v>13.635025911322430751101712210</v>
      </c>
      <c r="O39" s="92">
        <v>13.934090786231456070846655170</v>
      </c>
      <c r="P39" s="92">
        <v>7.615060428259723783806680400</v>
      </c>
      <c r="Q39" s="92">
        <v>6.5151560789432832889532031300</v>
      </c>
      <c r="R39" s="92">
        <v>12.729436815641528988376716740</v>
      </c>
      <c r="S39" s="92">
        <v>6.098506532292140318837915700</v>
      </c>
      <c r="T39" s="1007">
        <v>9.287031576755306937741902960</v>
      </c>
      <c r="U39" s="113"/>
      <c r="V39" s="271">
        <v>4.133733661688013497966880600</v>
      </c>
      <c r="W39" s="92">
        <v>31.564519446632164938030786840</v>
      </c>
      <c r="X39" s="272">
        <v>11.013476015547454197009822770</v>
      </c>
      <c r="Y39" s="113"/>
      <c r="Z39" s="271">
        <v>33.683148221175585244483357620</v>
      </c>
      <c r="AA39" s="92">
        <v>22.30416233087402475530688500</v>
      </c>
      <c r="AB39" s="272">
        <v>9.442682861417396996546003180</v>
      </c>
      <c r="AC39" s="113"/>
      <c r="AD39" s="271">
        <v>-9.050666582534450629778792180</v>
      </c>
      <c r="AE39" s="92">
        <v>31.781428205076244944484027530</v>
      </c>
      <c r="AF39" s="272">
        <v>12.918382763390724918807444680</v>
      </c>
      <c r="AG39" s="113"/>
    </row>
    <row r="40" ht="21.95" customHeight="1">
      <c r="B40" s="40" t="s">
        <v>98</v>
      </c>
      <c r="C40" s="576">
        <v>-12.795950429325261526913347150</v>
      </c>
      <c r="D40" s="113">
        <v>-6.8081296334342336527118342500</v>
      </c>
      <c r="E40" s="113">
        <v>-5.8217499901612694797690686100</v>
      </c>
      <c r="F40" s="113">
        <v>-8.081808150452556731247669930</v>
      </c>
      <c r="G40" s="113">
        <v>-3.0746661138744164248921072700</v>
      </c>
      <c r="H40" s="113">
        <v>-3.0475520899075426540595082100</v>
      </c>
      <c r="I40" s="113">
        <v>-15.372123699466694894859078140</v>
      </c>
      <c r="J40" s="113">
        <v>-2.6823094991415781963468080100</v>
      </c>
      <c r="K40" s="1008">
        <v>-2.6575913014811262847494635500</v>
      </c>
      <c r="L40" s="113">
        <v>-2.9506473954605293835695455500</v>
      </c>
      <c r="M40" s="113">
        <v>-1.2985654540427484839232538500</v>
      </c>
      <c r="N40" s="113">
        <v>1.9204164875899939386613608700</v>
      </c>
      <c r="O40" s="113">
        <v>7.5743790616448291825723573300</v>
      </c>
      <c r="P40" s="113">
        <v>7.1708321712419184606155305900</v>
      </c>
      <c r="Q40" s="113">
        <v>0.4829199119112168311824294700</v>
      </c>
      <c r="R40" s="113">
        <v>4.5328590856906324048169296400</v>
      </c>
      <c r="S40" s="113">
        <v>9.310737668232086958361289630</v>
      </c>
      <c r="T40" s="1008">
        <v>1.8169867875618441316242828100</v>
      </c>
      <c r="U40" s="113"/>
      <c r="V40" s="576">
        <v>-12.560110502249221190388396760</v>
      </c>
      <c r="W40" s="113">
        <v>-7.2512545244526314030489350400</v>
      </c>
      <c r="X40" s="577">
        <v>3.7452615238244331903765335800</v>
      </c>
      <c r="Y40" s="113"/>
      <c r="Z40" s="576">
        <v>-12.402684871529156305705259280</v>
      </c>
      <c r="AA40" s="113">
        <v>-4.888426841915178664117680300</v>
      </c>
      <c r="AB40" s="577">
        <v>5.1010226449136709863402523200</v>
      </c>
      <c r="AC40" s="113"/>
      <c r="AD40" s="576">
        <v>-8.835479849874487450135550940</v>
      </c>
      <c r="AE40" s="113">
        <v>-6.9789489586806355488234400300</v>
      </c>
      <c r="AF40" s="577">
        <v>0.8868656048516432506454585300</v>
      </c>
      <c r="AG40" s="113"/>
    </row>
    <row r="41" ht="21.95" customHeight="1">
      <c r="A41" s="23"/>
      <c r="B41" s="39" t="s">
        <v>23</v>
      </c>
      <c r="C41" s="273" t="s">
        <v>220</v>
      </c>
      <c r="D41" s="274" t="s">
        <v>227</v>
      </c>
      <c r="E41" s="274" t="s">
        <v>220</v>
      </c>
      <c r="F41" s="274" t="s">
        <v>220</v>
      </c>
      <c r="G41" s="274" t="s">
        <v>227</v>
      </c>
      <c r="H41" s="274" t="s">
        <v>222</v>
      </c>
      <c r="I41" s="274" t="s">
        <v>220</v>
      </c>
      <c r="J41" s="274" t="s">
        <v>222</v>
      </c>
      <c r="K41" s="1009" t="s">
        <v>222</v>
      </c>
      <c r="L41" s="274" t="s">
        <v>227</v>
      </c>
      <c r="M41" s="274" t="s">
        <v>227</v>
      </c>
      <c r="N41" s="274" t="s">
        <v>227</v>
      </c>
      <c r="O41" s="274" t="s">
        <v>307</v>
      </c>
      <c r="P41" s="274" t="s">
        <v>303</v>
      </c>
      <c r="Q41" s="274" t="s">
        <v>305</v>
      </c>
      <c r="R41" s="274" t="s">
        <v>305</v>
      </c>
      <c r="S41" s="274" t="s">
        <v>307</v>
      </c>
      <c r="T41" s="1009" t="s">
        <v>305</v>
      </c>
      <c r="U41" s="113"/>
      <c r="V41" s="273" t="s">
        <v>220</v>
      </c>
      <c r="W41" s="274" t="s">
        <v>220</v>
      </c>
      <c r="X41" s="275" t="s">
        <v>305</v>
      </c>
      <c r="Y41" s="113"/>
      <c r="Z41" s="273" t="s">
        <v>227</v>
      </c>
      <c r="AA41" s="274" t="s">
        <v>222</v>
      </c>
      <c r="AB41" s="275" t="s">
        <v>307</v>
      </c>
      <c r="AC41" s="113"/>
      <c r="AD41" s="273" t="s">
        <v>306</v>
      </c>
      <c r="AE41" s="274" t="s">
        <v>306</v>
      </c>
      <c r="AF41" s="275" t="s">
        <v>305</v>
      </c>
      <c r="AG41" s="113"/>
    </row>
    <row r="42" ht="21.95" customHeight="1">
      <c r="A42" s="8"/>
      <c r="B42" s="25"/>
      <c r="F42" s="4"/>
      <c r="G42" s="4"/>
      <c r="H42" s="4"/>
      <c r="I42" s="4"/>
      <c r="J42" s="4"/>
      <c r="K42" s="4"/>
      <c r="L42" s="4"/>
      <c r="M42" s="4"/>
      <c r="N42" s="4"/>
      <c r="O42" s="4"/>
      <c r="P42" s="4"/>
      <c r="Q42" s="4"/>
      <c r="U42" s="9"/>
      <c r="X42" s="102"/>
      <c r="Y42" s="116"/>
      <c r="Z42" s="4"/>
      <c r="AA42" s="4"/>
      <c r="AB42" s="102"/>
      <c r="AC42" s="116"/>
      <c r="AF42" s="102"/>
      <c r="AG42" s="116"/>
    </row>
    <row r="43" s="117" customFormat="1" ht="15.95" customHeight="1">
      <c r="B43" s="964" t="s">
        <v>10</v>
      </c>
      <c r="C43" s="1002">
        <v>2022</v>
      </c>
      <c r="D43" s="1002"/>
      <c r="E43" s="1002"/>
      <c r="F43" s="1002"/>
      <c r="G43" s="1002"/>
      <c r="H43" s="1002"/>
      <c r="I43" s="1002"/>
      <c r="J43" s="1002"/>
      <c r="K43" s="1002"/>
      <c r="L43" s="1002">
        <v>2023</v>
      </c>
      <c r="M43" s="1002"/>
      <c r="N43" s="1002"/>
      <c r="O43" s="1002"/>
      <c r="P43" s="1002"/>
      <c r="Q43" s="1002"/>
      <c r="R43" s="1002"/>
      <c r="S43" s="1002"/>
      <c r="T43" s="1002"/>
      <c r="U43" s="119"/>
      <c r="V43" s="1003" t="s">
        <v>58</v>
      </c>
      <c r="W43" s="1003"/>
      <c r="X43" s="1003"/>
      <c r="Y43" s="119"/>
      <c r="Z43" s="1003" t="s">
        <v>44</v>
      </c>
      <c r="AA43" s="1003"/>
      <c r="AB43" s="1003"/>
      <c r="AC43" s="119"/>
      <c r="AD43" s="1004" t="s">
        <v>45</v>
      </c>
      <c r="AE43" s="1004"/>
      <c r="AF43" s="1004"/>
      <c r="AG43" s="119"/>
      <c r="AH43" s="236"/>
      <c r="AI43" s="236"/>
      <c r="AJ43" s="236"/>
      <c r="AK43" s="236"/>
      <c r="AL43" s="236"/>
      <c r="AM43" s="236"/>
      <c r="AN43" s="236"/>
      <c r="AO43" s="236"/>
      <c r="AP43" s="236"/>
      <c r="AQ43" s="236"/>
      <c r="AR43" s="236"/>
      <c r="AS43" s="236"/>
      <c r="AT43" s="236"/>
      <c r="AU43" s="236"/>
      <c r="AV43" s="236"/>
    </row>
    <row r="44" s="118" customFormat="1" ht="15.95" customHeight="1">
      <c r="B44" s="964"/>
      <c r="C44" s="269" t="s">
        <v>218</v>
      </c>
      <c r="D44" s="269" t="s">
        <v>221</v>
      </c>
      <c r="E44" s="269" t="s">
        <v>223</v>
      </c>
      <c r="F44" s="269" t="s">
        <v>224</v>
      </c>
      <c r="G44" s="269" t="s">
        <v>226</v>
      </c>
      <c r="H44" s="269" t="s">
        <v>228</v>
      </c>
      <c r="I44" s="269" t="s">
        <v>229</v>
      </c>
      <c r="J44" s="269" t="s">
        <v>230</v>
      </c>
      <c r="K44" s="1005" t="s">
        <v>231</v>
      </c>
      <c r="L44" s="269" t="s">
        <v>232</v>
      </c>
      <c r="M44" s="269" t="s">
        <v>233</v>
      </c>
      <c r="N44" s="269" t="s">
        <v>234</v>
      </c>
      <c r="O44" s="269" t="s">
        <v>218</v>
      </c>
      <c r="P44" s="269" t="s">
        <v>221</v>
      </c>
      <c r="Q44" s="269" t="s">
        <v>223</v>
      </c>
      <c r="R44" s="269" t="s">
        <v>224</v>
      </c>
      <c r="S44" s="269" t="s">
        <v>226</v>
      </c>
      <c r="T44" s="1005" t="s">
        <v>228</v>
      </c>
      <c r="U44" s="144"/>
      <c r="V44" s="268">
        <v>2021</v>
      </c>
      <c r="W44" s="269">
        <v>2022</v>
      </c>
      <c r="X44" s="270">
        <v>2023</v>
      </c>
      <c r="Y44" s="144"/>
      <c r="Z44" s="268">
        <v>2021</v>
      </c>
      <c r="AA44" s="269">
        <v>2022</v>
      </c>
      <c r="AB44" s="270">
        <v>2023</v>
      </c>
      <c r="AC44" s="144"/>
      <c r="AD44" s="268">
        <v>2021</v>
      </c>
      <c r="AE44" s="269">
        <v>2022</v>
      </c>
      <c r="AF44" s="270">
        <v>2023</v>
      </c>
      <c r="AG44" s="144"/>
      <c r="AH44" s="236"/>
      <c r="AI44" s="236"/>
      <c r="AJ44" s="236"/>
      <c r="AK44" s="236"/>
      <c r="AL44" s="236"/>
      <c r="AM44" s="236"/>
      <c r="AN44" s="236"/>
      <c r="AO44" s="236"/>
      <c r="AP44" s="236"/>
      <c r="AQ44" s="236"/>
      <c r="AR44" s="236"/>
      <c r="AS44" s="236"/>
      <c r="AT44" s="236"/>
      <c r="AU44" s="236"/>
      <c r="AV44" s="236"/>
    </row>
    <row r="45" ht="21.95" customHeight="1">
      <c r="B45" s="263" t="s">
        <v>19</v>
      </c>
      <c r="C45" s="578">
        <v>88.9510101010101010101010101</v>
      </c>
      <c r="D45" s="579">
        <v>103.45104268491365265558813946</v>
      </c>
      <c r="E45" s="579">
        <v>113.17323232323232323232323232</v>
      </c>
      <c r="F45" s="579">
        <v>104.9965786901270772238514174</v>
      </c>
      <c r="G45" s="579">
        <v>94.20674486803519061583577713</v>
      </c>
      <c r="H45" s="579">
        <v>105.56994949494949494949494949</v>
      </c>
      <c r="I45" s="579">
        <v>99.25562072336265884652981427</v>
      </c>
      <c r="J45" s="579">
        <v>100.06691919191919191919191919</v>
      </c>
      <c r="K45" s="1010">
        <v>90.82836428804170739654610622</v>
      </c>
      <c r="L45" s="579">
        <v>80.43377321603128054740957967</v>
      </c>
      <c r="M45" s="579">
        <v>79.8132215007215007215007215</v>
      </c>
      <c r="N45" s="579">
        <v>87.35565330726621049201694363</v>
      </c>
      <c r="O45" s="579">
        <v>97.90959595959595959595959596</v>
      </c>
      <c r="P45" s="579">
        <v>103.5787715868361029651352232</v>
      </c>
      <c r="Q45" s="579">
        <v>121.52811447811447811447811448</v>
      </c>
      <c r="R45" s="579">
        <v>129.18597262952101661779081134</v>
      </c>
      <c r="S45" s="579">
        <v>115.25619094167481264255457804</v>
      </c>
      <c r="T45" s="1010">
        <v>122.64840067340067340067340067</v>
      </c>
      <c r="U45" s="113"/>
      <c r="V45" s="578">
        <v>68.850658600658600658600658601</v>
      </c>
      <c r="W45" s="579">
        <v>93.51905501905501905501905502</v>
      </c>
      <c r="X45" s="580">
        <v>104.34972434972434972434972435</v>
      </c>
      <c r="Y45" s="113"/>
      <c r="Z45" s="578">
        <v>81.33204325867369345630215195</v>
      </c>
      <c r="AA45" s="579">
        <v>101.54784255599472990777338603</v>
      </c>
      <c r="AB45" s="580">
        <v>122.36042490118577075098814229</v>
      </c>
      <c r="AC45" s="113"/>
      <c r="AD45" s="578">
        <v>60.854981320049813200498132005</v>
      </c>
      <c r="AE45" s="579">
        <v>91.97403486924034869240348692</v>
      </c>
      <c r="AF45" s="580">
        <v>102.41667358516673585166735852</v>
      </c>
      <c r="AG45" s="113"/>
    </row>
    <row r="46" ht="21.95" customHeight="1">
      <c r="B46" s="38" t="s">
        <v>35</v>
      </c>
      <c r="C46" s="276">
        <v>81.84254211427681768643935856</v>
      </c>
      <c r="D46" s="94">
        <v>97.82664974160401380120835907</v>
      </c>
      <c r="E46" s="94">
        <v>113.70030733302195235871088277</v>
      </c>
      <c r="F46" s="94">
        <v>96.37848518178119962031610191</v>
      </c>
      <c r="G46" s="94">
        <v>96.74206053848819514547016016</v>
      </c>
      <c r="H46" s="94">
        <v>106.35633457885723182313560641</v>
      </c>
      <c r="I46" s="94">
        <v>102.4411633092766419068569104</v>
      </c>
      <c r="J46" s="94">
        <v>94.49136338159738439981317142</v>
      </c>
      <c r="K46" s="1011">
        <v>100.28335764113844902140995314</v>
      </c>
      <c r="L46" s="94">
        <v>74.829379849633122900061773968</v>
      </c>
      <c r="M46" s="94">
        <v>80.82753202775738973777273637</v>
      </c>
      <c r="N46" s="94">
        <v>90.08812418074158894697985566</v>
      </c>
      <c r="O46" s="94">
        <v>104.29050739529814728320099642</v>
      </c>
      <c r="P46" s="94">
        <v>113.89793629747932078769342032</v>
      </c>
      <c r="Q46" s="94">
        <v>135.44240043593336447143079558</v>
      </c>
      <c r="R46" s="94">
        <v>137.13090518540850165812481158</v>
      </c>
      <c r="S46" s="94">
        <v>118.24477630388905637624359361</v>
      </c>
      <c r="T46" s="1011">
        <v>133.50113037383177570093457944</v>
      </c>
      <c r="U46" s="113"/>
      <c r="V46" s="276">
        <v>65.794233001737334492967075289</v>
      </c>
      <c r="W46" s="94">
        <v>93.34288086224623032069438433</v>
      </c>
      <c r="X46" s="277">
        <v>109.96070922192124927917645589</v>
      </c>
      <c r="Y46" s="113"/>
      <c r="Z46" s="276">
        <v>91.35410274282269610428754427</v>
      </c>
      <c r="AA46" s="94">
        <v>99.75464081189204556992872083</v>
      </c>
      <c r="AB46" s="277">
        <v>129.58347866720845184884193417</v>
      </c>
      <c r="AC46" s="113"/>
      <c r="AD46" s="276">
        <v>55.886935683020591481749324401</v>
      </c>
      <c r="AE46" s="94">
        <v>94.01726616160544390920215889</v>
      </c>
      <c r="AF46" s="277">
        <v>107.22837605087455031079906779</v>
      </c>
      <c r="AG46" s="113"/>
    </row>
    <row r="47" ht="21.95" customHeight="1">
      <c r="B47" s="40" t="s">
        <v>99</v>
      </c>
      <c r="C47" s="576">
        <v>108.68554153264512121127376097</v>
      </c>
      <c r="D47" s="113">
        <v>105.74934637766903363805764828</v>
      </c>
      <c r="E47" s="113">
        <v>99.53643484161920091361872337</v>
      </c>
      <c r="F47" s="113">
        <v>108.94192670913083398919536991</v>
      </c>
      <c r="G47" s="113">
        <v>97.37930362827465176736651810</v>
      </c>
      <c r="H47" s="113">
        <v>99.26061283790564578021198631</v>
      </c>
      <c r="I47" s="113">
        <v>96.89036859497656111368758157</v>
      </c>
      <c r="J47" s="113">
        <v>105.90059833066701417923942221</v>
      </c>
      <c r="K47" s="1008">
        <v>90.57172239196818584926117575</v>
      </c>
      <c r="L47" s="113">
        <v>107.48956275956794368441882984</v>
      </c>
      <c r="M47" s="113">
        <v>98.74509279000423386164944946</v>
      </c>
      <c r="N47" s="113">
        <v>96.96689114321776552503462202</v>
      </c>
      <c r="O47" s="113">
        <v>93.88159901119475687725511012</v>
      </c>
      <c r="P47" s="113">
        <v>90.93998974335200725556870637</v>
      </c>
      <c r="Q47" s="113">
        <v>89.72678724461129787660102526</v>
      </c>
      <c r="R47" s="113">
        <v>94.20631509349588878921890986</v>
      </c>
      <c r="S47" s="113">
        <v>97.47254343435497999975051229</v>
      </c>
      <c r="T47" s="1008">
        <v>91.87068328933849418737212891</v>
      </c>
      <c r="U47" s="113"/>
      <c r="V47" s="576">
        <v>104.64543085239648334240771282</v>
      </c>
      <c r="W47" s="113">
        <v>100.18873871818366202846914624</v>
      </c>
      <c r="X47" s="577">
        <v>94.89728202748063483782211303</v>
      </c>
      <c r="Y47" s="113"/>
      <c r="Z47" s="576">
        <v>89.02943690187336760114699328</v>
      </c>
      <c r="AA47" s="113">
        <v>101.79761235116473301759889932</v>
      </c>
      <c r="AB47" s="577">
        <v>94.42594546750463249010590248</v>
      </c>
      <c r="AC47" s="113"/>
      <c r="AD47" s="576">
        <v>108.88945793204586282039780665</v>
      </c>
      <c r="AE47" s="113">
        <v>97.82674887733102397025303010</v>
      </c>
      <c r="AF47" s="577">
        <v>95.51265938836077515805305488</v>
      </c>
      <c r="AG47" s="113"/>
    </row>
    <row r="48" ht="21.95" customHeight="1">
      <c r="A48" s="23"/>
      <c r="B48" s="39" t="s">
        <v>23</v>
      </c>
      <c r="C48" s="273" t="s">
        <v>305</v>
      </c>
      <c r="D48" s="274" t="s">
        <v>305</v>
      </c>
      <c r="E48" s="274" t="s">
        <v>305</v>
      </c>
      <c r="F48" s="274" t="s">
        <v>305</v>
      </c>
      <c r="G48" s="274" t="s">
        <v>305</v>
      </c>
      <c r="H48" s="274" t="s">
        <v>305</v>
      </c>
      <c r="I48" s="274" t="s">
        <v>305</v>
      </c>
      <c r="J48" s="274" t="s">
        <v>305</v>
      </c>
      <c r="K48" s="1009" t="s">
        <v>305</v>
      </c>
      <c r="L48" s="274" t="s">
        <v>305</v>
      </c>
      <c r="M48" s="274" t="s">
        <v>305</v>
      </c>
      <c r="N48" s="274" t="s">
        <v>305</v>
      </c>
      <c r="O48" s="274" t="s">
        <v>305</v>
      </c>
      <c r="P48" s="274" t="s">
        <v>305</v>
      </c>
      <c r="Q48" s="274" t="s">
        <v>305</v>
      </c>
      <c r="R48" s="274" t="s">
        <v>305</v>
      </c>
      <c r="S48" s="274" t="s">
        <v>305</v>
      </c>
      <c r="T48" s="1009" t="s">
        <v>305</v>
      </c>
      <c r="U48" s="113"/>
      <c r="V48" s="273" t="s">
        <v>227</v>
      </c>
      <c r="W48" s="274" t="s">
        <v>305</v>
      </c>
      <c r="X48" s="275" t="s">
        <v>305</v>
      </c>
      <c r="Y48" s="113"/>
      <c r="Z48" s="273" t="s">
        <v>227</v>
      </c>
      <c r="AA48" s="274" t="s">
        <v>305</v>
      </c>
      <c r="AB48" s="275" t="s">
        <v>305</v>
      </c>
      <c r="AC48" s="113"/>
      <c r="AD48" s="273" t="s">
        <v>305</v>
      </c>
      <c r="AE48" s="274" t="s">
        <v>305</v>
      </c>
      <c r="AF48" s="275" t="s">
        <v>305</v>
      </c>
      <c r="AG48" s="113"/>
    </row>
    <row r="49" ht="21.95" customHeight="1">
      <c r="B49" s="25" t="s">
        <v>68</v>
      </c>
      <c r="F49" s="4"/>
      <c r="G49" s="4"/>
      <c r="H49" s="4"/>
      <c r="I49" s="4"/>
      <c r="J49" s="4"/>
      <c r="K49" s="4"/>
      <c r="L49" s="4"/>
      <c r="M49" s="4"/>
      <c r="N49" s="4"/>
      <c r="O49" s="4"/>
      <c r="P49" s="4"/>
      <c r="Q49" s="4"/>
      <c r="S49" s="98"/>
      <c r="T49" s="98"/>
      <c r="U49" s="9"/>
      <c r="V49" s="98"/>
      <c r="W49" s="98"/>
      <c r="X49" s="98"/>
      <c r="Y49" s="9"/>
      <c r="Z49" s="98"/>
      <c r="AA49" s="98"/>
      <c r="AB49" s="98"/>
      <c r="AC49" s="9"/>
      <c r="AD49" s="98"/>
      <c r="AE49" s="98"/>
      <c r="AF49" s="98"/>
      <c r="AG49" s="9"/>
    </row>
    <row r="50" ht="21.95" customHeight="1">
      <c r="B50" s="37" t="s">
        <v>19</v>
      </c>
      <c r="C50" s="573">
        <v>6.6023060860336584912463715700</v>
      </c>
      <c r="D50" s="574">
        <v>26.011593386114042475764431230</v>
      </c>
      <c r="E50" s="574">
        <v>41.528488900835902817542014200</v>
      </c>
      <c r="F50" s="574">
        <v>18.552359158262258078549917500</v>
      </c>
      <c r="G50" s="574">
        <v>28.563996184708493197164370270</v>
      </c>
      <c r="H50" s="574">
        <v>28.459009341228026821142356240</v>
      </c>
      <c r="I50" s="574">
        <v>1.5110920051724089580940180600</v>
      </c>
      <c r="J50" s="574">
        <v>22.082079183241817307480926270</v>
      </c>
      <c r="K50" s="1006">
        <v>10.432137770717063124508153080</v>
      </c>
      <c r="L50" s="574">
        <v>18.457658859582864957319168330</v>
      </c>
      <c r="M50" s="574">
        <v>1.2230691452712626032967268300</v>
      </c>
      <c r="N50" s="574">
        <v>3.9590359647116215201952583600</v>
      </c>
      <c r="O50" s="574">
        <v>10.071370576257509964124646700</v>
      </c>
      <c r="P50" s="574">
        <v>0.1234679696029266107583322800</v>
      </c>
      <c r="Q50" s="574">
        <v>7.382383610865345158792777900</v>
      </c>
      <c r="R50" s="574">
        <v>23.038268714275549266543949510</v>
      </c>
      <c r="S50" s="574">
        <v>22.343884297423438114917903540</v>
      </c>
      <c r="T50" s="1006">
        <v>16.177379320737213903878014620</v>
      </c>
      <c r="U50" s="113"/>
      <c r="V50" s="573">
        <v>63.547108159233918997485153480</v>
      </c>
      <c r="W50" s="574">
        <v>35.828845968518036998471687470</v>
      </c>
      <c r="X50" s="575">
        <v>11.581243339565751863609684410</v>
      </c>
      <c r="Y50" s="113"/>
      <c r="Z50" s="573">
        <v>125.32139462348906655385282146</v>
      </c>
      <c r="AA50" s="574">
        <v>24.855885192743227800322999030</v>
      </c>
      <c r="AB50" s="575">
        <v>20.495346647771838804193119670</v>
      </c>
      <c r="AC50" s="113"/>
      <c r="AD50" s="573">
        <v>4.0390821687592875676098137800</v>
      </c>
      <c r="AE50" s="574">
        <v>51.136411308063398305227656460</v>
      </c>
      <c r="AF50" s="575">
        <v>11.353898663701810303081001500</v>
      </c>
      <c r="AG50" s="113"/>
    </row>
    <row r="51" ht="21.95" customHeight="1">
      <c r="B51" s="38" t="s">
        <v>35</v>
      </c>
      <c r="C51" s="271">
        <v>52.338466418817312316953957080</v>
      </c>
      <c r="D51" s="92">
        <v>52.771834007787341348838827730</v>
      </c>
      <c r="E51" s="92">
        <v>40.482149811160128862363105100</v>
      </c>
      <c r="F51" s="92">
        <v>6.0395497434460426871773690500</v>
      </c>
      <c r="G51" s="92">
        <v>11.531070511913693630147872890</v>
      </c>
      <c r="H51" s="92">
        <v>10.096976125447934026966254110</v>
      </c>
      <c r="I51" s="92">
        <v>4.6058458160234775889550976300</v>
      </c>
      <c r="J51" s="92">
        <v>3.079403974800867426216528500</v>
      </c>
      <c r="K51" s="1007">
        <v>1.03224340058147993823486700</v>
      </c>
      <c r="L51" s="92">
        <v>-0.5337327116882500950900152400</v>
      </c>
      <c r="M51" s="92">
        <v>7.5399956867188287831170416400</v>
      </c>
      <c r="N51" s="92">
        <v>2.1466659157815098839514770500</v>
      </c>
      <c r="O51" s="92">
        <v>27.428235610824104143819293130</v>
      </c>
      <c r="P51" s="92">
        <v>16.428331746339192868440138440</v>
      </c>
      <c r="Q51" s="92">
        <v>19.122281736016918837778033310</v>
      </c>
      <c r="R51" s="92">
        <v>42.283731609535756441895518870</v>
      </c>
      <c r="S51" s="92">
        <v>22.226853186398400000463303770</v>
      </c>
      <c r="T51" s="1007">
        <v>25.522500283981226315084591300</v>
      </c>
      <c r="U51" s="113"/>
      <c r="V51" s="271">
        <v>64.164787481611685468839500580</v>
      </c>
      <c r="W51" s="92">
        <v>41.870915737910380007241528100</v>
      </c>
      <c r="X51" s="272">
        <v>17.802994943185625812091924030</v>
      </c>
      <c r="Y51" s="113"/>
      <c r="Z51" s="271">
        <v>174.67527620321089172736644671</v>
      </c>
      <c r="AA51" s="92">
        <v>9.195578323113821189812863610</v>
      </c>
      <c r="AB51" s="272">
        <v>29.902205664350494433121376480</v>
      </c>
      <c r="AC51" s="113"/>
      <c r="AD51" s="271">
        <v>-1.1743280572856750217510373500</v>
      </c>
      <c r="AE51" s="92">
        <v>68.227627821441175632120332460</v>
      </c>
      <c r="AF51" s="272">
        <v>14.051791153517329260260624580</v>
      </c>
      <c r="AG51" s="113"/>
    </row>
    <row r="52" ht="21.95" customHeight="1">
      <c r="B52" s="40" t="s">
        <v>99</v>
      </c>
      <c r="C52" s="576">
        <v>-30.022725978553131419675698610</v>
      </c>
      <c r="D52" s="113">
        <v>-17.516475334285383907483811440</v>
      </c>
      <c r="E52" s="113">
        <v>0.7448199583661891213156993800</v>
      </c>
      <c r="F52" s="113">
        <v>11.800134426276005451275169380</v>
      </c>
      <c r="G52" s="113">
        <v>15.271910862672218240126231380</v>
      </c>
      <c r="H52" s="113">
        <v>16.678054077303088347022843550</v>
      </c>
      <c r="I52" s="113">
        <v>-2.9584903088117480561998130200</v>
      </c>
      <c r="J52" s="113">
        <v>18.434987471465963405272191350</v>
      </c>
      <c r="K52" s="1008">
        <v>9.303855931229498638166004470</v>
      </c>
      <c r="L52" s="113">
        <v>19.093298752407723191167232530</v>
      </c>
      <c r="M52" s="113">
        <v>-5.8740252882200003949422771700</v>
      </c>
      <c r="N52" s="113">
        <v>1.7742821390858311228342122700</v>
      </c>
      <c r="O52" s="113">
        <v>-13.620894106659837218526240630</v>
      </c>
      <c r="P52" s="113">
        <v>-14.004206306348320608388147090</v>
      </c>
      <c r="Q52" s="113">
        <v>-9.855333489289173728628140970</v>
      </c>
      <c r="R52" s="113">
        <v>-13.526116216901123188087592300</v>
      </c>
      <c r="S52" s="113">
        <v>0.095749099224286303758326800</v>
      </c>
      <c r="T52" s="1008">
        <v>-7.4449767508788336072460688600</v>
      </c>
      <c r="U52" s="113"/>
      <c r="V52" s="576">
        <v>-0.3762556708170582680710986200</v>
      </c>
      <c r="W52" s="113">
        <v>-4.2588501933757632064733722100</v>
      </c>
      <c r="X52" s="577">
        <v>-5.2814884770658703375331528800</v>
      </c>
      <c r="Y52" s="113"/>
      <c r="Z52" s="576">
        <v>-17.968082989324152468555843350</v>
      </c>
      <c r="AA52" s="113">
        <v>14.341521067165419887456073920</v>
      </c>
      <c r="AB52" s="577">
        <v>-7.2414929126856574990600647700</v>
      </c>
      <c r="AC52" s="113"/>
      <c r="AD52" s="576">
        <v>5.2753602617340496396954601100</v>
      </c>
      <c r="AE52" s="113">
        <v>-10.159577671492761812040654970</v>
      </c>
      <c r="AF52" s="577">
        <v>-2.3654976941344442639608807100</v>
      </c>
      <c r="AG52" s="113"/>
    </row>
    <row r="53" ht="21.95" customHeight="1">
      <c r="A53" s="23"/>
      <c r="B53" s="39" t="s">
        <v>23</v>
      </c>
      <c r="C53" s="273" t="s">
        <v>220</v>
      </c>
      <c r="D53" s="274" t="s">
        <v>220</v>
      </c>
      <c r="E53" s="274" t="s">
        <v>222</v>
      </c>
      <c r="F53" s="274" t="s">
        <v>222</v>
      </c>
      <c r="G53" s="274" t="s">
        <v>222</v>
      </c>
      <c r="H53" s="274" t="s">
        <v>219</v>
      </c>
      <c r="I53" s="274" t="s">
        <v>222</v>
      </c>
      <c r="J53" s="274" t="s">
        <v>227</v>
      </c>
      <c r="K53" s="1009" t="s">
        <v>227</v>
      </c>
      <c r="L53" s="274" t="s">
        <v>219</v>
      </c>
      <c r="M53" s="274" t="s">
        <v>220</v>
      </c>
      <c r="N53" s="274" t="s">
        <v>220</v>
      </c>
      <c r="O53" s="274" t="s">
        <v>306</v>
      </c>
      <c r="P53" s="274" t="s">
        <v>304</v>
      </c>
      <c r="Q53" s="274" t="s">
        <v>304</v>
      </c>
      <c r="R53" s="274" t="s">
        <v>306</v>
      </c>
      <c r="S53" s="274" t="s">
        <v>308</v>
      </c>
      <c r="T53" s="1009" t="s">
        <v>304</v>
      </c>
      <c r="U53" s="113"/>
      <c r="V53" s="273" t="s">
        <v>225</v>
      </c>
      <c r="W53" s="274" t="s">
        <v>220</v>
      </c>
      <c r="X53" s="275" t="s">
        <v>306</v>
      </c>
      <c r="Y53" s="113"/>
      <c r="Z53" s="273" t="s">
        <v>227</v>
      </c>
      <c r="AA53" s="274" t="s">
        <v>222</v>
      </c>
      <c r="AB53" s="275" t="s">
        <v>306</v>
      </c>
      <c r="AC53" s="113"/>
      <c r="AD53" s="273" t="s">
        <v>307</v>
      </c>
      <c r="AE53" s="274" t="s">
        <v>304</v>
      </c>
      <c r="AF53" s="275" t="s">
        <v>306</v>
      </c>
      <c r="AG53" s="113"/>
    </row>
    <row r="54" ht="10" customHeight="1">
      <c r="A54" s="23"/>
      <c r="B54" s="146"/>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row>
    <row r="55" ht="10" customHeight="1">
      <c r="B55" s="1012" t="s">
        <v>100</v>
      </c>
      <c r="C55" s="1012"/>
      <c r="D55" s="1012"/>
      <c r="E55" s="1012"/>
      <c r="F55" s="1012"/>
      <c r="G55" s="1012"/>
      <c r="H55" s="1012"/>
      <c r="I55" s="1012"/>
      <c r="J55" s="1012"/>
      <c r="K55" s="1012"/>
      <c r="L55" s="1012"/>
      <c r="M55" s="1012"/>
      <c r="N55" s="1012"/>
      <c r="O55" s="1012"/>
      <c r="P55" s="1012"/>
      <c r="Q55" s="1012"/>
      <c r="R55" s="1012"/>
      <c r="S55" s="1012"/>
      <c r="T55" s="1012"/>
      <c r="AD55" s="232"/>
      <c r="AE55" s="233"/>
      <c r="AF55" s="5"/>
    </row>
    <row r="56" ht="10" customHeight="1">
      <c r="B56" s="146"/>
      <c r="C56" s="93"/>
      <c r="D56" s="93"/>
      <c r="E56" s="93"/>
      <c r="F56" s="4"/>
      <c r="G56" s="4"/>
      <c r="H56" s="4"/>
      <c r="I56" s="4"/>
      <c r="J56" s="4"/>
      <c r="K56" s="4"/>
      <c r="L56" s="4"/>
      <c r="M56" s="4"/>
      <c r="N56" s="4"/>
      <c r="O56" s="4"/>
      <c r="P56" s="4"/>
      <c r="Q56" s="4"/>
      <c r="R56" s="4"/>
      <c r="S56" s="4"/>
      <c r="T56" s="4"/>
      <c r="AD56" s="145"/>
    </row>
    <row r="57" ht="24.95" customHeight="1">
      <c r="B57" s="1013" t="s">
        <v>126</v>
      </c>
      <c r="C57" s="1013"/>
      <c r="D57" s="1013"/>
      <c r="E57" s="1013"/>
      <c r="F57" s="1013"/>
      <c r="G57" s="1013"/>
      <c r="H57" s="1013"/>
      <c r="I57" s="1013"/>
      <c r="J57" s="1013"/>
      <c r="K57" s="1013"/>
      <c r="L57" s="1013"/>
      <c r="M57" s="1013"/>
      <c r="N57" s="1013"/>
      <c r="O57" s="1013"/>
      <c r="P57" s="1013"/>
      <c r="Q57" s="1013"/>
      <c r="R57" s="1013"/>
      <c r="S57" s="1013"/>
      <c r="T57" s="1013"/>
      <c r="U57" s="1013"/>
      <c r="V57" s="1013"/>
      <c r="W57" s="1013"/>
      <c r="X57" s="1013"/>
      <c r="Y57" s="1013"/>
      <c r="Z57" s="1013"/>
      <c r="AA57" s="1013"/>
      <c r="AB57" s="1013"/>
      <c r="AC57" s="1013"/>
      <c r="AD57" s="1013"/>
      <c r="AE57" s="1013"/>
      <c r="AF57" s="1013"/>
    </row>
    <row r="58">
      <c r="A58"/>
    </row>
    <row r="59" s="281" customFormat="1">
      <c r="A59" s="1014"/>
      <c r="B59" s="1014" t="s">
        <v>109</v>
      </c>
      <c r="C59" s="1014"/>
      <c r="D59" s="1014"/>
      <c r="E59" s="1014"/>
      <c r="F59" s="1014"/>
      <c r="G59" s="1014"/>
      <c r="H59" s="1014"/>
      <c r="I59" s="1014"/>
      <c r="J59" s="1014"/>
      <c r="K59" s="1014"/>
      <c r="L59" s="1014"/>
      <c r="M59" s="1014"/>
      <c r="N59" s="1014"/>
      <c r="O59" s="1014"/>
      <c r="P59" s="1014"/>
      <c r="Q59" s="1014"/>
      <c r="R59" s="1014"/>
      <c r="S59" s="1014"/>
      <c r="T59" s="1014"/>
      <c r="U59" s="1014"/>
      <c r="V59" s="1014"/>
      <c r="W59" s="1014"/>
      <c r="X59" s="1014"/>
      <c r="Y59" s="1014"/>
      <c r="Z59" s="1014"/>
      <c r="AA59" s="1014"/>
      <c r="AB59" s="1014"/>
      <c r="AC59" s="1014"/>
      <c r="AD59" s="1014"/>
      <c r="AE59" s="1014"/>
      <c r="AF59" s="1014"/>
      <c r="AG59" s="1014"/>
    </row>
    <row r="60" s="281" customFormat="1">
      <c r="A60" s="1014"/>
      <c r="B60" s="1014" t="s">
        <v>110</v>
      </c>
      <c r="C60" s="1014">
        <v>100</v>
      </c>
      <c r="D60" s="1014">
        <v>100</v>
      </c>
      <c r="E60" s="1014">
        <v>100</v>
      </c>
      <c r="F60" s="1014">
        <v>100</v>
      </c>
      <c r="G60" s="1014">
        <v>100</v>
      </c>
      <c r="H60" s="1014">
        <v>100</v>
      </c>
      <c r="I60" s="1014">
        <v>100</v>
      </c>
      <c r="J60" s="1014">
        <v>100</v>
      </c>
      <c r="K60" s="1014">
        <v>100</v>
      </c>
      <c r="L60" s="1014">
        <v>100</v>
      </c>
      <c r="M60" s="1014">
        <v>100</v>
      </c>
      <c r="N60" s="1014">
        <v>100</v>
      </c>
      <c r="O60" s="1014">
        <v>100</v>
      </c>
      <c r="P60" s="1014">
        <v>100</v>
      </c>
      <c r="Q60" s="1014">
        <v>100</v>
      </c>
      <c r="R60" s="1014">
        <v>100</v>
      </c>
      <c r="S60" s="1014">
        <v>100</v>
      </c>
      <c r="T60" s="1014">
        <v>100</v>
      </c>
      <c r="U60" s="1014"/>
      <c r="V60" s="1014"/>
      <c r="W60" s="1014"/>
      <c r="X60" s="1014"/>
      <c r="Y60" s="1014"/>
      <c r="Z60" s="1014"/>
      <c r="AA60" s="1014"/>
      <c r="AB60" s="1014"/>
      <c r="AC60" s="1014"/>
      <c r="AD60" s="1014"/>
      <c r="AE60" s="1014"/>
      <c r="AF60" s="1014"/>
      <c r="AG60" s="1014"/>
    </row>
    <row r="61" s="281" customFormat="1">
      <c r="A61" s="1014"/>
      <c r="B61" s="1014" t="s">
        <v>111</v>
      </c>
      <c r="C61" s="1014"/>
      <c r="D61" s="1014"/>
      <c r="E61" s="1014"/>
      <c r="F61" s="1014"/>
      <c r="G61" s="1014"/>
      <c r="H61" s="1014"/>
      <c r="I61" s="1014"/>
      <c r="J61" s="1014"/>
      <c r="K61" s="1014"/>
      <c r="L61" s="1014"/>
      <c r="M61" s="1014"/>
      <c r="N61" s="1014"/>
      <c r="O61" s="1014"/>
      <c r="P61" s="1014"/>
      <c r="Q61" s="1014"/>
      <c r="R61" s="1014"/>
      <c r="S61" s="1014"/>
      <c r="T61" s="1014"/>
      <c r="U61" s="1014"/>
      <c r="V61" s="1014"/>
      <c r="W61" s="1014"/>
      <c r="X61" s="1014"/>
      <c r="Y61" s="1014"/>
      <c r="Z61" s="1014"/>
      <c r="AA61" s="1014"/>
      <c r="AB61" s="1014"/>
      <c r="AC61" s="1014"/>
      <c r="AD61" s="1014"/>
      <c r="AE61" s="1014"/>
      <c r="AF61" s="1014"/>
      <c r="AG61" s="1014"/>
    </row>
    <row r="62" s="281" customFormat="1">
      <c r="A62" s="1014"/>
      <c r="B62" s="1014"/>
      <c r="C62" s="1014"/>
      <c r="D62" s="1014"/>
      <c r="E62" s="1014"/>
      <c r="F62" s="1014"/>
      <c r="G62" s="1014"/>
      <c r="H62" s="1014"/>
      <c r="I62" s="1014"/>
      <c r="J62" s="1014"/>
      <c r="K62" s="1014"/>
      <c r="L62" s="1014"/>
      <c r="M62" s="1014"/>
      <c r="N62" s="1014"/>
      <c r="O62" s="1014"/>
      <c r="P62" s="1014"/>
      <c r="Q62" s="1014"/>
      <c r="R62" s="1014"/>
      <c r="S62" s="1014"/>
      <c r="T62" s="1014"/>
      <c r="U62" s="1014"/>
      <c r="V62" s="1014"/>
      <c r="W62" s="1014"/>
      <c r="X62" s="1014"/>
      <c r="Y62" s="1014"/>
      <c r="Z62" s="1014"/>
      <c r="AA62" s="1014"/>
      <c r="AB62" s="1014"/>
      <c r="AC62" s="1014"/>
      <c r="AD62" s="1014"/>
      <c r="AE62" s="1014"/>
      <c r="AF62" s="1014"/>
      <c r="AG62" s="1014"/>
    </row>
    <row r="63" s="281" customFormat="1">
      <c r="A63" s="1014"/>
      <c r="B63" s="1014"/>
      <c r="C63" s="1014"/>
      <c r="D63" s="1014"/>
      <c r="E63" s="1014"/>
      <c r="F63" s="1014"/>
      <c r="G63" s="1014"/>
      <c r="H63" s="1014"/>
      <c r="I63" s="1014"/>
      <c r="J63" s="1014"/>
      <c r="K63" s="1014"/>
      <c r="L63" s="1014"/>
      <c r="M63" s="1014"/>
      <c r="N63" s="1014"/>
      <c r="O63" s="1014"/>
      <c r="P63" s="1014"/>
      <c r="Q63" s="1014"/>
      <c r="R63" s="1014"/>
      <c r="S63" s="1014"/>
      <c r="T63" s="1014"/>
      <c r="U63" s="1014"/>
      <c r="V63" s="1014"/>
      <c r="W63" s="1014"/>
      <c r="X63" s="1014"/>
      <c r="Y63" s="1014"/>
      <c r="Z63" s="1014"/>
      <c r="AA63" s="1014"/>
      <c r="AB63" s="1014"/>
      <c r="AC63" s="1014"/>
      <c r="AD63" s="1014"/>
      <c r="AE63" s="1014"/>
      <c r="AF63" s="1014"/>
      <c r="AG63" s="1014"/>
    </row>
    <row r="64" s="281" customFormat="1">
      <c r="A64" s="1014"/>
      <c r="B64" s="1014"/>
      <c r="C64" s="1014"/>
      <c r="D64" s="1014"/>
      <c r="E64" s="1014"/>
      <c r="F64" s="1014"/>
      <c r="G64" s="1014"/>
      <c r="H64" s="1014"/>
      <c r="I64" s="1014"/>
      <c r="J64" s="1014"/>
      <c r="K64" s="1014"/>
      <c r="L64" s="1014"/>
      <c r="M64" s="1014"/>
      <c r="N64" s="1014"/>
      <c r="O64" s="1014"/>
      <c r="P64" s="1014"/>
      <c r="Q64" s="1014"/>
      <c r="R64" s="1014"/>
      <c r="S64" s="1014"/>
      <c r="T64" s="1014"/>
      <c r="U64" s="1014"/>
      <c r="V64" s="1014"/>
      <c r="W64" s="1014"/>
      <c r="X64" s="1014"/>
      <c r="Y64" s="1014"/>
      <c r="Z64" s="1014"/>
      <c r="AA64" s="1014"/>
      <c r="AB64" s="1014"/>
      <c r="AC64" s="1014"/>
      <c r="AD64" s="1014"/>
      <c r="AE64" s="1014"/>
      <c r="AF64" s="1014"/>
      <c r="AG64" s="1014"/>
    </row>
    <row r="65" s="281" customFormat="1">
      <c r="A65" s="1014"/>
      <c r="B65" s="1014"/>
      <c r="C65" s="1014"/>
      <c r="D65" s="1014"/>
      <c r="E65" s="1014"/>
      <c r="F65" s="1014"/>
      <c r="G65" s="1014"/>
      <c r="H65" s="1014"/>
      <c r="I65" s="1014"/>
      <c r="J65" s="1014"/>
      <c r="K65" s="1014"/>
      <c r="L65" s="1014"/>
      <c r="M65" s="1014"/>
      <c r="N65" s="1014"/>
      <c r="O65" s="1014"/>
      <c r="P65" s="1014"/>
      <c r="Q65" s="1014"/>
      <c r="R65" s="1014"/>
      <c r="S65" s="1014"/>
      <c r="T65" s="1014"/>
      <c r="U65" s="1014"/>
      <c r="V65" s="1014"/>
      <c r="W65" s="1014"/>
      <c r="X65" s="1014"/>
      <c r="Y65" s="1014"/>
      <c r="Z65" s="1014"/>
      <c r="AA65" s="1014"/>
      <c r="AB65" s="1014"/>
      <c r="AC65" s="1014"/>
      <c r="AD65" s="1014"/>
      <c r="AE65" s="1014"/>
      <c r="AF65" s="1014"/>
      <c r="AG65" s="1014"/>
    </row>
    <row r="66" s="281" customFormat="1" ht="10.5" customHeight="1">
      <c r="A66" s="1014"/>
      <c r="B66" s="1014"/>
      <c r="C66" s="1014"/>
      <c r="D66" s="1014"/>
      <c r="E66" s="1014"/>
      <c r="F66" s="1014"/>
      <c r="G66" s="1014"/>
      <c r="H66" s="1014"/>
      <c r="I66" s="1014"/>
      <c r="J66" s="1014"/>
      <c r="K66" s="1014"/>
      <c r="L66" s="1014"/>
      <c r="M66" s="1014"/>
      <c r="N66" s="1014"/>
      <c r="O66" s="1014"/>
      <c r="P66" s="1014"/>
      <c r="Q66" s="1014"/>
      <c r="R66" s="1014"/>
      <c r="S66" s="1014"/>
      <c r="T66" s="1014"/>
      <c r="U66" s="1014"/>
      <c r="V66" s="1014"/>
      <c r="W66" s="1014"/>
      <c r="X66" s="1014"/>
      <c r="Y66" s="1014"/>
      <c r="Z66" s="1014"/>
      <c r="AA66" s="1014"/>
      <c r="AB66" s="1014"/>
      <c r="AC66" s="1014"/>
      <c r="AD66" s="1014"/>
      <c r="AE66" s="1014"/>
      <c r="AF66" s="1014"/>
      <c r="AG66" s="1014"/>
    </row>
    <row r="67" s="281" customFormat="1">
      <c r="A67" s="1014"/>
      <c r="B67" s="1014" t="s">
        <v>37</v>
      </c>
      <c r="C67" s="1014"/>
      <c r="D67" s="1014"/>
      <c r="E67" s="1014"/>
      <c r="F67" s="1014"/>
      <c r="G67" s="1014"/>
      <c r="H67" s="1014"/>
      <c r="I67" s="1014"/>
      <c r="J67" s="1014"/>
      <c r="K67" s="1014"/>
      <c r="L67" s="1014"/>
      <c r="M67" s="1014"/>
      <c r="N67" s="1014"/>
      <c r="O67" s="1014"/>
      <c r="P67" s="1014"/>
      <c r="Q67" s="1014"/>
      <c r="R67" s="1014"/>
      <c r="S67" s="1014"/>
      <c r="T67" s="1014"/>
      <c r="U67" s="1014"/>
      <c r="V67" s="1014"/>
      <c r="W67" s="1014"/>
      <c r="X67" s="1014"/>
      <c r="Y67" s="1014"/>
      <c r="Z67" s="1014"/>
      <c r="AA67" s="1014"/>
      <c r="AB67" s="1014"/>
      <c r="AC67" s="1014"/>
      <c r="AD67" s="1014"/>
      <c r="AE67" s="1014"/>
      <c r="AF67" s="1014"/>
      <c r="AG67" s="1014"/>
    </row>
    <row r="68" s="281" customFormat="1">
      <c r="A68" s="1014"/>
      <c r="B68" s="1014" t="s">
        <v>44</v>
      </c>
      <c r="C68" s="1014"/>
      <c r="D68" s="1014"/>
      <c r="E68" s="1014"/>
      <c r="F68" s="1014"/>
      <c r="G68" s="1014"/>
      <c r="H68" s="1014"/>
      <c r="I68" s="1014"/>
      <c r="J68" s="1014"/>
      <c r="K68" s="1014"/>
      <c r="L68" s="1014"/>
      <c r="M68" s="1014"/>
      <c r="N68" s="1014"/>
      <c r="O68" s="1014"/>
      <c r="P68" s="1014"/>
      <c r="Q68" s="1014"/>
      <c r="R68" s="1014"/>
      <c r="S68" s="1014"/>
      <c r="T68" s="1014"/>
      <c r="U68" s="1014"/>
      <c r="V68" s="1014"/>
      <c r="W68" s="1014"/>
      <c r="X68" s="1014"/>
      <c r="Y68" s="1014"/>
      <c r="Z68" s="1014"/>
      <c r="AA68" s="1014"/>
      <c r="AB68" s="1014"/>
      <c r="AC68" s="1014"/>
      <c r="AD68" s="1014"/>
      <c r="AE68" s="1014"/>
      <c r="AF68" s="1014"/>
      <c r="AG68" s="1014"/>
    </row>
    <row r="69" s="281" customFormat="1">
      <c r="A69" s="1014"/>
      <c r="B69" s="1014" t="s">
        <v>45</v>
      </c>
      <c r="C69" s="1014"/>
      <c r="D69" s="1014"/>
      <c r="E69" s="1014"/>
      <c r="F69" s="1014"/>
      <c r="G69" s="1014"/>
      <c r="H69" s="1014"/>
      <c r="I69" s="1014"/>
      <c r="J69" s="1014"/>
      <c r="K69" s="1014"/>
      <c r="L69" s="1014"/>
      <c r="M69" s="1014"/>
      <c r="N69" s="1014"/>
      <c r="O69" s="1014"/>
      <c r="P69" s="1014"/>
      <c r="Q69" s="1014"/>
      <c r="R69" s="1014"/>
      <c r="S69" s="1014"/>
      <c r="T69" s="1014"/>
      <c r="U69" s="1014"/>
      <c r="V69" s="1014"/>
      <c r="W69" s="1014"/>
      <c r="X69" s="1014"/>
      <c r="Y69" s="1014"/>
      <c r="Z69" s="1014"/>
      <c r="AA69" s="1014"/>
      <c r="AB69" s="1014"/>
      <c r="AC69" s="1014"/>
      <c r="AD69" s="1014"/>
      <c r="AE69" s="1014"/>
      <c r="AF69" s="1014"/>
      <c r="AG69" s="1014"/>
    </row>
    <row r="70" s="281" customFormat="1">
      <c r="A70" s="1014"/>
      <c r="B70" s="1014"/>
      <c r="C70" s="1014"/>
      <c r="D70" s="1014"/>
      <c r="E70" s="1014"/>
      <c r="F70" s="1014"/>
      <c r="G70" s="1014"/>
      <c r="H70" s="1014"/>
      <c r="I70" s="1014"/>
      <c r="J70" s="1014"/>
      <c r="K70" s="1014"/>
      <c r="L70" s="1014"/>
      <c r="M70" s="1014"/>
      <c r="N70" s="1014"/>
      <c r="O70" s="1014"/>
      <c r="P70" s="1014"/>
      <c r="Q70" s="1014"/>
      <c r="R70" s="1014"/>
      <c r="S70" s="1014"/>
      <c r="T70" s="1014"/>
      <c r="U70" s="1014"/>
      <c r="V70" s="1014"/>
      <c r="W70" s="1014"/>
      <c r="X70" s="1014"/>
      <c r="Y70" s="1014"/>
      <c r="Z70" s="1014"/>
      <c r="AA70" s="1014"/>
      <c r="AB70" s="1014"/>
      <c r="AC70" s="1014"/>
      <c r="AD70" s="1014"/>
      <c r="AE70" s="1014"/>
      <c r="AF70" s="1014"/>
      <c r="AG70" s="1014"/>
    </row>
    <row r="71" s="281" customFormat="1">
      <c r="A71" s="1014"/>
      <c r="B71" s="1014"/>
      <c r="C71" s="1014"/>
      <c r="D71" s="1014"/>
      <c r="E71" s="1014"/>
      <c r="F71" s="1014"/>
      <c r="G71" s="1014"/>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row>
    <row r="72" s="281" customFormat="1">
      <c r="A72" s="1014"/>
      <c r="B72" s="1014"/>
      <c r="C72" s="1014"/>
      <c r="D72" s="1014"/>
      <c r="E72" s="1014"/>
      <c r="F72" s="1014"/>
      <c r="G72" s="1014"/>
      <c r="H72" s="1014"/>
      <c r="I72" s="1014"/>
      <c r="J72" s="1014"/>
      <c r="K72" s="1014"/>
      <c r="L72" s="1014"/>
      <c r="M72" s="1014"/>
      <c r="N72" s="1014"/>
      <c r="O72" s="1014"/>
      <c r="P72" s="1014"/>
      <c r="Q72" s="1014"/>
      <c r="R72" s="1014"/>
      <c r="S72" s="1014"/>
      <c r="T72" s="1014"/>
      <c r="U72" s="1014"/>
      <c r="V72" s="1014"/>
      <c r="W72" s="1014"/>
      <c r="X72" s="1014"/>
      <c r="Y72" s="1014"/>
      <c r="Z72" s="1014"/>
      <c r="AA72" s="1014"/>
      <c r="AB72" s="1014"/>
      <c r="AC72" s="1014"/>
      <c r="AD72" s="1014"/>
      <c r="AE72" s="1014"/>
      <c r="AF72" s="1014"/>
      <c r="AG72" s="1014"/>
    </row>
    <row r="73" s="281" customFormat="1">
      <c r="A73" s="1014"/>
      <c r="B73" s="1014"/>
      <c r="C73" s="1014"/>
      <c r="D73" s="1014"/>
      <c r="E73" s="1014"/>
      <c r="F73" s="1014"/>
      <c r="G73" s="1014"/>
      <c r="H73" s="1014"/>
      <c r="I73" s="1014"/>
      <c r="J73" s="1014"/>
      <c r="K73" s="1014"/>
      <c r="L73" s="1014"/>
      <c r="M73" s="1014"/>
      <c r="N73" s="1014"/>
      <c r="O73" s="1014"/>
      <c r="P73" s="1014"/>
      <c r="Q73" s="1014"/>
      <c r="R73" s="1014"/>
      <c r="S73" s="1014"/>
      <c r="T73" s="1014"/>
      <c r="U73" s="1014"/>
      <c r="V73" s="1014"/>
      <c r="W73" s="1014"/>
      <c r="X73" s="1014"/>
      <c r="Y73" s="1014"/>
      <c r="Z73" s="1014"/>
      <c r="AA73" s="1014"/>
      <c r="AB73" s="1014"/>
      <c r="AC73" s="1014"/>
      <c r="AD73" s="1014"/>
      <c r="AE73" s="1014"/>
      <c r="AF73" s="1014"/>
      <c r="AG73" s="1014"/>
    </row>
    <row r="74" s="281" customFormat="1"/>
    <row r="75" s="281" customFormat="1"/>
    <row r="76" s="281" customFormat="1"/>
    <row r="77" s="281" customFormat="1"/>
    <row r="78" s="281" customFormat="1"/>
    <row r="79" s="281" customFormat="1"/>
    <row r="80" s="281" customFormat="1"/>
    <row r="81" s="281" customFormat="1"/>
    <row r="82" s="281" customFormat="1"/>
    <row r="83" s="281" customFormat="1"/>
    <row r="84" s="281" customFormat="1"/>
    <row r="85" s="281" customFormat="1"/>
    <row r="86" s="281" customFormat="1"/>
    <row r="87" s="281" customFormat="1"/>
    <row r="88" s="281" customFormat="1"/>
    <row r="89" s="281" customFormat="1"/>
    <row r="90" s="281" customFormat="1"/>
    <row r="91" s="281" customFormat="1"/>
    <row r="92" s="281" customFormat="1"/>
    <row r="93" s="281" customFormat="1"/>
    <row r="94" s="281" customFormat="1"/>
  </sheetData>
  <mergeCells count="25">
    <mergeCell ref="Z19:AB19"/>
    <mergeCell ref="X18:AG18"/>
    <mergeCell ref="V19:X19"/>
    <mergeCell ref="AD19:AF19"/>
    <mergeCell ref="B2:AE2"/>
    <mergeCell ref="B57:AF57"/>
    <mergeCell ref="AA1:AF1"/>
    <mergeCell ref="AD43:AF43"/>
    <mergeCell ref="AD31:AF31"/>
    <mergeCell ref="B43:B44"/>
    <mergeCell ref="Z31:AB31"/>
    <mergeCell ref="Z43:AB43"/>
    <mergeCell ref="V31:X31"/>
    <mergeCell ref="B31:B32"/>
    <mergeCell ref="V43:X43"/>
    <mergeCell ref="B3:T3"/>
    <mergeCell ref="U3:AF3"/>
    <mergeCell ref="B4:AE4"/>
    <mergeCell ref="B19:B20"/>
    <mergeCell ref="C19:K19"/>
    <mergeCell ref="C31:K31"/>
    <mergeCell ref="C43:K43"/>
    <mergeCell ref="L19:T19"/>
    <mergeCell ref="L31:T31"/>
    <mergeCell ref="L43:T43"/>
  </mergeCells>
  <phoneticPr fontId="0" type="noConversion"/>
  <printOptions horizontalCentered="1" verticalCentered="1"/>
  <pageMargins left="0.25" right="0.25" top="0.25" bottom="0.25" header="0" footer="0"/>
  <pageSetup scale="45" fitToWidth="1" fitToHeight="1" orientation="landscape" r:id="rId1"/>
  <headerFooter alignWithMargins="0">
    <oddHeader/>
    <oddFooter/>
  </headerFooter>
  <rowBreaks count="1" manualBreakCount="1">
    <brk id="58" max="16383" man="1"/>
  </rowBreaks>
  <colBreaks count="1" manualBreakCount="1">
    <brk id="34" max="1048575" man="1"/>
  </colBreaks>
  <drawing r:id="rId31"/>
</worksheet>
</file>

<file path=xl/worksheets/sheet84.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5">
    <pageSetUpPr fitToPage="1"/>
  </sheetPr>
  <dimension ref="A1:BW153"/>
  <sheetViews>
    <sheetView showGridLines="0" zoomScale="85" workbookViewId="0"/>
  </sheetViews>
  <sheetFormatPr defaultRowHeight="12.75"/>
  <cols>
    <col min="1" max="1" width="1" customWidth="1"/>
    <col min="2" max="2" width="1.28515625" style="21" customWidth="1"/>
    <col min="3" max="3" width="9" customWidth="1"/>
    <col min="4" max="4" width="40.7109375" customWidth="1"/>
    <col min="5" max="5" width="28.7109375" customWidth="1"/>
    <col min="6" max="6" width="11.7109375" customWidth="1"/>
    <col min="7" max="7" width="14.7109375" customWidth="1"/>
    <col min="8" max="44" width="2.7109375" customWidth="1"/>
    <col min="45" max="69" width="2.42578125" style="236" customWidth="1"/>
    <col min="70" max="75" width="9.140625" style="236" customWidth="1"/>
  </cols>
  <sheetData>
    <row r="1" ht="23.25" customHeight="1">
      <c r="B1" s="6" t="s">
        <v>171</v>
      </c>
      <c r="D1" s="6"/>
      <c r="E1" s="6"/>
      <c r="AS1" s="236"/>
    </row>
    <row r="2" ht="15" customHeight="1">
      <c r="B2" s="0"/>
      <c r="C2" s="1049" t="s">
        <v>208</v>
      </c>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049"/>
      <c r="AB2" s="1049"/>
      <c r="AC2" s="1049"/>
      <c r="AD2" s="1049"/>
      <c r="AE2" s="1049"/>
      <c r="AF2" s="1049"/>
      <c r="AG2" s="1049"/>
      <c r="AH2" s="1049"/>
      <c r="AI2" s="1049"/>
      <c r="AJ2" s="1049"/>
      <c r="AK2" s="1049"/>
      <c r="AL2" s="1049"/>
      <c r="AM2" s="1049"/>
      <c r="AN2" s="1049"/>
      <c r="AO2" s="1049"/>
      <c r="AP2" s="1049"/>
      <c r="AQ2" s="0"/>
    </row>
    <row r="3" ht="15" customHeight="1">
      <c r="B3" s="0"/>
      <c r="C3" s="1049" t="s">
        <v>209</v>
      </c>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49"/>
      <c r="AC3" s="1049"/>
      <c r="AD3" s="1049"/>
      <c r="AE3" s="1049"/>
      <c r="AF3" s="1049"/>
      <c r="AG3" s="1049"/>
      <c r="AH3" s="1049"/>
      <c r="AI3" s="1049"/>
      <c r="AJ3" s="1049"/>
      <c r="AK3" s="1049"/>
      <c r="AL3" s="1049"/>
      <c r="AM3" s="1049"/>
      <c r="AN3" s="1049"/>
      <c r="AO3" s="1049"/>
      <c r="AP3" s="1049"/>
      <c r="AQ3" s="0"/>
    </row>
    <row r="4" ht="15" customHeight="1">
      <c r="B4" s="0"/>
      <c r="C4" s="1049" t="s">
        <v>239</v>
      </c>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1049"/>
      <c r="AL4" s="1049"/>
      <c r="AM4" s="1049"/>
      <c r="AN4" s="1049"/>
      <c r="AO4" s="1049"/>
      <c r="AP4" s="1049"/>
      <c r="AQ4" s="0"/>
    </row>
    <row r="5" ht="12.75" customHeight="1">
      <c r="C5" s="67"/>
      <c r="D5" s="67"/>
      <c r="E5" s="67"/>
    </row>
    <row r="6" ht="18" customHeight="1">
      <c r="B6" s="68"/>
      <c r="C6" s="68" t="s">
        <v>7</v>
      </c>
      <c r="D6" s="69"/>
      <c r="E6" s="69"/>
      <c r="F6" s="69"/>
      <c r="H6" s="1050" t="s">
        <v>241</v>
      </c>
      <c r="I6" s="1050"/>
      <c r="J6" s="1050"/>
      <c r="K6" s="1050"/>
      <c r="L6" s="1050"/>
      <c r="M6" s="1050"/>
      <c r="N6" s="1050"/>
      <c r="O6" s="1050"/>
      <c r="P6" s="1050"/>
      <c r="Q6" s="1050"/>
      <c r="R6" s="1050"/>
      <c r="S6" s="1050"/>
      <c r="T6" s="1050"/>
      <c r="U6" s="1050"/>
      <c r="Z6" s="1050" t="s">
        <v>242</v>
      </c>
      <c r="AA6" s="1050"/>
      <c r="AB6" s="1050"/>
      <c r="AC6" s="1050"/>
      <c r="AD6" s="1050"/>
      <c r="AE6" s="1050"/>
      <c r="AF6" s="1050"/>
      <c r="AG6" s="1050"/>
      <c r="AH6" s="1050"/>
      <c r="AI6" s="1050"/>
      <c r="AJ6" s="1050"/>
      <c r="AK6" s="1050"/>
      <c r="AL6" s="1050"/>
      <c r="AM6" s="1050"/>
    </row>
    <row r="7" ht="15" customHeight="1">
      <c r="D7" s="93" t="s">
        <v>244</v>
      </c>
      <c r="E7" s="71"/>
      <c r="F7" s="71"/>
      <c r="H7" s="1051" t="s">
        <v>0</v>
      </c>
      <c r="I7" s="1051"/>
      <c r="J7" s="1051" t="s">
        <v>1</v>
      </c>
      <c r="K7" s="1051"/>
      <c r="L7" s="1051" t="s">
        <v>2</v>
      </c>
      <c r="M7" s="1051"/>
      <c r="N7" s="1051" t="s">
        <v>3</v>
      </c>
      <c r="O7" s="1051"/>
      <c r="P7" s="1051" t="s">
        <v>4</v>
      </c>
      <c r="Q7" s="1051"/>
      <c r="R7" s="1051" t="s">
        <v>5</v>
      </c>
      <c r="S7" s="1051"/>
      <c r="T7" s="1051" t="s">
        <v>6</v>
      </c>
      <c r="U7" s="1051"/>
      <c r="Z7" s="1051" t="s">
        <v>0</v>
      </c>
      <c r="AA7" s="1051"/>
      <c r="AB7" s="1051" t="s">
        <v>1</v>
      </c>
      <c r="AC7" s="1051"/>
      <c r="AD7" s="1051" t="s">
        <v>2</v>
      </c>
      <c r="AE7" s="1051"/>
      <c r="AF7" s="1051" t="s">
        <v>3</v>
      </c>
      <c r="AG7" s="1051"/>
      <c r="AH7" s="1051" t="s">
        <v>4</v>
      </c>
      <c r="AI7" s="1051"/>
      <c r="AJ7" s="1051" t="s">
        <v>5</v>
      </c>
      <c r="AK7" s="1051"/>
      <c r="AL7" s="1051" t="s">
        <v>6</v>
      </c>
      <c r="AM7" s="1051"/>
    </row>
    <row r="8" ht="15" customHeight="1">
      <c r="D8" s="175" t="s">
        <v>246</v>
      </c>
      <c r="E8" s="71"/>
      <c r="F8" s="71"/>
      <c r="G8" s="71"/>
      <c r="H8" s="1052"/>
      <c r="I8" s="1052"/>
      <c r="J8" s="1053"/>
      <c r="K8" s="1053"/>
      <c r="L8" s="1053"/>
      <c r="M8" s="1053"/>
      <c r="N8" s="1053"/>
      <c r="O8" s="1053"/>
      <c r="P8" s="1053"/>
      <c r="Q8" s="1053"/>
      <c r="R8" s="1053">
        <v>1</v>
      </c>
      <c r="S8" s="1053"/>
      <c r="T8" s="1054">
        <v>2</v>
      </c>
      <c r="U8" s="1054"/>
      <c r="Z8" s="1052"/>
      <c r="AA8" s="1052"/>
      <c r="AB8" s="1053"/>
      <c r="AC8" s="1053"/>
      <c r="AD8" s="1053"/>
      <c r="AE8" s="1053"/>
      <c r="AF8" s="1053"/>
      <c r="AG8" s="1053"/>
      <c r="AH8" s="1053">
        <v>1</v>
      </c>
      <c r="AI8" s="1053"/>
      <c r="AJ8" s="1053">
        <v>2</v>
      </c>
      <c r="AK8" s="1053"/>
      <c r="AL8" s="1054">
        <v>3</v>
      </c>
      <c r="AM8" s="1054"/>
    </row>
    <row r="9" ht="15" customHeight="1">
      <c r="D9" s="175" t="s">
        <v>248</v>
      </c>
      <c r="H9" s="1055">
        <v>3</v>
      </c>
      <c r="I9" s="1055"/>
      <c r="J9" s="1056">
        <v>4</v>
      </c>
      <c r="K9" s="1056"/>
      <c r="L9" s="1056">
        <v>5</v>
      </c>
      <c r="M9" s="1056"/>
      <c r="N9" s="1056">
        <v>6</v>
      </c>
      <c r="O9" s="1056"/>
      <c r="P9" s="1056">
        <v>7</v>
      </c>
      <c r="Q9" s="1056"/>
      <c r="R9" s="1056">
        <v>8</v>
      </c>
      <c r="S9" s="1056"/>
      <c r="T9" s="1057">
        <v>9</v>
      </c>
      <c r="U9" s="1057"/>
      <c r="Z9" s="1055">
        <v>4</v>
      </c>
      <c r="AA9" s="1055"/>
      <c r="AB9" s="1056">
        <v>5</v>
      </c>
      <c r="AC9" s="1056"/>
      <c r="AD9" s="1056">
        <v>6</v>
      </c>
      <c r="AE9" s="1056"/>
      <c r="AF9" s="1056">
        <v>7</v>
      </c>
      <c r="AG9" s="1056"/>
      <c r="AH9" s="1056">
        <v>8</v>
      </c>
      <c r="AI9" s="1056"/>
      <c r="AJ9" s="1056">
        <v>9</v>
      </c>
      <c r="AK9" s="1056"/>
      <c r="AL9" s="1057">
        <v>10</v>
      </c>
      <c r="AM9" s="1057"/>
    </row>
    <row r="10" ht="15" customHeight="1">
      <c r="H10" s="1058">
        <v>10</v>
      </c>
      <c r="I10" s="1058"/>
      <c r="J10" s="1059">
        <v>11</v>
      </c>
      <c r="K10" s="1059"/>
      <c r="L10" s="1059">
        <v>12</v>
      </c>
      <c r="M10" s="1059"/>
      <c r="N10" s="1059">
        <v>13</v>
      </c>
      <c r="O10" s="1059"/>
      <c r="P10" s="1059">
        <v>14</v>
      </c>
      <c r="Q10" s="1059"/>
      <c r="R10" s="1059">
        <v>15</v>
      </c>
      <c r="S10" s="1059"/>
      <c r="T10" s="1060">
        <v>16</v>
      </c>
      <c r="U10" s="1060"/>
      <c r="Z10" s="1058">
        <v>11</v>
      </c>
      <c r="AA10" s="1058"/>
      <c r="AB10" s="1059">
        <v>12</v>
      </c>
      <c r="AC10" s="1059"/>
      <c r="AD10" s="1059">
        <v>13</v>
      </c>
      <c r="AE10" s="1059"/>
      <c r="AF10" s="1059">
        <v>14</v>
      </c>
      <c r="AG10" s="1059"/>
      <c r="AH10" s="1059">
        <v>15</v>
      </c>
      <c r="AI10" s="1059"/>
      <c r="AJ10" s="1059">
        <v>16</v>
      </c>
      <c r="AK10" s="1059"/>
      <c r="AL10" s="1060">
        <v>17</v>
      </c>
      <c r="AM10" s="1060"/>
    </row>
    <row r="11" ht="15" customHeight="1">
      <c r="H11" s="1055">
        <v>17</v>
      </c>
      <c r="I11" s="1055"/>
      <c r="J11" s="1056">
        <v>18</v>
      </c>
      <c r="K11" s="1056"/>
      <c r="L11" s="1056">
        <v>19</v>
      </c>
      <c r="M11" s="1056"/>
      <c r="N11" s="1056">
        <v>20</v>
      </c>
      <c r="O11" s="1056"/>
      <c r="P11" s="1056">
        <v>21</v>
      </c>
      <c r="Q11" s="1056"/>
      <c r="R11" s="1056">
        <v>22</v>
      </c>
      <c r="S11" s="1056"/>
      <c r="T11" s="1057">
        <v>23</v>
      </c>
      <c r="U11" s="1057"/>
      <c r="Z11" s="1055">
        <v>18</v>
      </c>
      <c r="AA11" s="1055"/>
      <c r="AB11" s="1056">
        <v>19</v>
      </c>
      <c r="AC11" s="1056"/>
      <c r="AD11" s="1056">
        <v>20</v>
      </c>
      <c r="AE11" s="1056"/>
      <c r="AF11" s="1056">
        <v>21</v>
      </c>
      <c r="AG11" s="1056"/>
      <c r="AH11" s="1056">
        <v>22</v>
      </c>
      <c r="AI11" s="1056"/>
      <c r="AJ11" s="1056">
        <v>23</v>
      </c>
      <c r="AK11" s="1056"/>
      <c r="AL11" s="1057">
        <v>24</v>
      </c>
      <c r="AM11" s="1057"/>
      <c r="AN11" t="s">
        <v>27</v>
      </c>
    </row>
    <row r="12" ht="15" customHeight="1">
      <c r="A12" s="68"/>
      <c r="H12" s="1058">
        <v>24</v>
      </c>
      <c r="I12" s="1058"/>
      <c r="J12" s="1059">
        <v>25</v>
      </c>
      <c r="K12" s="1059"/>
      <c r="L12" s="1059">
        <v>26</v>
      </c>
      <c r="M12" s="1059"/>
      <c r="N12" s="1059">
        <v>27</v>
      </c>
      <c r="O12" s="1059"/>
      <c r="P12" s="1059">
        <v>28</v>
      </c>
      <c r="Q12" s="1059"/>
      <c r="R12" s="1059">
        <v>29</v>
      </c>
      <c r="S12" s="1059"/>
      <c r="T12" s="1060">
        <v>30</v>
      </c>
      <c r="U12" s="1060"/>
      <c r="Z12" s="1058">
        <v>25</v>
      </c>
      <c r="AA12" s="1058"/>
      <c r="AB12" s="1059">
        <v>26</v>
      </c>
      <c r="AC12" s="1059"/>
      <c r="AD12" s="1059">
        <v>27</v>
      </c>
      <c r="AE12" s="1059"/>
      <c r="AF12" s="1059">
        <v>28</v>
      </c>
      <c r="AG12" s="1059"/>
      <c r="AH12" s="1059">
        <v>29</v>
      </c>
      <c r="AI12" s="1059"/>
      <c r="AJ12" s="1059">
        <v>30</v>
      </c>
      <c r="AK12" s="1059"/>
      <c r="AL12" s="1060"/>
      <c r="AM12" s="1060"/>
    </row>
    <row r="13" ht="15" customHeight="1">
      <c r="C13" s="72"/>
      <c r="D13" s="73"/>
      <c r="E13" s="73"/>
      <c r="F13" s="73"/>
      <c r="G13" s="73"/>
      <c r="H13" s="1061" t="s">
        <v>27</v>
      </c>
      <c r="I13" s="1061"/>
      <c r="J13" s="1062" t="s">
        <v>27</v>
      </c>
      <c r="K13" s="1062"/>
      <c r="L13" s="1062" t="s">
        <v>27</v>
      </c>
      <c r="M13" s="1062"/>
      <c r="N13" s="1062" t="s">
        <v>27</v>
      </c>
      <c r="O13" s="1062"/>
      <c r="P13" s="1062" t="s">
        <v>27</v>
      </c>
      <c r="Q13" s="1062"/>
      <c r="R13" s="1062" t="s">
        <v>27</v>
      </c>
      <c r="S13" s="1062"/>
      <c r="T13" s="1063" t="s">
        <v>27</v>
      </c>
      <c r="U13" s="1063"/>
      <c r="Z13" s="1061" t="s">
        <v>27</v>
      </c>
      <c r="AA13" s="1061"/>
      <c r="AB13" s="1062" t="s">
        <v>27</v>
      </c>
      <c r="AC13" s="1062"/>
      <c r="AD13" s="1062" t="s">
        <v>27</v>
      </c>
      <c r="AE13" s="1062"/>
      <c r="AF13" s="1062" t="s">
        <v>27</v>
      </c>
      <c r="AG13" s="1062"/>
      <c r="AH13" s="1062" t="s">
        <v>27</v>
      </c>
      <c r="AI13" s="1062"/>
      <c r="AJ13" s="1062" t="s">
        <v>27</v>
      </c>
      <c r="AK13" s="1062"/>
      <c r="AL13" s="1063" t="s">
        <v>27</v>
      </c>
      <c r="AM13" s="1063"/>
    </row>
    <row r="14" ht="15" customHeight="1">
      <c r="A14" s="68"/>
      <c r="C14" s="68" t="s">
        <v>8</v>
      </c>
      <c r="F14" s="64"/>
    </row>
    <row r="15" ht="15" customHeight="1">
      <c r="D15" s="70" t="s">
        <v>250</v>
      </c>
      <c r="F15" s="64"/>
      <c r="P15" s="1064"/>
      <c r="Q15" s="1064"/>
      <c r="R15" s="1064"/>
      <c r="S15" s="1064"/>
      <c r="T15" s="1064"/>
      <c r="U15" s="1064"/>
      <c r="V15" s="1064"/>
      <c r="W15" s="0"/>
      <c r="X15" s="1064"/>
      <c r="Y15" s="1064"/>
      <c r="Z15" s="1064"/>
      <c r="AA15" s="1064"/>
      <c r="AB15" s="1064"/>
      <c r="AC15" s="1064"/>
      <c r="AD15" s="1064"/>
      <c r="AE15" s="0"/>
      <c r="AF15" s="1064"/>
      <c r="AG15" s="1064"/>
      <c r="AH15" s="1064"/>
      <c r="AI15" s="1064"/>
      <c r="AJ15" s="1064"/>
      <c r="AK15" s="1064"/>
      <c r="AL15" s="1064"/>
      <c r="AM15" s="0"/>
      <c r="AN15" s="0"/>
    </row>
    <row r="16" ht="15" customHeight="1">
      <c r="C16" s="70"/>
      <c r="D16" s="73" t="s">
        <v>252</v>
      </c>
      <c r="F16" s="64"/>
      <c r="P16" s="21"/>
      <c r="Q16" s="21"/>
      <c r="R16" s="21"/>
      <c r="S16" s="21"/>
      <c r="T16" s="21"/>
      <c r="U16" s="21"/>
      <c r="V16" s="21"/>
      <c r="W16" s="0"/>
      <c r="X16" s="21"/>
      <c r="Y16" s="21"/>
      <c r="Z16" s="21"/>
      <c r="AA16" s="21"/>
      <c r="AB16" s="21"/>
      <c r="AC16" s="21"/>
      <c r="AD16" s="21"/>
      <c r="AE16" s="0"/>
      <c r="AF16" s="21"/>
      <c r="AG16" s="21"/>
      <c r="AH16" s="21"/>
      <c r="AI16" s="21"/>
      <c r="AJ16" s="21"/>
      <c r="AK16" s="21"/>
      <c r="AL16" s="21"/>
      <c r="AM16" s="0"/>
      <c r="AN16" s="0"/>
    </row>
    <row r="17" ht="15" customHeight="1">
      <c r="C17" s="70"/>
      <c r="D17" s="73"/>
      <c r="F17" s="64"/>
      <c r="P17" s="21"/>
      <c r="Q17" s="21"/>
      <c r="R17" s="21"/>
      <c r="S17" s="21"/>
      <c r="T17" s="21"/>
      <c r="U17" s="21"/>
      <c r="V17" s="21"/>
      <c r="W17" s="0"/>
      <c r="X17" s="21"/>
      <c r="Y17" s="21"/>
      <c r="Z17" s="21"/>
      <c r="AA17" s="21"/>
      <c r="AB17" s="21"/>
      <c r="AC17" s="21"/>
      <c r="AD17" s="21"/>
      <c r="AE17" s="0"/>
      <c r="AF17" s="21"/>
      <c r="AG17" s="21"/>
      <c r="AH17" s="21"/>
      <c r="AI17" s="21"/>
      <c r="AJ17" s="21"/>
      <c r="AK17" s="21"/>
      <c r="AL17" s="21"/>
      <c r="AM17" s="0"/>
      <c r="AN17" s="0"/>
    </row>
    <row r="18" ht="15" customHeight="1">
      <c r="C18" s="70"/>
      <c r="D18" s="71"/>
      <c r="F18" s="64"/>
      <c r="P18" s="21"/>
      <c r="Q18" s="21"/>
      <c r="R18" s="21"/>
      <c r="S18" s="21"/>
      <c r="T18" s="21"/>
      <c r="U18" s="21"/>
      <c r="V18" s="21"/>
      <c r="W18" s="0"/>
      <c r="X18" s="21"/>
      <c r="Y18" s="21"/>
      <c r="Z18" s="21"/>
      <c r="AA18" s="21"/>
      <c r="AB18" s="21"/>
      <c r="AC18" s="21"/>
      <c r="AD18" s="21"/>
      <c r="AE18" s="0"/>
      <c r="AF18" s="21"/>
      <c r="AG18" s="21"/>
      <c r="AH18" s="21"/>
      <c r="AI18" s="21"/>
      <c r="AJ18" s="21"/>
      <c r="AK18" s="21"/>
      <c r="AL18" s="21"/>
      <c r="AM18" s="0"/>
      <c r="AN18" s="0"/>
    </row>
    <row r="19" ht="15" customHeight="1">
      <c r="C19" s="74"/>
      <c r="D19" s="71"/>
      <c r="F19" s="64"/>
      <c r="P19" s="21"/>
      <c r="Q19" s="21"/>
      <c r="R19" s="21"/>
      <c r="S19" s="21"/>
      <c r="T19" s="21"/>
      <c r="U19" s="21"/>
      <c r="V19" s="21"/>
      <c r="W19" s="0"/>
      <c r="X19" s="21"/>
      <c r="Y19" s="21"/>
      <c r="Z19" s="21"/>
      <c r="AA19" s="21"/>
      <c r="AB19" s="21"/>
      <c r="AC19" s="21"/>
      <c r="AD19" s="21"/>
      <c r="AE19" s="0"/>
      <c r="AF19" s="21"/>
      <c r="AG19" s="21"/>
      <c r="AH19" s="21"/>
      <c r="AI19" s="21"/>
      <c r="AJ19" s="21"/>
      <c r="AK19" s="21"/>
      <c r="AL19" s="21"/>
      <c r="AM19" s="0"/>
      <c r="AN19" s="0"/>
    </row>
    <row r="20" ht="15" customHeight="1">
      <c r="C20" s="74"/>
      <c r="D20" s="71"/>
      <c r="F20" s="64"/>
      <c r="P20" s="21"/>
      <c r="Q20" s="21"/>
      <c r="R20" s="21"/>
      <c r="S20" s="21"/>
      <c r="T20" s="21"/>
      <c r="U20" s="21"/>
      <c r="V20" s="21"/>
      <c r="W20" s="0"/>
      <c r="X20" s="21"/>
      <c r="Y20" s="21"/>
      <c r="Z20" s="21"/>
      <c r="AA20" s="21"/>
      <c r="AB20" s="21"/>
      <c r="AC20" s="21"/>
      <c r="AD20" s="21"/>
      <c r="AE20" s="0"/>
      <c r="AF20" s="21"/>
      <c r="AG20" s="21"/>
      <c r="AH20" s="21"/>
      <c r="AI20" s="21"/>
      <c r="AJ20" s="21"/>
      <c r="AK20" s="21"/>
      <c r="AL20" s="21"/>
      <c r="AM20" s="0"/>
      <c r="AN20" s="0"/>
    </row>
    <row r="21" ht="30" customHeight="1">
      <c r="R21" s="993">
        <v>2021</v>
      </c>
      <c r="S21" s="993"/>
      <c r="T21" s="993"/>
      <c r="U21" s="995">
        <v>2022</v>
      </c>
      <c r="V21" s="995"/>
      <c r="W21" s="995"/>
      <c r="X21" s="995"/>
      <c r="Y21" s="995"/>
      <c r="Z21" s="995"/>
      <c r="AA21" s="995"/>
      <c r="AB21" s="995"/>
      <c r="AC21" s="995"/>
      <c r="AD21" s="995"/>
      <c r="AE21" s="995"/>
      <c r="AF21" s="995"/>
      <c r="AG21" s="995">
        <v>2023</v>
      </c>
      <c r="AH21" s="995"/>
      <c r="AI21" s="995"/>
      <c r="AJ21" s="995"/>
      <c r="AK21" s="995"/>
      <c r="AL21" s="995"/>
      <c r="AM21" s="995"/>
      <c r="AN21" s="995"/>
      <c r="AO21" s="995"/>
    </row>
    <row r="22" s="5" customFormat="1" ht="30" customHeight="1">
      <c r="B22" s="76"/>
      <c r="C22" s="77" t="s">
        <v>71</v>
      </c>
      <c r="D22" s="77" t="s">
        <v>21</v>
      </c>
      <c r="E22" s="177" t="s">
        <v>240</v>
      </c>
      <c r="F22" s="10" t="s">
        <v>60</v>
      </c>
      <c r="G22" s="10" t="s">
        <v>61</v>
      </c>
      <c r="H22" s="1065" t="s">
        <v>34</v>
      </c>
      <c r="I22" s="1065"/>
      <c r="J22" s="1065"/>
      <c r="K22" s="1065"/>
      <c r="L22" s="1065" t="s">
        <v>62</v>
      </c>
      <c r="M22" s="1065"/>
      <c r="N22" s="1065"/>
      <c r="O22" s="1065"/>
      <c r="R22" s="617" t="s">
        <v>229</v>
      </c>
      <c r="S22" s="618" t="s">
        <v>230</v>
      </c>
      <c r="T22" s="1015" t="s">
        <v>231</v>
      </c>
      <c r="U22" s="618" t="s">
        <v>232</v>
      </c>
      <c r="V22" s="618" t="s">
        <v>233</v>
      </c>
      <c r="W22" s="618" t="s">
        <v>234</v>
      </c>
      <c r="X22" s="618" t="s">
        <v>218</v>
      </c>
      <c r="Y22" s="618" t="s">
        <v>221</v>
      </c>
      <c r="Z22" s="618" t="s">
        <v>223</v>
      </c>
      <c r="AA22" s="618" t="s">
        <v>224</v>
      </c>
      <c r="AB22" s="618" t="s">
        <v>226</v>
      </c>
      <c r="AC22" s="618" t="s">
        <v>228</v>
      </c>
      <c r="AD22" s="618" t="s">
        <v>229</v>
      </c>
      <c r="AE22" s="618" t="s">
        <v>230</v>
      </c>
      <c r="AF22" s="1015" t="s">
        <v>231</v>
      </c>
      <c r="AG22" s="618" t="s">
        <v>232</v>
      </c>
      <c r="AH22" s="618" t="s">
        <v>233</v>
      </c>
      <c r="AI22" s="618" t="s">
        <v>234</v>
      </c>
      <c r="AJ22" s="618" t="s">
        <v>218</v>
      </c>
      <c r="AK22" s="618" t="s">
        <v>221</v>
      </c>
      <c r="AL22" s="618" t="s">
        <v>223</v>
      </c>
      <c r="AM22" s="618" t="s">
        <v>224</v>
      </c>
      <c r="AN22" s="618" t="s">
        <v>226</v>
      </c>
      <c r="AO22" s="1015" t="s">
        <v>228</v>
      </c>
      <c r="AP22" s="78"/>
      <c r="AQ22" s="78"/>
      <c r="AR22" s="78"/>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row>
    <row r="23" s="0" customFormat="1" ht="18" customHeight="1">
      <c r="B23" s="21"/>
      <c r="C23" s="1016">
        <v>1605</v>
      </c>
      <c r="D23" s="1016" t="s">
        <v>213</v>
      </c>
      <c r="E23" s="1016" t="s">
        <v>253</v>
      </c>
      <c r="F23" s="1017" t="s">
        <v>254</v>
      </c>
      <c r="G23" s="1016" t="s">
        <v>255</v>
      </c>
      <c r="H23" s="1018" t="s">
        <v>256</v>
      </c>
      <c r="I23" s="1018"/>
      <c r="J23" s="1018"/>
      <c r="K23" s="1018"/>
      <c r="L23" s="1018" t="s">
        <v>257</v>
      </c>
      <c r="M23" s="1018"/>
      <c r="N23" s="1018"/>
      <c r="O23" s="1018"/>
      <c r="P23" s="80"/>
      <c r="Q23" s="4"/>
      <c r="R23" s="1019" t="s">
        <v>258</v>
      </c>
      <c r="S23" s="1020" t="s">
        <v>258</v>
      </c>
      <c r="T23" s="1020" t="s">
        <v>258</v>
      </c>
      <c r="U23" s="1020" t="s">
        <v>258</v>
      </c>
      <c r="V23" s="1020" t="s">
        <v>258</v>
      </c>
      <c r="W23" s="1020" t="s">
        <v>258</v>
      </c>
      <c r="X23" s="1020" t="s">
        <v>258</v>
      </c>
      <c r="Y23" s="1020" t="s">
        <v>258</v>
      </c>
      <c r="Z23" s="1020" t="s">
        <v>258</v>
      </c>
      <c r="AA23" s="1020" t="s">
        <v>258</v>
      </c>
      <c r="AB23" s="1020" t="s">
        <v>258</v>
      </c>
      <c r="AC23" s="1020" t="s">
        <v>258</v>
      </c>
      <c r="AD23" s="1020" t="s">
        <v>258</v>
      </c>
      <c r="AE23" s="1020" t="s">
        <v>258</v>
      </c>
      <c r="AF23" s="1020" t="s">
        <v>258</v>
      </c>
      <c r="AG23" s="1020" t="s">
        <v>258</v>
      </c>
      <c r="AH23" s="1020" t="s">
        <v>258</v>
      </c>
      <c r="AI23" s="1020" t="s">
        <v>258</v>
      </c>
      <c r="AJ23" s="1020" t="s">
        <v>258</v>
      </c>
      <c r="AK23" s="1020" t="s">
        <v>258</v>
      </c>
      <c r="AL23" s="1020" t="s">
        <v>258</v>
      </c>
      <c r="AM23" s="1020" t="s">
        <v>258</v>
      </c>
      <c r="AN23" s="1020" t="s">
        <v>258</v>
      </c>
      <c r="AO23" s="1021" t="s">
        <v>258</v>
      </c>
      <c r="AP23" s="79"/>
      <c r="AQ23" s="79"/>
      <c r="AR23" s="79"/>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row>
    <row r="24" s="0" customFormat="1" ht="18" customHeight="1">
      <c r="B24" s="21"/>
      <c r="C24" s="1022">
        <v>1604</v>
      </c>
      <c r="D24" s="1022" t="s">
        <v>259</v>
      </c>
      <c r="E24" s="1022" t="s">
        <v>260</v>
      </c>
      <c r="F24" s="1023" t="s">
        <v>261</v>
      </c>
      <c r="G24" s="1022" t="s">
        <v>262</v>
      </c>
      <c r="H24" s="1024" t="s">
        <v>263</v>
      </c>
      <c r="I24" s="1024"/>
      <c r="J24" s="1024"/>
      <c r="K24" s="1024"/>
      <c r="L24" s="1024" t="s">
        <v>264</v>
      </c>
      <c r="M24" s="1024"/>
      <c r="N24" s="1024"/>
      <c r="O24" s="1024"/>
      <c r="P24" s="80"/>
      <c r="Q24" s="4"/>
      <c r="R24" s="1025" t="s">
        <v>262</v>
      </c>
      <c r="S24" s="1026" t="s">
        <v>262</v>
      </c>
      <c r="T24" s="1026" t="s">
        <v>262</v>
      </c>
      <c r="U24" s="1026" t="s">
        <v>262</v>
      </c>
      <c r="V24" s="1026" t="s">
        <v>262</v>
      </c>
      <c r="W24" s="1026" t="s">
        <v>262</v>
      </c>
      <c r="X24" s="1026" t="s">
        <v>262</v>
      </c>
      <c r="Y24" s="1026" t="s">
        <v>262</v>
      </c>
      <c r="Z24" s="1026" t="s">
        <v>262</v>
      </c>
      <c r="AA24" s="1026" t="s">
        <v>262</v>
      </c>
      <c r="AB24" s="1026" t="s">
        <v>262</v>
      </c>
      <c r="AC24" s="1026" t="s">
        <v>262</v>
      </c>
      <c r="AD24" s="1026" t="s">
        <v>262</v>
      </c>
      <c r="AE24" s="1026" t="s">
        <v>262</v>
      </c>
      <c r="AF24" s="1026" t="s">
        <v>262</v>
      </c>
      <c r="AG24" s="1026" t="s">
        <v>262</v>
      </c>
      <c r="AH24" s="1026" t="s">
        <v>262</v>
      </c>
      <c r="AI24" s="1026" t="s">
        <v>262</v>
      </c>
      <c r="AJ24" s="1026" t="s">
        <v>262</v>
      </c>
      <c r="AK24" s="1026" t="s">
        <v>262</v>
      </c>
      <c r="AL24" s="1026" t="s">
        <v>262</v>
      </c>
      <c r="AM24" s="1026" t="s">
        <v>262</v>
      </c>
      <c r="AN24" s="1026" t="s">
        <v>262</v>
      </c>
      <c r="AO24" s="1027" t="s">
        <v>262</v>
      </c>
      <c r="AP24" s="79"/>
      <c r="AQ24" s="79"/>
      <c r="AR24" s="79"/>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row>
    <row r="25" s="0" customFormat="1" ht="18" customHeight="1">
      <c r="B25" s="21"/>
      <c r="C25" s="1016">
        <v>1762</v>
      </c>
      <c r="D25" s="1016" t="s">
        <v>265</v>
      </c>
      <c r="E25" s="1016" t="s">
        <v>253</v>
      </c>
      <c r="F25" s="1017" t="s">
        <v>254</v>
      </c>
      <c r="G25" s="1016" t="s">
        <v>266</v>
      </c>
      <c r="H25" s="1018" t="s">
        <v>267</v>
      </c>
      <c r="I25" s="1018"/>
      <c r="J25" s="1018"/>
      <c r="K25" s="1018"/>
      <c r="L25" s="1018" t="s">
        <v>268</v>
      </c>
      <c r="M25" s="1018"/>
      <c r="N25" s="1018"/>
      <c r="O25" s="1018"/>
      <c r="P25" s="80"/>
      <c r="Q25" s="4"/>
      <c r="R25" s="1019" t="s">
        <v>258</v>
      </c>
      <c r="S25" s="1020" t="s">
        <v>258</v>
      </c>
      <c r="T25" s="1020" t="s">
        <v>258</v>
      </c>
      <c r="U25" s="1020" t="s">
        <v>258</v>
      </c>
      <c r="V25" s="1020" t="s">
        <v>258</v>
      </c>
      <c r="W25" s="1020" t="s">
        <v>258</v>
      </c>
      <c r="X25" s="1020" t="s">
        <v>258</v>
      </c>
      <c r="Y25" s="1020" t="s">
        <v>258</v>
      </c>
      <c r="Z25" s="1020" t="s">
        <v>258</v>
      </c>
      <c r="AA25" s="1020" t="s">
        <v>258</v>
      </c>
      <c r="AB25" s="1020" t="s">
        <v>258</v>
      </c>
      <c r="AC25" s="1020" t="s">
        <v>258</v>
      </c>
      <c r="AD25" s="1020" t="s">
        <v>258</v>
      </c>
      <c r="AE25" s="1020" t="s">
        <v>258</v>
      </c>
      <c r="AF25" s="1020" t="s">
        <v>258</v>
      </c>
      <c r="AG25" s="1020" t="s">
        <v>258</v>
      </c>
      <c r="AH25" s="1020" t="s">
        <v>258</v>
      </c>
      <c r="AI25" s="1020" t="s">
        <v>258</v>
      </c>
      <c r="AJ25" s="1020" t="s">
        <v>258</v>
      </c>
      <c r="AK25" s="1020" t="s">
        <v>258</v>
      </c>
      <c r="AL25" s="1020" t="s">
        <v>258</v>
      </c>
      <c r="AM25" s="1020" t="s">
        <v>258</v>
      </c>
      <c r="AN25" s="1020" t="s">
        <v>258</v>
      </c>
      <c r="AO25" s="1021" t="s">
        <v>258</v>
      </c>
      <c r="AP25" s="79"/>
      <c r="AQ25" s="79"/>
      <c r="AR25" s="79"/>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row>
    <row r="26" s="0" customFormat="1" ht="18" customHeight="1">
      <c r="B26" s="21"/>
      <c r="C26" s="1022">
        <v>6841</v>
      </c>
      <c r="D26" s="1022" t="s">
        <v>309</v>
      </c>
      <c r="E26" s="1022" t="s">
        <v>260</v>
      </c>
      <c r="F26" s="1023" t="s">
        <v>261</v>
      </c>
      <c r="G26" s="1022" t="s">
        <v>310</v>
      </c>
      <c r="H26" s="1024" t="s">
        <v>311</v>
      </c>
      <c r="I26" s="1024"/>
      <c r="J26" s="1024"/>
      <c r="K26" s="1024"/>
      <c r="L26" s="1024" t="s">
        <v>312</v>
      </c>
      <c r="M26" s="1024"/>
      <c r="N26" s="1024"/>
      <c r="O26" s="1024"/>
      <c r="P26" s="80"/>
      <c r="Q26" s="4"/>
      <c r="R26" s="1025" t="s">
        <v>258</v>
      </c>
      <c r="S26" s="1026" t="s">
        <v>258</v>
      </c>
      <c r="T26" s="1026" t="s">
        <v>258</v>
      </c>
      <c r="U26" s="1026" t="s">
        <v>258</v>
      </c>
      <c r="V26" s="1026" t="s">
        <v>258</v>
      </c>
      <c r="W26" s="1026" t="s">
        <v>258</v>
      </c>
      <c r="X26" s="1026" t="s">
        <v>258</v>
      </c>
      <c r="Y26" s="1026" t="s">
        <v>258</v>
      </c>
      <c r="Z26" s="1026" t="s">
        <v>258</v>
      </c>
      <c r="AA26" s="1026" t="s">
        <v>258</v>
      </c>
      <c r="AB26" s="1026" t="s">
        <v>258</v>
      </c>
      <c r="AC26" s="1026" t="s">
        <v>258</v>
      </c>
      <c r="AD26" s="1026" t="s">
        <v>258</v>
      </c>
      <c r="AE26" s="1026" t="s">
        <v>258</v>
      </c>
      <c r="AF26" s="1026" t="s">
        <v>258</v>
      </c>
      <c r="AG26" s="1026" t="s">
        <v>258</v>
      </c>
      <c r="AH26" s="1026" t="s">
        <v>258</v>
      </c>
      <c r="AI26" s="1026" t="s">
        <v>258</v>
      </c>
      <c r="AJ26" s="1026" t="s">
        <v>258</v>
      </c>
      <c r="AK26" s="1026" t="s">
        <v>258</v>
      </c>
      <c r="AL26" s="1026" t="s">
        <v>258</v>
      </c>
      <c r="AM26" s="1026" t="s">
        <v>258</v>
      </c>
      <c r="AN26" s="1026" t="s">
        <v>258</v>
      </c>
      <c r="AO26" s="1027" t="s">
        <v>258</v>
      </c>
      <c r="AP26" s="79"/>
      <c r="AQ26" s="79"/>
      <c r="AR26" s="79"/>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row>
    <row r="27" s="0" customFormat="1" ht="18" customHeight="1">
      <c r="B27" s="21"/>
      <c r="C27" s="1016">
        <v>24104</v>
      </c>
      <c r="D27" s="1016" t="s">
        <v>269</v>
      </c>
      <c r="E27" s="1016" t="s">
        <v>260</v>
      </c>
      <c r="F27" s="1016" t="s">
        <v>270</v>
      </c>
      <c r="G27" s="1016" t="s">
        <v>271</v>
      </c>
      <c r="H27" s="1018" t="s">
        <v>272</v>
      </c>
      <c r="I27" s="1018"/>
      <c r="J27" s="1018"/>
      <c r="K27" s="1018"/>
      <c r="L27" s="1018" t="s">
        <v>273</v>
      </c>
      <c r="M27" s="1018"/>
      <c r="N27" s="1018"/>
      <c r="O27" s="1018"/>
      <c r="P27" s="80"/>
      <c r="Q27" s="4"/>
      <c r="R27" s="1019" t="s">
        <v>258</v>
      </c>
      <c r="S27" s="1020" t="s">
        <v>258</v>
      </c>
      <c r="T27" s="1020" t="s">
        <v>258</v>
      </c>
      <c r="U27" s="1020" t="s">
        <v>258</v>
      </c>
      <c r="V27" s="1020" t="s">
        <v>258</v>
      </c>
      <c r="W27" s="1020" t="s">
        <v>258</v>
      </c>
      <c r="X27" s="1020" t="s">
        <v>258</v>
      </c>
      <c r="Y27" s="1020" t="s">
        <v>258</v>
      </c>
      <c r="Z27" s="1020" t="s">
        <v>258</v>
      </c>
      <c r="AA27" s="1020" t="s">
        <v>258</v>
      </c>
      <c r="AB27" s="1020" t="s">
        <v>258</v>
      </c>
      <c r="AC27" s="1020" t="s">
        <v>258</v>
      </c>
      <c r="AD27" s="1020" t="s">
        <v>258</v>
      </c>
      <c r="AE27" s="1020" t="s">
        <v>258</v>
      </c>
      <c r="AF27" s="1020" t="s">
        <v>258</v>
      </c>
      <c r="AG27" s="1020" t="s">
        <v>258</v>
      </c>
      <c r="AH27" s="1020" t="s">
        <v>258</v>
      </c>
      <c r="AI27" s="1020" t="s">
        <v>258</v>
      </c>
      <c r="AJ27" s="1020" t="s">
        <v>258</v>
      </c>
      <c r="AK27" s="1020" t="s">
        <v>258</v>
      </c>
      <c r="AL27" s="1020" t="s">
        <v>258</v>
      </c>
      <c r="AM27" s="1020" t="s">
        <v>258</v>
      </c>
      <c r="AN27" s="1020" t="s">
        <v>258</v>
      </c>
      <c r="AO27" s="1021" t="s">
        <v>258</v>
      </c>
      <c r="AP27" s="79"/>
      <c r="AQ27" s="79"/>
      <c r="AR27" s="79"/>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row>
    <row r="28" s="0" customFormat="1" ht="18" customHeight="1">
      <c r="B28" s="21"/>
      <c r="C28" s="1022">
        <v>27391</v>
      </c>
      <c r="D28" s="1022" t="s">
        <v>274</v>
      </c>
      <c r="E28" s="1022" t="s">
        <v>253</v>
      </c>
      <c r="F28" s="1023" t="s">
        <v>254</v>
      </c>
      <c r="G28" s="1022" t="s">
        <v>275</v>
      </c>
      <c r="H28" s="1024" t="s">
        <v>276</v>
      </c>
      <c r="I28" s="1024"/>
      <c r="J28" s="1024"/>
      <c r="K28" s="1024"/>
      <c r="L28" s="1024" t="s">
        <v>277</v>
      </c>
      <c r="M28" s="1024"/>
      <c r="N28" s="1024"/>
      <c r="O28" s="1024"/>
      <c r="P28" s="80"/>
      <c r="Q28" s="4"/>
      <c r="R28" s="1025" t="s">
        <v>258</v>
      </c>
      <c r="S28" s="1026" t="s">
        <v>258</v>
      </c>
      <c r="T28" s="1026" t="s">
        <v>258</v>
      </c>
      <c r="U28" s="1026" t="s">
        <v>258</v>
      </c>
      <c r="V28" s="1026" t="s">
        <v>258</v>
      </c>
      <c r="W28" s="1026" t="s">
        <v>258</v>
      </c>
      <c r="X28" s="1026" t="s">
        <v>258</v>
      </c>
      <c r="Y28" s="1026" t="s">
        <v>258</v>
      </c>
      <c r="Z28" s="1026" t="s">
        <v>258</v>
      </c>
      <c r="AA28" s="1026" t="s">
        <v>258</v>
      </c>
      <c r="AB28" s="1026" t="s">
        <v>258</v>
      </c>
      <c r="AC28" s="1026" t="s">
        <v>258</v>
      </c>
      <c r="AD28" s="1026" t="s">
        <v>258</v>
      </c>
      <c r="AE28" s="1026" t="s">
        <v>258</v>
      </c>
      <c r="AF28" s="1026" t="s">
        <v>258</v>
      </c>
      <c r="AG28" s="1026" t="s">
        <v>258</v>
      </c>
      <c r="AH28" s="1026" t="s">
        <v>258</v>
      </c>
      <c r="AI28" s="1026" t="s">
        <v>258</v>
      </c>
      <c r="AJ28" s="1026" t="s">
        <v>258</v>
      </c>
      <c r="AK28" s="1026" t="s">
        <v>258</v>
      </c>
      <c r="AL28" s="1026" t="s">
        <v>258</v>
      </c>
      <c r="AM28" s="1026" t="s">
        <v>258</v>
      </c>
      <c r="AN28" s="1026" t="s">
        <v>258</v>
      </c>
      <c r="AO28" s="1027" t="s">
        <v>258</v>
      </c>
      <c r="AP28" s="79"/>
      <c r="AQ28" s="79"/>
      <c r="AR28" s="79"/>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row>
    <row r="29" s="0" customFormat="1" ht="18" customHeight="1">
      <c r="B29" s="21"/>
      <c r="C29" s="1016">
        <v>60798</v>
      </c>
      <c r="D29" s="1016" t="s">
        <v>278</v>
      </c>
      <c r="E29" s="1016" t="s">
        <v>260</v>
      </c>
      <c r="F29" s="1016" t="s">
        <v>279</v>
      </c>
      <c r="G29" s="1016" t="s">
        <v>280</v>
      </c>
      <c r="H29" s="1018" t="s">
        <v>281</v>
      </c>
      <c r="I29" s="1018"/>
      <c r="J29" s="1018"/>
      <c r="K29" s="1018"/>
      <c r="L29" s="1018" t="s">
        <v>282</v>
      </c>
      <c r="M29" s="1018"/>
      <c r="N29" s="1018"/>
      <c r="O29" s="1018"/>
      <c r="P29" s="80"/>
      <c r="Q29" s="4"/>
      <c r="R29" s="1019" t="s">
        <v>262</v>
      </c>
      <c r="S29" s="1020" t="s">
        <v>262</v>
      </c>
      <c r="T29" s="1020" t="s">
        <v>262</v>
      </c>
      <c r="U29" s="1020" t="s">
        <v>262</v>
      </c>
      <c r="V29" s="1020" t="s">
        <v>262</v>
      </c>
      <c r="W29" s="1020" t="s">
        <v>262</v>
      </c>
      <c r="X29" s="1020" t="s">
        <v>258</v>
      </c>
      <c r="Y29" s="1020" t="s">
        <v>258</v>
      </c>
      <c r="Z29" s="1020" t="s">
        <v>258</v>
      </c>
      <c r="AA29" s="1020" t="s">
        <v>258</v>
      </c>
      <c r="AB29" s="1020" t="s">
        <v>258</v>
      </c>
      <c r="AC29" s="1020" t="s">
        <v>258</v>
      </c>
      <c r="AD29" s="1020" t="s">
        <v>258</v>
      </c>
      <c r="AE29" s="1020" t="s">
        <v>258</v>
      </c>
      <c r="AF29" s="1020" t="s">
        <v>258</v>
      </c>
      <c r="AG29" s="1020" t="s">
        <v>258</v>
      </c>
      <c r="AH29" s="1020" t="s">
        <v>258</v>
      </c>
      <c r="AI29" s="1020" t="s">
        <v>258</v>
      </c>
      <c r="AJ29" s="1020" t="s">
        <v>258</v>
      </c>
      <c r="AK29" s="1020" t="s">
        <v>258</v>
      </c>
      <c r="AL29" s="1020" t="s">
        <v>258</v>
      </c>
      <c r="AM29" s="1020" t="s">
        <v>258</v>
      </c>
      <c r="AN29" s="1020" t="s">
        <v>258</v>
      </c>
      <c r="AO29" s="1021" t="s">
        <v>258</v>
      </c>
      <c r="AP29" s="79"/>
      <c r="AQ29" s="79"/>
      <c r="AR29" s="79"/>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row>
    <row r="30" s="0" customFormat="1" ht="18" customHeight="1">
      <c r="B30" s="21"/>
      <c r="C30" s="181"/>
      <c r="D30" s="181"/>
      <c r="E30" s="181"/>
      <c r="F30" s="201"/>
      <c r="G30" s="181"/>
      <c r="H30" s="1018">
        <v>2536</v>
      </c>
      <c r="I30" s="1018"/>
      <c r="J30" s="1018"/>
      <c r="K30" s="1018"/>
      <c r="L30" s="1072"/>
      <c r="M30" s="1072"/>
      <c r="N30" s="1072"/>
      <c r="O30" s="1072"/>
      <c r="P30" s="80"/>
      <c r="Q30" s="4"/>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79"/>
      <c r="AQ30" s="79"/>
      <c r="AR30" s="79"/>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row>
    <row r="31" s="0" customFormat="1" ht="18" customHeight="1">
      <c r="B31" s="21"/>
      <c r="C31" s="181"/>
      <c r="D31" s="181"/>
      <c r="E31" s="181"/>
      <c r="F31" s="201"/>
      <c r="G31" s="181"/>
      <c r="H31" s="996"/>
      <c r="I31" s="996"/>
      <c r="J31" s="996"/>
      <c r="K31" s="996"/>
      <c r="L31" s="1072"/>
      <c r="M31" s="1072"/>
      <c r="N31" s="1072"/>
      <c r="O31" s="1072"/>
      <c r="P31" s="80"/>
      <c r="Q31" s="4"/>
      <c r="R31" s="182"/>
      <c r="S31" s="182"/>
      <c r="T31" s="182"/>
      <c r="U31" s="182"/>
      <c r="V31" s="182"/>
      <c r="W31" s="182"/>
      <c r="X31" s="1028" t="s">
        <v>283</v>
      </c>
      <c r="Y31" s="182"/>
      <c r="Z31" s="182"/>
      <c r="AA31" s="182"/>
      <c r="AB31" s="182"/>
      <c r="AC31" s="182"/>
      <c r="AD31" s="182"/>
      <c r="AE31" s="182"/>
      <c r="AF31" s="182"/>
      <c r="AG31" s="182"/>
      <c r="AH31" s="182"/>
      <c r="AI31" s="182"/>
      <c r="AJ31" s="182"/>
      <c r="AK31" s="182"/>
      <c r="AL31" s="182"/>
      <c r="AM31" s="182"/>
      <c r="AN31" s="182"/>
      <c r="AO31" s="182"/>
      <c r="AP31" s="48"/>
      <c r="AQ31" s="48"/>
      <c r="AR31" s="48"/>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row>
    <row r="32" s="0" customFormat="1" ht="18" customHeight="1">
      <c r="B32" s="21"/>
      <c r="C32" s="181"/>
      <c r="D32" s="181"/>
      <c r="E32" s="181"/>
      <c r="F32" s="201"/>
      <c r="G32" s="181"/>
      <c r="H32" s="996"/>
      <c r="I32" s="996"/>
      <c r="J32" s="996"/>
      <c r="K32" s="996"/>
      <c r="L32" s="1072"/>
      <c r="M32" s="1072"/>
      <c r="N32" s="1072"/>
      <c r="O32" s="1072"/>
      <c r="P32" s="80"/>
      <c r="Q32" s="4"/>
      <c r="R32" s="182"/>
      <c r="S32" s="182"/>
      <c r="T32" s="182"/>
      <c r="U32" s="182"/>
      <c r="V32" s="182"/>
      <c r="W32" s="182"/>
      <c r="X32" s="182"/>
      <c r="Y32" s="182"/>
      <c r="Z32" s="182"/>
      <c r="AA32" s="1029" t="s">
        <v>284</v>
      </c>
      <c r="AB32" s="1028" t="s">
        <v>285</v>
      </c>
      <c r="AC32" s="182"/>
      <c r="AD32" s="182"/>
      <c r="AE32" s="182"/>
      <c r="AF32" s="182"/>
      <c r="AG32" s="182"/>
      <c r="AH32" s="182"/>
      <c r="AI32" s="182"/>
      <c r="AJ32" s="182"/>
      <c r="AK32" s="182"/>
      <c r="AL32" s="182"/>
      <c r="AM32" s="182"/>
      <c r="AN32" s="182"/>
      <c r="AO32" s="182"/>
      <c r="AP32" s="79"/>
      <c r="AQ32" s="79"/>
      <c r="AR32" s="79"/>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row>
    <row r="33" s="0" customFormat="1" ht="18" customHeight="1">
      <c r="B33" s="21"/>
      <c r="C33" s="181"/>
      <c r="D33" s="181"/>
      <c r="E33" s="181"/>
      <c r="F33" s="201"/>
      <c r="G33" s="181"/>
      <c r="H33" s="996"/>
      <c r="I33" s="996"/>
      <c r="J33" s="996"/>
      <c r="K33" s="996"/>
      <c r="L33" s="1072"/>
      <c r="M33" s="1072"/>
      <c r="N33" s="1072"/>
      <c r="O33" s="1072"/>
      <c r="P33" s="80"/>
      <c r="Q33" s="4"/>
      <c r="R33" s="182"/>
      <c r="S33" s="182"/>
      <c r="T33" s="182"/>
      <c r="U33" s="182"/>
      <c r="V33" s="182"/>
      <c r="W33" s="182"/>
      <c r="X33" s="182"/>
      <c r="Y33" s="182"/>
      <c r="Z33" s="182"/>
      <c r="AA33" s="1029" t="s">
        <v>258</v>
      </c>
      <c r="AB33" s="1028" t="s">
        <v>286</v>
      </c>
      <c r="AC33" s="182"/>
      <c r="AD33" s="182"/>
      <c r="AE33" s="182"/>
      <c r="AF33" s="182"/>
      <c r="AG33" s="182"/>
      <c r="AH33" s="182"/>
      <c r="AI33" s="182"/>
      <c r="AJ33" s="182"/>
      <c r="AK33" s="182"/>
      <c r="AL33" s="182"/>
      <c r="AM33" s="182"/>
      <c r="AN33" s="182"/>
      <c r="AO33" s="182"/>
      <c r="AP33" s="79"/>
      <c r="AQ33" s="79"/>
      <c r="AR33" s="79"/>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row>
    <row r="34" s="0" customFormat="1" ht="18" customHeight="1">
      <c r="B34" s="21"/>
      <c r="C34" s="181"/>
      <c r="D34" s="181"/>
      <c r="E34" s="181"/>
      <c r="F34" s="201"/>
      <c r="G34" s="181"/>
      <c r="H34" s="996"/>
      <c r="I34" s="996"/>
      <c r="J34" s="996"/>
      <c r="K34" s="996"/>
      <c r="L34" s="1072"/>
      <c r="M34" s="1072"/>
      <c r="N34" s="1072"/>
      <c r="O34" s="1072"/>
      <c r="P34" s="80"/>
      <c r="Q34" s="4"/>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48"/>
      <c r="AQ34" s="48"/>
      <c r="AR34" s="48"/>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row>
    <row r="35" s="0" customFormat="1" ht="18" customHeight="1">
      <c r="B35" s="21"/>
      <c r="C35" s="181"/>
      <c r="D35" s="181"/>
      <c r="E35" s="181"/>
      <c r="F35" s="201"/>
      <c r="G35" s="181"/>
      <c r="H35" s="996"/>
      <c r="I35" s="996"/>
      <c r="J35" s="996"/>
      <c r="K35" s="996"/>
      <c r="L35" s="1072"/>
      <c r="M35" s="1072"/>
      <c r="N35" s="1072"/>
      <c r="O35" s="1072"/>
      <c r="P35" s="80"/>
      <c r="Q35" s="4"/>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79"/>
      <c r="AQ35" s="79"/>
      <c r="AR35" s="79"/>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row>
    <row r="36" s="0" customFormat="1" ht="18" customHeight="1">
      <c r="B36" s="21"/>
      <c r="C36" s="181"/>
      <c r="D36" s="181"/>
      <c r="E36" s="181"/>
      <c r="F36" s="201"/>
      <c r="G36" s="181"/>
      <c r="H36" s="996"/>
      <c r="I36" s="996"/>
      <c r="J36" s="996"/>
      <c r="K36" s="996"/>
      <c r="L36" s="1072"/>
      <c r="M36" s="1072"/>
      <c r="N36" s="1072"/>
      <c r="O36" s="1072"/>
      <c r="P36" s="80"/>
      <c r="Q36" s="4"/>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79"/>
      <c r="AQ36" s="79"/>
      <c r="AR36" s="79"/>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row>
    <row r="37" s="0" customFormat="1" ht="18" customHeight="1">
      <c r="B37" s="21"/>
      <c r="C37" s="181"/>
      <c r="D37" s="181"/>
      <c r="E37" s="181"/>
      <c r="F37" s="201"/>
      <c r="G37" s="181"/>
      <c r="H37" s="996"/>
      <c r="I37" s="996"/>
      <c r="J37" s="996"/>
      <c r="K37" s="996"/>
      <c r="L37" s="1072"/>
      <c r="M37" s="1072"/>
      <c r="N37" s="1072"/>
      <c r="O37" s="1072"/>
      <c r="P37" s="80"/>
      <c r="Q37" s="4"/>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79"/>
      <c r="AQ37" s="79"/>
      <c r="AR37" s="79"/>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row>
    <row r="38" s="0" customFormat="1" ht="18" customHeight="1">
      <c r="B38" s="21"/>
      <c r="C38" s="181"/>
      <c r="D38" s="181"/>
      <c r="E38" s="181"/>
      <c r="F38" s="201"/>
      <c r="G38" s="181"/>
      <c r="H38" s="996"/>
      <c r="I38" s="996"/>
      <c r="J38" s="996"/>
      <c r="K38" s="996"/>
      <c r="L38" s="1072"/>
      <c r="M38" s="1072"/>
      <c r="N38" s="1072"/>
      <c r="O38" s="1072"/>
      <c r="P38" s="80"/>
      <c r="Q38" s="4"/>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79"/>
      <c r="AQ38" s="79"/>
      <c r="AR38" s="79"/>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row>
    <row r="39" ht="18" customHeight="1">
      <c r="C39" s="181"/>
      <c r="D39" s="181"/>
      <c r="E39" s="181"/>
      <c r="F39" s="201"/>
      <c r="G39" s="181"/>
      <c r="H39" s="996"/>
      <c r="I39" s="996"/>
      <c r="J39" s="996"/>
      <c r="K39" s="996"/>
      <c r="L39" s="1072"/>
      <c r="M39" s="1072"/>
      <c r="N39" s="1072"/>
      <c r="O39" s="1072"/>
      <c r="P39" s="80"/>
      <c r="Q39" s="4"/>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4"/>
      <c r="AQ39" s="79"/>
      <c r="AR39" s="79"/>
    </row>
    <row r="40" ht="18" customHeight="1">
      <c r="C40" s="181"/>
      <c r="D40" s="181"/>
      <c r="E40" s="181"/>
      <c r="F40" s="201"/>
      <c r="G40" s="181"/>
      <c r="H40" s="996"/>
      <c r="I40" s="996"/>
      <c r="J40" s="996"/>
      <c r="K40" s="996"/>
      <c r="L40" s="1072"/>
      <c r="M40" s="1072"/>
      <c r="N40" s="1072"/>
      <c r="O40" s="1072"/>
      <c r="P40" s="80"/>
      <c r="Q40" s="4"/>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4"/>
      <c r="AQ40" s="79"/>
      <c r="AR40" s="79"/>
    </row>
    <row r="41" ht="18" customHeight="1">
      <c r="C41" s="181"/>
      <c r="D41" s="181"/>
      <c r="E41" s="181"/>
      <c r="F41" s="201"/>
      <c r="G41" s="181"/>
      <c r="H41" s="996"/>
      <c r="I41" s="996"/>
      <c r="J41" s="996"/>
      <c r="K41" s="996"/>
      <c r="L41" s="1072"/>
      <c r="M41" s="1072"/>
      <c r="N41" s="1072"/>
      <c r="O41" s="1072"/>
      <c r="P41" s="80"/>
      <c r="Q41" s="4"/>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4"/>
      <c r="AQ41" s="79"/>
      <c r="AR41" s="79"/>
    </row>
    <row r="42" ht="18" customHeight="1">
      <c r="C42" s="181"/>
      <c r="D42" s="181"/>
      <c r="E42" s="181"/>
      <c r="F42" s="201"/>
      <c r="G42" s="181"/>
      <c r="H42" s="996"/>
      <c r="I42" s="996"/>
      <c r="J42" s="996"/>
      <c r="K42" s="996"/>
      <c r="L42" s="1072"/>
      <c r="M42" s="1072"/>
      <c r="N42" s="1072"/>
      <c r="O42" s="1072"/>
      <c r="P42" s="80"/>
      <c r="Q42" s="4"/>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4"/>
      <c r="AQ42" s="79"/>
      <c r="AR42" s="79"/>
    </row>
    <row r="43" ht="18" customHeight="1">
      <c r="C43" s="181"/>
      <c r="D43" s="181"/>
      <c r="E43" s="181"/>
      <c r="F43" s="201"/>
      <c r="G43" s="181"/>
      <c r="H43" s="996"/>
      <c r="I43" s="996"/>
      <c r="J43" s="996"/>
      <c r="K43" s="996"/>
      <c r="L43" s="1072"/>
      <c r="M43" s="1072"/>
      <c r="N43" s="1072"/>
      <c r="O43" s="1072"/>
      <c r="P43" s="80"/>
      <c r="Q43" s="4"/>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4"/>
      <c r="AQ43" s="79"/>
      <c r="AR43" s="79"/>
    </row>
    <row r="44" ht="18" customHeight="1">
      <c r="C44" s="181"/>
      <c r="D44" s="181"/>
      <c r="E44" s="181"/>
      <c r="F44" s="201"/>
      <c r="G44" s="181"/>
      <c r="H44" s="996"/>
      <c r="I44" s="996"/>
      <c r="J44" s="996"/>
      <c r="K44" s="996"/>
      <c r="L44" s="1072"/>
      <c r="M44" s="1072"/>
      <c r="N44" s="1072"/>
      <c r="O44" s="1072"/>
      <c r="P44" s="80"/>
      <c r="Q44" s="4"/>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4"/>
      <c r="AQ44" s="79"/>
      <c r="AR44" s="79"/>
    </row>
    <row r="45" ht="18" customHeight="1">
      <c r="C45" s="181"/>
      <c r="D45" s="181"/>
      <c r="E45" s="181"/>
      <c r="F45" s="201"/>
      <c r="G45" s="181"/>
      <c r="H45" s="996"/>
      <c r="I45" s="996"/>
      <c r="J45" s="996"/>
      <c r="K45" s="996"/>
      <c r="L45" s="1072"/>
      <c r="M45" s="1072"/>
      <c r="N45" s="1072"/>
      <c r="O45" s="1072"/>
      <c r="P45" s="80"/>
      <c r="Q45" s="4"/>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4"/>
      <c r="AQ45" s="79"/>
      <c r="AR45" s="79"/>
    </row>
    <row r="46" ht="18" customHeight="1">
      <c r="C46" s="181"/>
      <c r="D46" s="181"/>
      <c r="E46" s="181"/>
      <c r="F46" s="201"/>
      <c r="G46" s="181"/>
      <c r="H46" s="996"/>
      <c r="I46" s="996"/>
      <c r="J46" s="996"/>
      <c r="K46" s="996"/>
      <c r="L46" s="1072"/>
      <c r="M46" s="1072"/>
      <c r="N46" s="1072"/>
      <c r="O46" s="1072"/>
      <c r="P46" s="80"/>
      <c r="Q46" s="4"/>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4"/>
      <c r="AQ46" s="79"/>
      <c r="AR46" s="79"/>
    </row>
    <row r="47" ht="0" hidden="1" customHeight="1">
      <c r="C47" s="181"/>
      <c r="D47" s="181"/>
      <c r="E47" s="181"/>
      <c r="F47" s="201"/>
      <c r="G47" s="181"/>
      <c r="H47" s="996"/>
      <c r="I47" s="996"/>
      <c r="J47" s="996"/>
      <c r="K47" s="996"/>
      <c r="L47" s="1072"/>
      <c r="M47" s="1072"/>
      <c r="N47" s="1072"/>
      <c r="O47" s="1072"/>
      <c r="P47" s="80"/>
      <c r="Q47" s="4"/>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4"/>
      <c r="AQ47" s="79"/>
      <c r="AR47" s="79"/>
    </row>
    <row r="48" ht="0" hidden="1" customHeight="1">
      <c r="C48" s="181"/>
      <c r="D48" s="181"/>
      <c r="E48" s="181"/>
      <c r="F48" s="201"/>
      <c r="G48" s="181"/>
      <c r="H48" s="996"/>
      <c r="I48" s="996"/>
      <c r="J48" s="996"/>
      <c r="K48" s="996"/>
      <c r="L48" s="1072"/>
      <c r="M48" s="1072"/>
      <c r="N48" s="1072"/>
      <c r="O48" s="1072"/>
      <c r="P48" s="80"/>
      <c r="Q48" s="4"/>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4"/>
      <c r="AQ48" s="79"/>
      <c r="AR48" s="79"/>
    </row>
    <row r="49" ht="0" hidden="1" customHeight="1">
      <c r="C49" s="181"/>
      <c r="D49" s="181"/>
      <c r="E49" s="181"/>
      <c r="F49" s="201"/>
      <c r="G49" s="181"/>
      <c r="H49" s="996"/>
      <c r="I49" s="996"/>
      <c r="J49" s="996"/>
      <c r="K49" s="996"/>
      <c r="L49" s="1072"/>
      <c r="M49" s="1072"/>
      <c r="N49" s="1072"/>
      <c r="O49" s="1072"/>
      <c r="P49" s="80"/>
      <c r="Q49" s="4"/>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4"/>
      <c r="AQ49" s="79"/>
      <c r="AR49" s="79"/>
    </row>
    <row r="50" ht="0" hidden="1" customHeight="1">
      <c r="C50" s="181"/>
      <c r="D50" s="181"/>
      <c r="E50" s="181"/>
      <c r="F50" s="201"/>
      <c r="G50" s="181"/>
      <c r="H50" s="996"/>
      <c r="I50" s="996"/>
      <c r="J50" s="996"/>
      <c r="K50" s="996"/>
      <c r="L50" s="1072"/>
      <c r="M50" s="1072"/>
      <c r="N50" s="1072"/>
      <c r="O50" s="1072"/>
      <c r="P50" s="80"/>
      <c r="Q50" s="4"/>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4"/>
      <c r="AQ50" s="79"/>
      <c r="AR50" s="79"/>
    </row>
    <row r="51" ht="0" hidden="1" customHeight="1">
      <c r="C51" s="181"/>
      <c r="D51" s="181"/>
      <c r="E51" s="181"/>
      <c r="F51" s="201"/>
      <c r="G51" s="181"/>
      <c r="H51" s="996"/>
      <c r="I51" s="996"/>
      <c r="J51" s="996"/>
      <c r="K51" s="996"/>
      <c r="L51" s="1072"/>
      <c r="M51" s="1072"/>
      <c r="N51" s="1072"/>
      <c r="O51" s="1072"/>
      <c r="P51" s="80"/>
      <c r="Q51" s="4"/>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4"/>
      <c r="AQ51" s="79"/>
      <c r="AR51" s="79"/>
    </row>
    <row r="52" s="0" customFormat="1" ht="0" hidden="1" customHeight="1">
      <c r="B52" s="21"/>
      <c r="C52" s="181"/>
      <c r="D52" s="181"/>
      <c r="E52" s="181"/>
      <c r="F52" s="201"/>
      <c r="G52" s="181"/>
      <c r="H52" s="996"/>
      <c r="I52" s="996"/>
      <c r="J52" s="996"/>
      <c r="K52" s="996"/>
      <c r="L52" s="1072"/>
      <c r="M52" s="1072"/>
      <c r="N52" s="1072"/>
      <c r="O52" s="1072"/>
      <c r="P52" s="80"/>
      <c r="Q52" s="4"/>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79"/>
      <c r="AQ52" s="79"/>
      <c r="AR52" s="79"/>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row>
    <row r="53" s="0" customFormat="1" ht="0" hidden="1" customHeight="1">
      <c r="B53" s="21"/>
      <c r="C53" s="181"/>
      <c r="D53" s="181"/>
      <c r="E53" s="181"/>
      <c r="F53" s="201"/>
      <c r="G53" s="181"/>
      <c r="H53" s="996"/>
      <c r="I53" s="996"/>
      <c r="J53" s="996"/>
      <c r="K53" s="996"/>
      <c r="L53" s="1072"/>
      <c r="M53" s="1072"/>
      <c r="N53" s="1072"/>
      <c r="O53" s="1072"/>
      <c r="P53" s="80"/>
      <c r="Q53" s="4"/>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79"/>
      <c r="AQ53" s="79"/>
      <c r="AR53" s="79"/>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row>
    <row r="54" s="0" customFormat="1" ht="0" hidden="1" customHeight="1">
      <c r="B54" s="21"/>
      <c r="C54" s="181"/>
      <c r="D54" s="181"/>
      <c r="E54" s="181"/>
      <c r="F54" s="201"/>
      <c r="G54" s="181"/>
      <c r="H54" s="996"/>
      <c r="I54" s="996"/>
      <c r="J54" s="996"/>
      <c r="K54" s="996"/>
      <c r="L54" s="1072"/>
      <c r="M54" s="1072"/>
      <c r="N54" s="1072"/>
      <c r="O54" s="1072"/>
      <c r="P54" s="80"/>
      <c r="Q54" s="4"/>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48"/>
      <c r="AQ54" s="48"/>
      <c r="AR54" s="48"/>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row>
    <row r="55" s="0" customFormat="1" ht="0" hidden="1" customHeight="1">
      <c r="B55" s="21"/>
      <c r="C55" s="181"/>
      <c r="D55" s="181"/>
      <c r="E55" s="181"/>
      <c r="F55" s="201"/>
      <c r="G55" s="181"/>
      <c r="H55" s="996"/>
      <c r="I55" s="996"/>
      <c r="J55" s="996"/>
      <c r="K55" s="996"/>
      <c r="L55" s="1072"/>
      <c r="M55" s="1072"/>
      <c r="N55" s="1072"/>
      <c r="O55" s="1072"/>
      <c r="P55" s="80"/>
      <c r="Q55" s="4"/>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79"/>
      <c r="AQ55" s="79"/>
      <c r="AR55" s="79"/>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row>
    <row r="56" s="0" customFormat="1" ht="0" hidden="1" customHeight="1">
      <c r="B56" s="21"/>
      <c r="C56" s="181"/>
      <c r="D56" s="181"/>
      <c r="E56" s="181"/>
      <c r="F56" s="201"/>
      <c r="G56" s="181"/>
      <c r="H56" s="996"/>
      <c r="I56" s="996"/>
      <c r="J56" s="996"/>
      <c r="K56" s="996"/>
      <c r="L56" s="1072"/>
      <c r="M56" s="1072"/>
      <c r="N56" s="1072"/>
      <c r="O56" s="1072"/>
      <c r="P56" s="80"/>
      <c r="Q56" s="4"/>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79"/>
      <c r="AQ56" s="79"/>
      <c r="AR56" s="79"/>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row>
    <row r="57" s="0" customFormat="1" ht="0" hidden="1" customHeight="1">
      <c r="B57" s="21"/>
      <c r="C57" s="181"/>
      <c r="D57" s="181"/>
      <c r="E57" s="181"/>
      <c r="F57" s="201"/>
      <c r="G57" s="181"/>
      <c r="H57" s="996"/>
      <c r="I57" s="996"/>
      <c r="J57" s="996"/>
      <c r="K57" s="996"/>
      <c r="L57" s="1072"/>
      <c r="M57" s="1072"/>
      <c r="N57" s="1072"/>
      <c r="O57" s="1072"/>
      <c r="P57" s="80"/>
      <c r="Q57" s="4"/>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79"/>
      <c r="AQ57" s="79"/>
      <c r="AR57" s="79"/>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row>
    <row r="58" s="0" customFormat="1" ht="0" hidden="1" customHeight="1">
      <c r="B58" s="21"/>
      <c r="C58" s="181"/>
      <c r="D58" s="181"/>
      <c r="E58" s="181"/>
      <c r="F58" s="201"/>
      <c r="G58" s="181"/>
      <c r="H58" s="996"/>
      <c r="I58" s="996"/>
      <c r="J58" s="996"/>
      <c r="K58" s="996"/>
      <c r="L58" s="1072"/>
      <c r="M58" s="1072"/>
      <c r="N58" s="1072"/>
      <c r="O58" s="1072"/>
      <c r="P58" s="80"/>
      <c r="Q58" s="4"/>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79"/>
      <c r="AQ58" s="79"/>
      <c r="AR58" s="79"/>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row>
    <row r="59" ht="0" hidden="1" customHeight="1">
      <c r="C59" s="181"/>
      <c r="D59" s="181"/>
      <c r="E59" s="181"/>
      <c r="F59" s="201"/>
      <c r="G59" s="181"/>
      <c r="H59" s="996"/>
      <c r="I59" s="996"/>
      <c r="J59" s="996"/>
      <c r="K59" s="996"/>
      <c r="L59" s="1072"/>
      <c r="M59" s="1072"/>
      <c r="N59" s="1072"/>
      <c r="O59" s="1072"/>
      <c r="P59" s="80"/>
      <c r="Q59" s="4"/>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4"/>
      <c r="AQ59" s="79"/>
      <c r="AR59" s="79"/>
    </row>
    <row r="60" ht="0" hidden="1" customHeight="1">
      <c r="C60" s="181"/>
      <c r="D60" s="181"/>
      <c r="E60" s="181"/>
      <c r="F60" s="201"/>
      <c r="G60" s="181"/>
      <c r="H60" s="996"/>
      <c r="I60" s="996"/>
      <c r="J60" s="996"/>
      <c r="K60" s="996"/>
      <c r="L60" s="1072"/>
      <c r="M60" s="1072"/>
      <c r="N60" s="1072"/>
      <c r="O60" s="1072"/>
      <c r="P60" s="80"/>
      <c r="Q60" s="4"/>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4"/>
      <c r="AQ60" s="79"/>
      <c r="AR60" s="79"/>
    </row>
    <row r="61" ht="0" hidden="1" customHeight="1">
      <c r="C61" s="181"/>
      <c r="D61" s="181"/>
      <c r="E61" s="181"/>
      <c r="F61" s="201"/>
      <c r="G61" s="181"/>
      <c r="H61" s="996"/>
      <c r="I61" s="996"/>
      <c r="J61" s="996"/>
      <c r="K61" s="996"/>
      <c r="L61" s="1072"/>
      <c r="M61" s="1072"/>
      <c r="N61" s="1072"/>
      <c r="O61" s="1072"/>
      <c r="P61" s="80"/>
      <c r="Q61" s="4"/>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4"/>
      <c r="AQ61" s="79"/>
      <c r="AR61" s="79"/>
    </row>
    <row r="62" ht="0" hidden="1" customHeight="1">
      <c r="C62" s="181"/>
      <c r="D62" s="181"/>
      <c r="E62" s="181"/>
      <c r="F62" s="201"/>
      <c r="G62" s="181"/>
      <c r="H62" s="996"/>
      <c r="I62" s="996"/>
      <c r="J62" s="996"/>
      <c r="K62" s="996"/>
      <c r="L62" s="1072"/>
      <c r="M62" s="1072"/>
      <c r="N62" s="1072"/>
      <c r="O62" s="1072"/>
      <c r="P62" s="80"/>
      <c r="Q62" s="4"/>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4"/>
      <c r="AQ62" s="79"/>
      <c r="AR62" s="79"/>
    </row>
    <row r="63" ht="0" hidden="1" customHeight="1">
      <c r="C63" s="181"/>
      <c r="D63" s="181"/>
      <c r="E63" s="181"/>
      <c r="F63" s="201"/>
      <c r="G63" s="181"/>
      <c r="H63" s="996"/>
      <c r="I63" s="996"/>
      <c r="J63" s="996"/>
      <c r="K63" s="996"/>
      <c r="L63" s="1072"/>
      <c r="M63" s="1072"/>
      <c r="N63" s="1072"/>
      <c r="O63" s="1072"/>
      <c r="P63" s="80"/>
      <c r="Q63" s="4"/>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4"/>
      <c r="AQ63" s="79"/>
      <c r="AR63" s="79"/>
    </row>
    <row r="64" ht="0" hidden="1" customHeight="1">
      <c r="C64" s="181"/>
      <c r="D64" s="181"/>
      <c r="E64" s="181"/>
      <c r="F64" s="201"/>
      <c r="G64" s="181"/>
      <c r="H64" s="996"/>
      <c r="I64" s="996"/>
      <c r="J64" s="996"/>
      <c r="K64" s="996"/>
      <c r="L64" s="1072"/>
      <c r="M64" s="1072"/>
      <c r="N64" s="1072"/>
      <c r="O64" s="1072"/>
      <c r="P64" s="80"/>
      <c r="Q64" s="4"/>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4"/>
      <c r="AQ64" s="79"/>
      <c r="AR64" s="79"/>
    </row>
    <row r="65" ht="0" hidden="1" customHeight="1">
      <c r="C65" s="181"/>
      <c r="D65" s="181"/>
      <c r="E65" s="181"/>
      <c r="F65" s="201"/>
      <c r="G65" s="181"/>
      <c r="H65" s="996"/>
      <c r="I65" s="996"/>
      <c r="J65" s="996"/>
      <c r="K65" s="996"/>
      <c r="L65" s="1072"/>
      <c r="M65" s="1072"/>
      <c r="N65" s="1072"/>
      <c r="O65" s="1072"/>
      <c r="P65" s="80"/>
      <c r="Q65" s="4"/>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4"/>
      <c r="AQ65" s="79"/>
      <c r="AR65" s="79"/>
    </row>
    <row r="66" ht="0" hidden="1" customHeight="1">
      <c r="C66" s="181"/>
      <c r="D66" s="181"/>
      <c r="E66" s="181"/>
      <c r="F66" s="201"/>
      <c r="G66" s="181"/>
      <c r="H66" s="996"/>
      <c r="I66" s="996"/>
      <c r="J66" s="996"/>
      <c r="K66" s="996"/>
      <c r="L66" s="1072"/>
      <c r="M66" s="1072"/>
      <c r="N66" s="1072"/>
      <c r="O66" s="1072"/>
      <c r="P66" s="80"/>
      <c r="Q66" s="4"/>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4"/>
      <c r="AQ66" s="79"/>
      <c r="AR66" s="79"/>
    </row>
    <row r="67" ht="0" hidden="1" customHeight="1">
      <c r="C67" s="181"/>
      <c r="D67" s="181"/>
      <c r="E67" s="181"/>
      <c r="F67" s="201"/>
      <c r="G67" s="181"/>
      <c r="H67" s="996"/>
      <c r="I67" s="996"/>
      <c r="J67" s="996"/>
      <c r="K67" s="996"/>
      <c r="L67" s="1072"/>
      <c r="M67" s="1072"/>
      <c r="N67" s="1072"/>
      <c r="O67" s="1072"/>
      <c r="P67" s="80"/>
      <c r="Q67" s="4"/>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4"/>
      <c r="AQ67" s="79"/>
      <c r="AR67" s="79"/>
    </row>
    <row r="68" ht="0" hidden="1" customHeight="1">
      <c r="C68" s="181"/>
      <c r="D68" s="181"/>
      <c r="E68" s="181"/>
      <c r="F68" s="201"/>
      <c r="G68" s="181"/>
      <c r="H68" s="996"/>
      <c r="I68" s="996"/>
      <c r="J68" s="996"/>
      <c r="K68" s="996"/>
      <c r="L68" s="1072"/>
      <c r="M68" s="1072"/>
      <c r="N68" s="1072"/>
      <c r="O68" s="1072"/>
      <c r="P68" s="80"/>
      <c r="Q68" s="4"/>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4"/>
      <c r="AQ68" s="79"/>
      <c r="AR68" s="79"/>
    </row>
    <row r="69" ht="0" hidden="1" customHeight="1">
      <c r="C69" s="181"/>
      <c r="D69" s="181"/>
      <c r="E69" s="181"/>
      <c r="F69" s="201"/>
      <c r="G69" s="181"/>
      <c r="H69" s="996"/>
      <c r="I69" s="996"/>
      <c r="J69" s="996"/>
      <c r="K69" s="996"/>
      <c r="L69" s="1072"/>
      <c r="M69" s="1072"/>
      <c r="N69" s="1072"/>
      <c r="O69" s="1072"/>
      <c r="P69" s="80"/>
      <c r="Q69" s="4"/>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4"/>
      <c r="AQ69" s="79"/>
      <c r="AR69" s="79"/>
    </row>
    <row r="70" ht="0" hidden="1" customHeight="1">
      <c r="C70" s="181"/>
      <c r="D70" s="181"/>
      <c r="E70" s="181"/>
      <c r="F70" s="201"/>
      <c r="G70" s="181"/>
      <c r="H70" s="996"/>
      <c r="I70" s="996"/>
      <c r="J70" s="996"/>
      <c r="K70" s="996"/>
      <c r="L70" s="1072"/>
      <c r="M70" s="1072"/>
      <c r="N70" s="1072"/>
      <c r="O70" s="1072"/>
      <c r="P70" s="80"/>
      <c r="Q70" s="4"/>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4"/>
      <c r="AQ70" s="79"/>
      <c r="AR70" s="79"/>
    </row>
    <row r="71" ht="0" hidden="1" customHeight="1">
      <c r="C71" s="181"/>
      <c r="D71" s="181"/>
      <c r="E71" s="181"/>
      <c r="F71" s="201"/>
      <c r="G71" s="181"/>
      <c r="H71" s="996"/>
      <c r="I71" s="996"/>
      <c r="J71" s="996"/>
      <c r="K71" s="996"/>
      <c r="L71" s="1072"/>
      <c r="M71" s="1072"/>
      <c r="N71" s="1072"/>
      <c r="O71" s="1072"/>
      <c r="P71" s="80"/>
      <c r="Q71" s="4"/>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4"/>
      <c r="AQ71" s="79"/>
      <c r="AR71" s="79"/>
    </row>
    <row r="72" ht="0" hidden="1" customHeight="1">
      <c r="C72" s="181"/>
      <c r="D72" s="181"/>
      <c r="E72" s="181"/>
      <c r="F72" s="201"/>
      <c r="G72" s="181"/>
      <c r="H72" s="996"/>
      <c r="I72" s="996"/>
      <c r="J72" s="996"/>
      <c r="K72" s="996"/>
      <c r="L72" s="1072"/>
      <c r="M72" s="1072"/>
      <c r="N72" s="1072"/>
      <c r="O72" s="1072"/>
      <c r="P72" s="80"/>
      <c r="Q72" s="4"/>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4"/>
      <c r="AQ72" s="79"/>
      <c r="AR72" s="79"/>
    </row>
    <row r="73" ht="0" hidden="1" customHeight="1">
      <c r="C73" s="181"/>
      <c r="D73" s="181"/>
      <c r="E73" s="181"/>
      <c r="F73" s="201"/>
      <c r="G73" s="181"/>
      <c r="H73" s="996"/>
      <c r="I73" s="996"/>
      <c r="J73" s="996"/>
      <c r="K73" s="996"/>
      <c r="L73" s="1072"/>
      <c r="M73" s="1072"/>
      <c r="N73" s="1072"/>
      <c r="O73" s="1072"/>
      <c r="P73" s="80"/>
      <c r="Q73" s="4"/>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4"/>
      <c r="AQ73" s="79"/>
      <c r="AR73" s="79"/>
    </row>
    <row r="74" ht="0" hidden="1" customHeight="1">
      <c r="C74" s="181"/>
      <c r="D74" s="181"/>
      <c r="E74" s="181"/>
      <c r="F74" s="201"/>
      <c r="G74" s="181"/>
      <c r="H74" s="996"/>
      <c r="I74" s="996"/>
      <c r="J74" s="996"/>
      <c r="K74" s="996"/>
      <c r="L74" s="1072"/>
      <c r="M74" s="1072"/>
      <c r="N74" s="1072"/>
      <c r="O74" s="1072"/>
      <c r="P74" s="80"/>
      <c r="Q74" s="4"/>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4"/>
      <c r="AQ74" s="79"/>
      <c r="AR74" s="79"/>
    </row>
    <row r="75" ht="0" hidden="1" customHeight="1">
      <c r="C75" s="181"/>
      <c r="D75" s="181"/>
      <c r="E75" s="181"/>
      <c r="F75" s="201"/>
      <c r="G75" s="181"/>
      <c r="H75" s="996"/>
      <c r="I75" s="996"/>
      <c r="J75" s="996"/>
      <c r="K75" s="996"/>
      <c r="L75" s="1072"/>
      <c r="M75" s="1072"/>
      <c r="N75" s="1072"/>
      <c r="O75" s="1072"/>
      <c r="P75" s="80"/>
      <c r="Q75" s="4"/>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4"/>
      <c r="AQ75" s="79"/>
      <c r="AR75" s="79"/>
    </row>
    <row r="76" ht="0" hidden="1" customHeight="1">
      <c r="C76" s="181"/>
      <c r="D76" s="181"/>
      <c r="E76" s="181"/>
      <c r="F76" s="201"/>
      <c r="G76" s="181"/>
      <c r="H76" s="996"/>
      <c r="I76" s="996"/>
      <c r="J76" s="996"/>
      <c r="K76" s="996"/>
      <c r="L76" s="1072"/>
      <c r="M76" s="1072"/>
      <c r="N76" s="1072"/>
      <c r="O76" s="1072"/>
      <c r="P76" s="80"/>
      <c r="Q76" s="4"/>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4"/>
      <c r="AQ76" s="79"/>
      <c r="AR76" s="79"/>
    </row>
    <row r="77" ht="0" hidden="1" customHeight="1">
      <c r="C77" s="181"/>
      <c r="D77" s="181"/>
      <c r="E77" s="181"/>
      <c r="F77" s="201"/>
      <c r="G77" s="181"/>
      <c r="H77" s="996"/>
      <c r="I77" s="996"/>
      <c r="J77" s="996"/>
      <c r="K77" s="996"/>
      <c r="L77" s="1072"/>
      <c r="M77" s="1072"/>
      <c r="N77" s="1072"/>
      <c r="O77" s="1072"/>
      <c r="P77" s="80"/>
      <c r="Q77" s="4"/>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4"/>
      <c r="AQ77" s="79"/>
      <c r="AR77" s="79"/>
    </row>
    <row r="78" ht="0" hidden="1" customHeight="1">
      <c r="C78" s="181"/>
      <c r="D78" s="181"/>
      <c r="E78" s="181"/>
      <c r="F78" s="201"/>
      <c r="G78" s="181"/>
      <c r="H78" s="996"/>
      <c r="I78" s="996"/>
      <c r="J78" s="996"/>
      <c r="K78" s="996"/>
      <c r="L78" s="1072"/>
      <c r="M78" s="1072"/>
      <c r="N78" s="1072"/>
      <c r="O78" s="1072"/>
      <c r="P78" s="80"/>
      <c r="Q78" s="4"/>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4"/>
      <c r="AQ78" s="79"/>
      <c r="AR78" s="79"/>
    </row>
    <row r="79" ht="0" hidden="1" customHeight="1">
      <c r="C79" s="181"/>
      <c r="D79" s="181"/>
      <c r="E79" s="181"/>
      <c r="F79" s="201"/>
      <c r="G79" s="181"/>
      <c r="H79" s="996"/>
      <c r="I79" s="996"/>
      <c r="J79" s="996"/>
      <c r="K79" s="996"/>
      <c r="L79" s="1072"/>
      <c r="M79" s="1072"/>
      <c r="N79" s="1072"/>
      <c r="O79" s="1072"/>
      <c r="P79" s="80"/>
      <c r="Q79" s="4"/>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4"/>
      <c r="AQ79" s="79"/>
      <c r="AR79" s="79"/>
    </row>
    <row r="80" ht="0" hidden="1" customHeight="1">
      <c r="C80" s="181"/>
      <c r="D80" s="181"/>
      <c r="E80" s="181"/>
      <c r="F80" s="201"/>
      <c r="G80" s="181"/>
      <c r="H80" s="996"/>
      <c r="I80" s="996"/>
      <c r="J80" s="996"/>
      <c r="K80" s="996"/>
      <c r="L80" s="1072"/>
      <c r="M80" s="1072"/>
      <c r="N80" s="1072"/>
      <c r="O80" s="1072"/>
      <c r="P80" s="80"/>
      <c r="Q80" s="4"/>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4"/>
      <c r="AQ80" s="79"/>
      <c r="AR80" s="79"/>
    </row>
    <row r="81" ht="0" hidden="1" customHeight="1">
      <c r="C81" s="181"/>
      <c r="D81" s="181"/>
      <c r="E81" s="181"/>
      <c r="F81" s="201"/>
      <c r="G81" s="181"/>
      <c r="H81" s="996"/>
      <c r="I81" s="996"/>
      <c r="J81" s="996"/>
      <c r="K81" s="996"/>
      <c r="L81" s="1072"/>
      <c r="M81" s="1072"/>
      <c r="N81" s="1072"/>
      <c r="O81" s="1072"/>
      <c r="P81" s="80"/>
      <c r="Q81" s="4"/>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4"/>
      <c r="AQ81" s="79"/>
      <c r="AR81" s="79"/>
    </row>
    <row r="82" ht="0" hidden="1" customHeight="1">
      <c r="C82" s="181"/>
      <c r="D82" s="181"/>
      <c r="E82" s="181"/>
      <c r="F82" s="201"/>
      <c r="G82" s="181"/>
      <c r="H82" s="996"/>
      <c r="I82" s="996"/>
      <c r="J82" s="996"/>
      <c r="K82" s="996"/>
      <c r="L82" s="1072"/>
      <c r="M82" s="1072"/>
      <c r="N82" s="1072"/>
      <c r="O82" s="1072"/>
      <c r="P82" s="80"/>
      <c r="Q82" s="4"/>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4"/>
      <c r="AQ82" s="79"/>
      <c r="AR82" s="79"/>
    </row>
    <row r="83" ht="0" hidden="1" customHeight="1">
      <c r="C83" s="181"/>
      <c r="D83" s="181"/>
      <c r="E83" s="181"/>
      <c r="F83" s="201"/>
      <c r="G83" s="181"/>
      <c r="H83" s="996"/>
      <c r="I83" s="996"/>
      <c r="J83" s="996"/>
      <c r="K83" s="996"/>
      <c r="L83" s="1072"/>
      <c r="M83" s="1072"/>
      <c r="N83" s="1072"/>
      <c r="O83" s="1072"/>
      <c r="P83" s="80"/>
      <c r="Q83" s="4"/>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4"/>
      <c r="AQ83" s="79"/>
      <c r="AR83" s="79"/>
    </row>
    <row r="84" ht="0" hidden="1" customHeight="1">
      <c r="C84" s="181"/>
      <c r="D84" s="181"/>
      <c r="E84" s="181"/>
      <c r="F84" s="201"/>
      <c r="G84" s="181"/>
      <c r="H84" s="996"/>
      <c r="I84" s="996"/>
      <c r="J84" s="996"/>
      <c r="K84" s="996"/>
      <c r="L84" s="1072"/>
      <c r="M84" s="1072"/>
      <c r="N84" s="1072"/>
      <c r="O84" s="1072"/>
      <c r="P84" s="80"/>
      <c r="Q84" s="4"/>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4"/>
      <c r="AQ84" s="79"/>
      <c r="AR84" s="79"/>
    </row>
    <row r="85" ht="0" hidden="1" customHeight="1">
      <c r="C85" s="181"/>
      <c r="D85" s="181"/>
      <c r="E85" s="181"/>
      <c r="F85" s="201"/>
      <c r="G85" s="181"/>
      <c r="H85" s="996"/>
      <c r="I85" s="996"/>
      <c r="J85" s="996"/>
      <c r="K85" s="996"/>
      <c r="L85" s="1072"/>
      <c r="M85" s="1072"/>
      <c r="N85" s="1072"/>
      <c r="O85" s="1072"/>
      <c r="P85" s="80"/>
      <c r="Q85" s="4"/>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82"/>
      <c r="AP85" s="4"/>
      <c r="AQ85" s="79"/>
      <c r="AR85" s="79"/>
    </row>
    <row r="86" ht="0" hidden="1" customHeight="1">
      <c r="C86" s="181"/>
      <c r="D86" s="181"/>
      <c r="E86" s="181"/>
      <c r="F86" s="201"/>
      <c r="G86" s="181"/>
      <c r="H86" s="996"/>
      <c r="I86" s="996"/>
      <c r="J86" s="996"/>
      <c r="K86" s="996"/>
      <c r="L86" s="1072"/>
      <c r="M86" s="1072"/>
      <c r="N86" s="1072"/>
      <c r="O86" s="1072"/>
      <c r="P86" s="80"/>
      <c r="Q86" s="4"/>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4"/>
      <c r="AQ86" s="79"/>
      <c r="AR86" s="79"/>
    </row>
    <row r="87" ht="0" hidden="1" customHeight="1">
      <c r="C87" s="181"/>
      <c r="D87" s="181"/>
      <c r="E87" s="181"/>
      <c r="F87" s="201"/>
      <c r="G87" s="181"/>
      <c r="H87" s="996"/>
      <c r="I87" s="996"/>
      <c r="J87" s="996"/>
      <c r="K87" s="996"/>
      <c r="L87" s="1072"/>
      <c r="M87" s="1072"/>
      <c r="N87" s="1072"/>
      <c r="O87" s="1072"/>
      <c r="P87" s="80"/>
      <c r="Q87" s="4"/>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182"/>
      <c r="AP87" s="4"/>
      <c r="AQ87" s="79"/>
      <c r="AR87" s="79"/>
    </row>
    <row r="88" ht="0" hidden="1" customHeight="1">
      <c r="C88" s="181"/>
      <c r="D88" s="181"/>
      <c r="E88" s="181"/>
      <c r="F88" s="201"/>
      <c r="G88" s="181"/>
      <c r="H88" s="996"/>
      <c r="I88" s="996"/>
      <c r="J88" s="996"/>
      <c r="K88" s="996"/>
      <c r="L88" s="1072"/>
      <c r="M88" s="1072"/>
      <c r="N88" s="1072"/>
      <c r="O88" s="1072"/>
      <c r="P88" s="80"/>
      <c r="Q88" s="4"/>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4"/>
      <c r="AQ88" s="79"/>
      <c r="AR88" s="79"/>
    </row>
    <row r="89" ht="0" hidden="1" customHeight="1">
      <c r="C89" s="181"/>
      <c r="D89" s="181"/>
      <c r="E89" s="181"/>
      <c r="F89" s="201"/>
      <c r="G89" s="181"/>
      <c r="H89" s="996"/>
      <c r="I89" s="996"/>
      <c r="J89" s="996"/>
      <c r="K89" s="996"/>
      <c r="L89" s="1072"/>
      <c r="M89" s="1072"/>
      <c r="N89" s="1072"/>
      <c r="O89" s="1072"/>
      <c r="P89" s="80"/>
      <c r="Q89" s="4"/>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4"/>
      <c r="AQ89" s="79"/>
      <c r="AR89" s="79"/>
    </row>
    <row r="90" ht="0" hidden="1" customHeight="1">
      <c r="C90" s="181"/>
      <c r="D90" s="181"/>
      <c r="E90" s="181"/>
      <c r="F90" s="201"/>
      <c r="G90" s="181"/>
      <c r="H90" s="996"/>
      <c r="I90" s="996"/>
      <c r="J90" s="996"/>
      <c r="K90" s="996"/>
      <c r="L90" s="1072"/>
      <c r="M90" s="1072"/>
      <c r="N90" s="1072"/>
      <c r="O90" s="1072"/>
      <c r="P90" s="80"/>
      <c r="Q90" s="4"/>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4"/>
      <c r="AQ90" s="79"/>
      <c r="AR90" s="79"/>
    </row>
    <row r="91" ht="0" hidden="1" customHeight="1">
      <c r="C91" s="181"/>
      <c r="D91" s="181"/>
      <c r="E91" s="181"/>
      <c r="F91" s="201"/>
      <c r="G91" s="181"/>
      <c r="H91" s="996"/>
      <c r="I91" s="996"/>
      <c r="J91" s="996"/>
      <c r="K91" s="996"/>
      <c r="L91" s="1072"/>
      <c r="M91" s="1072"/>
      <c r="N91" s="1072"/>
      <c r="O91" s="1072"/>
      <c r="P91" s="80"/>
      <c r="Q91" s="4"/>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4"/>
      <c r="AQ91" s="79"/>
      <c r="AR91" s="79"/>
    </row>
    <row r="92" ht="0" hidden="1" customHeight="1">
      <c r="C92" s="181"/>
      <c r="D92" s="181"/>
      <c r="E92" s="181"/>
      <c r="F92" s="201"/>
      <c r="G92" s="181"/>
      <c r="H92" s="996"/>
      <c r="I92" s="996"/>
      <c r="J92" s="996"/>
      <c r="K92" s="996"/>
      <c r="L92" s="1072"/>
      <c r="M92" s="1072"/>
      <c r="N92" s="1072"/>
      <c r="O92" s="1072"/>
      <c r="P92" s="80"/>
      <c r="Q92" s="4"/>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4"/>
      <c r="AQ92" s="79"/>
      <c r="AR92" s="79"/>
    </row>
    <row r="93" ht="0" hidden="1" customHeight="1">
      <c r="C93" s="181"/>
      <c r="D93" s="181"/>
      <c r="E93" s="181"/>
      <c r="F93" s="201"/>
      <c r="G93" s="181"/>
      <c r="H93" s="996"/>
      <c r="I93" s="996"/>
      <c r="J93" s="996"/>
      <c r="K93" s="996"/>
      <c r="L93" s="1072"/>
      <c r="M93" s="1072"/>
      <c r="N93" s="1072"/>
      <c r="O93" s="1072"/>
      <c r="P93" s="80"/>
      <c r="Q93" s="4"/>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4"/>
      <c r="AQ93" s="79"/>
      <c r="AR93" s="79"/>
    </row>
    <row r="94" ht="0" hidden="1" customHeight="1">
      <c r="C94" s="181"/>
      <c r="D94" s="181"/>
      <c r="E94" s="181"/>
      <c r="F94" s="201"/>
      <c r="G94" s="181"/>
      <c r="H94" s="996"/>
      <c r="I94" s="996"/>
      <c r="J94" s="996"/>
      <c r="K94" s="996"/>
      <c r="L94" s="1072"/>
      <c r="M94" s="1072"/>
      <c r="N94" s="1072"/>
      <c r="O94" s="1072"/>
      <c r="P94" s="80"/>
      <c r="Q94" s="4"/>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4"/>
      <c r="AQ94" s="79"/>
      <c r="AR94" s="79"/>
    </row>
    <row r="95" ht="0" hidden="1" customHeight="1">
      <c r="C95" s="181"/>
      <c r="D95" s="181"/>
      <c r="E95" s="181"/>
      <c r="F95" s="201"/>
      <c r="G95" s="181"/>
      <c r="H95" s="996"/>
      <c r="I95" s="996"/>
      <c r="J95" s="996"/>
      <c r="K95" s="996"/>
      <c r="L95" s="1072"/>
      <c r="M95" s="1072"/>
      <c r="N95" s="1072"/>
      <c r="O95" s="1072"/>
      <c r="P95" s="80"/>
      <c r="Q95" s="4"/>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4"/>
      <c r="AQ95" s="79"/>
      <c r="AR95" s="79"/>
    </row>
    <row r="96" ht="0" hidden="1" customHeight="1">
      <c r="C96" s="181"/>
      <c r="D96" s="181"/>
      <c r="E96" s="181"/>
      <c r="F96" s="201"/>
      <c r="G96" s="181"/>
      <c r="H96" s="996"/>
      <c r="I96" s="996"/>
      <c r="J96" s="996"/>
      <c r="K96" s="996"/>
      <c r="L96" s="1072"/>
      <c r="M96" s="1072"/>
      <c r="N96" s="1072"/>
      <c r="O96" s="1072"/>
      <c r="P96" s="80"/>
      <c r="Q96" s="4"/>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4"/>
      <c r="AQ96" s="79"/>
      <c r="AR96" s="79"/>
    </row>
    <row r="97" ht="0" hidden="1" customHeight="1">
      <c r="C97" s="181"/>
      <c r="D97" s="181"/>
      <c r="E97" s="181"/>
      <c r="F97" s="201"/>
      <c r="G97" s="181"/>
      <c r="H97" s="996"/>
      <c r="I97" s="996"/>
      <c r="J97" s="996"/>
      <c r="K97" s="996"/>
      <c r="L97" s="1072"/>
      <c r="M97" s="1072"/>
      <c r="N97" s="1072"/>
      <c r="O97" s="1072"/>
      <c r="P97" s="80"/>
      <c r="Q97" s="4"/>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4"/>
      <c r="AQ97" s="79"/>
      <c r="AR97" s="79"/>
    </row>
    <row r="98" ht="0" hidden="1" customHeight="1">
      <c r="C98" s="181"/>
      <c r="D98" s="181"/>
      <c r="E98" s="181"/>
      <c r="F98" s="201"/>
      <c r="G98" s="181"/>
      <c r="H98" s="996"/>
      <c r="I98" s="996"/>
      <c r="J98" s="996"/>
      <c r="K98" s="996"/>
      <c r="L98" s="1072"/>
      <c r="M98" s="1072"/>
      <c r="N98" s="1072"/>
      <c r="O98" s="1072"/>
      <c r="P98" s="80"/>
      <c r="Q98" s="4"/>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4"/>
      <c r="AQ98" s="79"/>
      <c r="AR98" s="79"/>
    </row>
    <row r="99" ht="0" hidden="1" customHeight="1">
      <c r="C99" s="181"/>
      <c r="D99" s="181"/>
      <c r="E99" s="181"/>
      <c r="F99" s="201"/>
      <c r="G99" s="181"/>
      <c r="H99" s="996"/>
      <c r="I99" s="996"/>
      <c r="J99" s="996"/>
      <c r="K99" s="996"/>
      <c r="L99" s="1072"/>
      <c r="M99" s="1072"/>
      <c r="N99" s="1072"/>
      <c r="O99" s="1072"/>
      <c r="P99" s="80"/>
      <c r="Q99" s="4"/>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4"/>
      <c r="AQ99" s="79"/>
      <c r="AR99" s="79"/>
    </row>
    <row r="100" ht="0" hidden="1" customHeight="1">
      <c r="C100" s="181"/>
      <c r="D100" s="181"/>
      <c r="E100" s="181"/>
      <c r="F100" s="201"/>
      <c r="G100" s="181"/>
      <c r="H100" s="996"/>
      <c r="I100" s="996"/>
      <c r="J100" s="996"/>
      <c r="K100" s="996"/>
      <c r="L100" s="1072"/>
      <c r="M100" s="1072"/>
      <c r="N100" s="1072"/>
      <c r="O100" s="1072"/>
      <c r="P100" s="80"/>
      <c r="Q100" s="4"/>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4"/>
      <c r="AQ100" s="48"/>
      <c r="AR100" s="48"/>
    </row>
    <row r="101" ht="0" hidden="1" customHeight="1">
      <c r="C101" s="181"/>
      <c r="D101" s="181"/>
      <c r="E101" s="181"/>
      <c r="F101" s="201"/>
      <c r="G101" s="181"/>
      <c r="H101" s="996"/>
      <c r="I101" s="996"/>
      <c r="J101" s="996"/>
      <c r="K101" s="996"/>
      <c r="L101" s="1072"/>
      <c r="M101" s="1072"/>
      <c r="N101" s="1072"/>
      <c r="O101" s="1072"/>
      <c r="P101" s="80"/>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79"/>
      <c r="AR101" s="79"/>
    </row>
    <row r="102" ht="18" customHeight="1">
      <c r="C102" s="181"/>
      <c r="D102" s="181"/>
      <c r="E102" s="181"/>
      <c r="F102" s="201"/>
      <c r="G102" s="181"/>
      <c r="H102" s="996"/>
      <c r="I102" s="996"/>
      <c r="J102" s="996"/>
      <c r="K102" s="996"/>
      <c r="L102" s="1072"/>
      <c r="M102" s="1072"/>
      <c r="N102" s="1072"/>
      <c r="O102" s="1072"/>
      <c r="P102" s="80"/>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79"/>
      <c r="AR102" s="79"/>
    </row>
    <row r="103" ht="18" customHeight="1">
      <c r="C103" s="181"/>
      <c r="D103" s="181"/>
      <c r="E103" s="181"/>
      <c r="F103" s="201"/>
      <c r="G103" s="181"/>
      <c r="H103" s="996"/>
      <c r="I103" s="996"/>
      <c r="J103" s="996"/>
      <c r="K103" s="996"/>
      <c r="L103" s="1072"/>
      <c r="M103" s="1072"/>
      <c r="N103" s="1072"/>
      <c r="O103" s="1072"/>
      <c r="P103" s="80"/>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ht="9" customHeight="1">
      <c r="E104" s="81"/>
      <c r="F104" s="202"/>
      <c r="R104" s="0"/>
      <c r="S104" s="0"/>
      <c r="T104" s="0"/>
      <c r="U104" s="0"/>
      <c r="V104" s="0"/>
      <c r="W104" s="0"/>
      <c r="X104" s="0"/>
      <c r="Y104" s="0"/>
      <c r="Z104" s="87"/>
      <c r="AA104" s="0"/>
      <c r="AB104" s="0"/>
      <c r="AC104" s="5"/>
      <c r="AD104" s="5"/>
      <c r="AE104" s="5"/>
      <c r="AF104" s="67"/>
      <c r="AG104" s="0"/>
      <c r="AH104" s="0"/>
      <c r="AI104" s="0"/>
      <c r="AJ104" s="5"/>
      <c r="AK104" s="0"/>
      <c r="AL104" s="0"/>
      <c r="AM104" s="0"/>
      <c r="AN104" s="0"/>
      <c r="AO104" s="0"/>
      <c r="AP104" s="0"/>
    </row>
    <row r="105" ht="39.95" customHeight="1">
      <c r="B105" s="0"/>
      <c r="C105" s="1075" t="s">
        <v>126</v>
      </c>
      <c r="D105" s="1075"/>
      <c r="E105" s="1075"/>
      <c r="F105" s="1075"/>
      <c r="G105" s="1075"/>
      <c r="H105" s="1075"/>
      <c r="I105" s="1075"/>
      <c r="J105" s="1075"/>
      <c r="K105" s="1075"/>
      <c r="L105" s="1075"/>
      <c r="M105" s="1075"/>
      <c r="N105" s="1075"/>
      <c r="O105" s="1075"/>
      <c r="P105" s="1075"/>
      <c r="Q105" s="1075"/>
      <c r="R105" s="1075"/>
      <c r="S105" s="1075"/>
      <c r="T105" s="1075"/>
      <c r="U105" s="1075"/>
      <c r="V105" s="1075"/>
      <c r="W105" s="1075"/>
      <c r="X105" s="1075"/>
      <c r="Y105" s="1075"/>
      <c r="Z105" s="1075"/>
      <c r="AA105" s="1075"/>
      <c r="AB105" s="1075"/>
      <c r="AC105" s="1075"/>
      <c r="AD105" s="1075"/>
      <c r="AE105" s="1075"/>
      <c r="AF105" s="1075"/>
      <c r="AG105" s="1075"/>
      <c r="AH105" s="1075"/>
      <c r="AI105" s="1075"/>
      <c r="AJ105" s="1075"/>
      <c r="AK105" s="1075"/>
      <c r="AL105" s="1075"/>
      <c r="AM105" s="1075"/>
      <c r="AN105" s="1075"/>
      <c r="AO105" s="1075"/>
      <c r="AP105" s="233"/>
    </row>
    <row r="106" s="84" customFormat="1" ht="12" customHeight="1">
      <c r="B106" s="84"/>
      <c r="E106" s="46"/>
      <c r="F106" s="202"/>
      <c r="G106"/>
      <c r="H106"/>
      <c r="I106"/>
      <c r="J106"/>
      <c r="K106"/>
      <c r="L106"/>
      <c r="M106"/>
      <c r="N106"/>
      <c r="O106"/>
      <c r="P106"/>
      <c r="Q106"/>
      <c r="R106"/>
      <c r="S106"/>
      <c r="T106"/>
      <c r="U106"/>
      <c r="V106"/>
      <c r="W106"/>
      <c r="X106"/>
      <c r="Y106"/>
      <c r="Z106"/>
      <c r="AA10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row>
    <row r="107" s="236" customFormat="1" ht="12.75" customHeight="1">
      <c r="A107" s="236"/>
    </row>
    <row r="108" s="236" customFormat="1" ht="12.75" customHeight="1"/>
    <row r="109" s="236" customFormat="1" ht="12.75" customHeight="1"/>
    <row r="110" s="236" customFormat="1" ht="12.75" customHeight="1"/>
    <row r="111" s="236" customFormat="1" ht="12.75" customHeight="1"/>
    <row r="112" s="236" customFormat="1" ht="12.75" customHeight="1"/>
    <row r="113" s="236" customFormat="1" ht="12.75" customHeight="1"/>
    <row r="114" s="236" customFormat="1" ht="12.75" customHeight="1"/>
    <row r="115" s="236" customFormat="1" ht="12.75" customHeight="1"/>
    <row r="116" s="236" customFormat="1" ht="12.75" customHeight="1"/>
    <row r="117" s="236" customFormat="1" ht="12.75" customHeight="1"/>
    <row r="118" s="236" customFormat="1" ht="12.75" customHeight="1"/>
    <row r="119" s="236" customFormat="1" ht="12.75" customHeight="1"/>
    <row r="120" s="236" customFormat="1" ht="12.75" customHeight="1"/>
    <row r="121" s="236" customFormat="1" ht="12.75" customHeight="1"/>
    <row r="122" s="236" customFormat="1" ht="12.75" customHeight="1"/>
    <row r="123" s="236" customFormat="1" ht="12.75" customHeight="1"/>
    <row r="124" s="236" customFormat="1" ht="12.75" customHeight="1"/>
    <row r="125" s="236" customFormat="1" ht="12.75" customHeight="1"/>
    <row r="126" s="236" customFormat="1" ht="12.75" customHeight="1"/>
    <row r="127" s="236" customFormat="1" ht="12.75" customHeight="1"/>
    <row r="128" s="236" customFormat="1" ht="12.75" customHeight="1"/>
    <row r="129" s="236" customFormat="1" ht="12.75" customHeight="1"/>
    <row r="130" s="236" customFormat="1" ht="12.75" customHeight="1"/>
    <row r="131" s="236" customFormat="1" ht="12.75" customHeight="1"/>
    <row r="132" s="236" customFormat="1" ht="12.75" customHeight="1"/>
    <row r="133" s="236" customFormat="1" ht="12.75" customHeight="1"/>
    <row r="134" s="236" customFormat="1" ht="12.75" customHeight="1"/>
    <row r="135" s="236" customFormat="1" ht="12.75" customHeight="1"/>
    <row r="136" s="236" customFormat="1" ht="12.75" customHeight="1"/>
    <row r="137" s="236" customFormat="1" ht="12.75" customHeight="1"/>
    <row r="138" s="236" customFormat="1" ht="12.75" customHeight="1"/>
    <row r="139" s="236" customFormat="1" ht="12.75" customHeight="1"/>
    <row r="140" s="236" customFormat="1" ht="12.75" customHeight="1"/>
    <row r="141" s="236" customFormat="1" ht="12.75" customHeight="1"/>
    <row r="142" s="236" customFormat="1" ht="12.75" customHeight="1"/>
    <row r="143" s="236" customFormat="1" ht="12.75" customHeight="1"/>
    <row r="144" s="236" customFormat="1" ht="12.75" customHeight="1"/>
    <row r="145" s="236" customFormat="1" ht="12.75" customHeight="1"/>
    <row r="146" s="236" customFormat="1" ht="12.75" customHeight="1"/>
    <row r="147" s="236" customFormat="1" ht="12.75" customHeight="1"/>
    <row r="148" s="236" customFormat="1" ht="12.75" customHeight="1"/>
    <row r="149" s="236" customFormat="1" ht="12.75" customHeight="1"/>
    <row r="150" s="236" customFormat="1" ht="12.75" customHeight="1"/>
    <row r="151" s="236" customFormat="1" ht="12.75" customHeight="1"/>
    <row r="152" s="236" customFormat="1" ht="12.75" customHeight="1"/>
    <row r="153" s="236" customFormat="1" ht="12.75" customHeight="1"/>
  </sheetData>
  <mergeCells count="274">
    <mergeCell ref="C2:AP2"/>
    <mergeCell ref="H55:K55"/>
    <mergeCell ref="L55:O55"/>
    <mergeCell ref="H31:K31"/>
    <mergeCell ref="H52:K52"/>
    <mergeCell ref="C4:AP4"/>
    <mergeCell ref="C3:AP3"/>
    <mergeCell ref="L25:O25"/>
    <mergeCell ref="H25:K25"/>
    <mergeCell ref="L28:O28"/>
    <mergeCell ref="H53:K53"/>
    <mergeCell ref="H54:K54"/>
    <mergeCell ref="H24:K24"/>
    <mergeCell ref="L52:O52"/>
    <mergeCell ref="L53:O53"/>
    <mergeCell ref="L54:O54"/>
    <mergeCell ref="X15:AD15"/>
    <mergeCell ref="P15:V15"/>
    <mergeCell ref="H22:K22"/>
    <mergeCell ref="L24:O24"/>
    <mergeCell ref="L22:O22"/>
    <mergeCell ref="N12:O12"/>
    <mergeCell ref="AF15:AL15"/>
    <mergeCell ref="R12:S12"/>
    <mergeCell ref="H77:K77"/>
    <mergeCell ref="L77:O77"/>
    <mergeCell ref="L61:O61"/>
    <mergeCell ref="H62:K62"/>
    <mergeCell ref="L62:O62"/>
    <mergeCell ref="H61:K61"/>
    <mergeCell ref="H71:K71"/>
    <mergeCell ref="L71:O71"/>
    <mergeCell ref="H73:K73"/>
    <mergeCell ref="H76:K76"/>
    <mergeCell ref="H65:K65"/>
    <mergeCell ref="H74:K74"/>
    <mergeCell ref="L74:O74"/>
    <mergeCell ref="H75:K75"/>
    <mergeCell ref="L76:O76"/>
    <mergeCell ref="L73:O73"/>
    <mergeCell ref="H70:K70"/>
    <mergeCell ref="L66:O66"/>
    <mergeCell ref="H66:K66"/>
    <mergeCell ref="L63:O63"/>
    <mergeCell ref="L75:O75"/>
    <mergeCell ref="L64:O64"/>
    <mergeCell ref="L70:O70"/>
    <mergeCell ref="H64:K64"/>
    <mergeCell ref="AL13:AM13"/>
    <mergeCell ref="AJ12:AK12"/>
    <mergeCell ref="AH13:AI13"/>
    <mergeCell ref="AJ13:AK13"/>
    <mergeCell ref="Z13:AA13"/>
    <mergeCell ref="AF13:AG13"/>
    <mergeCell ref="H56:K56"/>
    <mergeCell ref="H57:K57"/>
    <mergeCell ref="H58:K58"/>
    <mergeCell ref="H29:K29"/>
    <mergeCell ref="L29:O29"/>
    <mergeCell ref="H27:K27"/>
    <mergeCell ref="L27:O27"/>
    <mergeCell ref="H28:K28"/>
    <mergeCell ref="L31:O31"/>
    <mergeCell ref="H37:K37"/>
    <mergeCell ref="L37:O37"/>
    <mergeCell ref="H34:K34"/>
    <mergeCell ref="L34:O34"/>
    <mergeCell ref="H35:K35"/>
    <mergeCell ref="L35:O35"/>
    <mergeCell ref="H36:K36"/>
    <mergeCell ref="L36:O36"/>
    <mergeCell ref="H38:K38"/>
    <mergeCell ref="AB9:AC9"/>
    <mergeCell ref="Z9:AA9"/>
    <mergeCell ref="AF9:AG9"/>
    <mergeCell ref="AD11:AE11"/>
    <mergeCell ref="J12:K12"/>
    <mergeCell ref="AF10:AG10"/>
    <mergeCell ref="R13:S13"/>
    <mergeCell ref="AB12:AC12"/>
    <mergeCell ref="T13:U13"/>
    <mergeCell ref="T12:U12"/>
    <mergeCell ref="AD13:AE13"/>
    <mergeCell ref="AB13:AC13"/>
    <mergeCell ref="J13:K13"/>
    <mergeCell ref="L12:M12"/>
    <mergeCell ref="P12:Q12"/>
    <mergeCell ref="J11:K11"/>
    <mergeCell ref="R11:S11"/>
    <mergeCell ref="R10:S10"/>
    <mergeCell ref="L10:M10"/>
    <mergeCell ref="J10:K10"/>
    <mergeCell ref="P13:Q13"/>
    <mergeCell ref="T7:U7"/>
    <mergeCell ref="J7:K7"/>
    <mergeCell ref="H7:I7"/>
    <mergeCell ref="R9:S9"/>
    <mergeCell ref="T9:U9"/>
    <mergeCell ref="L9:M9"/>
    <mergeCell ref="L7:M7"/>
    <mergeCell ref="J9:K9"/>
    <mergeCell ref="N9:O9"/>
    <mergeCell ref="L8:M8"/>
    <mergeCell ref="J8:K8"/>
    <mergeCell ref="R7:S7"/>
    <mergeCell ref="H8:I8"/>
    <mergeCell ref="H6:U6"/>
    <mergeCell ref="T8:U8"/>
    <mergeCell ref="R8:S8"/>
    <mergeCell ref="P8:Q8"/>
    <mergeCell ref="N8:O8"/>
    <mergeCell ref="AH12:AI12"/>
    <mergeCell ref="AF12:AG12"/>
    <mergeCell ref="H11:I11"/>
    <mergeCell ref="H9:I9"/>
    <mergeCell ref="P7:Q7"/>
    <mergeCell ref="N7:O7"/>
    <mergeCell ref="P9:Q9"/>
    <mergeCell ref="P11:Q11"/>
    <mergeCell ref="AD9:AE9"/>
    <mergeCell ref="Z8:AA8"/>
    <mergeCell ref="AB8:AC8"/>
    <mergeCell ref="Z6:AM6"/>
    <mergeCell ref="Z7:AA7"/>
    <mergeCell ref="AB7:AC7"/>
    <mergeCell ref="AD7:AE7"/>
    <mergeCell ref="AF7:AG7"/>
    <mergeCell ref="AH7:AI7"/>
    <mergeCell ref="AJ7:AK7"/>
    <mergeCell ref="AL7:AM7"/>
    <mergeCell ref="AJ8:AK8"/>
    <mergeCell ref="AL8:AM8"/>
    <mergeCell ref="AD8:AE8"/>
    <mergeCell ref="AH8:AI8"/>
    <mergeCell ref="AH9:AI9"/>
    <mergeCell ref="AJ9:AK9"/>
    <mergeCell ref="AL9:AM9"/>
    <mergeCell ref="AH10:AI10"/>
    <mergeCell ref="AL12:AM12"/>
    <mergeCell ref="AL11:AM11"/>
    <mergeCell ref="AF8:AG8"/>
    <mergeCell ref="AL10:AM10"/>
    <mergeCell ref="AD10:AE10"/>
    <mergeCell ref="AD12:AE12"/>
    <mergeCell ref="AJ10:AK10"/>
    <mergeCell ref="AH11:AI11"/>
    <mergeCell ref="AJ11:AK11"/>
    <mergeCell ref="H26:K26"/>
    <mergeCell ref="L26:O26"/>
    <mergeCell ref="AF11:AG11"/>
    <mergeCell ref="Z10:AA10"/>
    <mergeCell ref="L11:M11"/>
    <mergeCell ref="N13:O13"/>
    <mergeCell ref="H10:I10"/>
    <mergeCell ref="L13:M13"/>
    <mergeCell ref="H23:K23"/>
    <mergeCell ref="L23:O23"/>
    <mergeCell ref="T11:U11"/>
    <mergeCell ref="T10:U10"/>
    <mergeCell ref="N11:O11"/>
    <mergeCell ref="N10:O10"/>
    <mergeCell ref="P10:Q10"/>
    <mergeCell ref="Z12:AA12"/>
    <mergeCell ref="H12:I12"/>
    <mergeCell ref="H13:I13"/>
    <mergeCell ref="AB10:AC10"/>
    <mergeCell ref="AB11:AC11"/>
    <mergeCell ref="Z11:AA11"/>
    <mergeCell ref="L30:O30"/>
    <mergeCell ref="H33:K33"/>
    <mergeCell ref="L33:O33"/>
    <mergeCell ref="H32:K32"/>
    <mergeCell ref="L32:O32"/>
    <mergeCell ref="H44:K44"/>
    <mergeCell ref="L44:O44"/>
    <mergeCell ref="H40:K40"/>
    <mergeCell ref="L40:O40"/>
    <mergeCell ref="H41:K41"/>
    <mergeCell ref="L41:O41"/>
    <mergeCell ref="H42:K42"/>
    <mergeCell ref="L42:O42"/>
    <mergeCell ref="H43:K43"/>
    <mergeCell ref="L43:O43"/>
    <mergeCell ref="L38:O38"/>
    <mergeCell ref="H39:K39"/>
    <mergeCell ref="L39:O39"/>
    <mergeCell ref="H48:K48"/>
    <mergeCell ref="L48:O48"/>
    <mergeCell ref="H45:K45"/>
    <mergeCell ref="L45:O45"/>
    <mergeCell ref="H46:K46"/>
    <mergeCell ref="L46:O46"/>
    <mergeCell ref="H47:K47"/>
    <mergeCell ref="L47:O47"/>
    <mergeCell ref="H49:K49"/>
    <mergeCell ref="L49:O49"/>
    <mergeCell ref="H50:K50"/>
    <mergeCell ref="L50:O50"/>
    <mergeCell ref="H68:K68"/>
    <mergeCell ref="L68:O68"/>
    <mergeCell ref="H72:K72"/>
    <mergeCell ref="L72:O72"/>
    <mergeCell ref="H51:K51"/>
    <mergeCell ref="L51:O51"/>
    <mergeCell ref="H69:K69"/>
    <mergeCell ref="L69:O69"/>
    <mergeCell ref="H67:K67"/>
    <mergeCell ref="L67:O67"/>
    <mergeCell ref="L56:O56"/>
    <mergeCell ref="L57:O57"/>
    <mergeCell ref="L58:O58"/>
    <mergeCell ref="H59:K59"/>
    <mergeCell ref="H63:K63"/>
    <mergeCell ref="L65:O65"/>
    <mergeCell ref="L59:O59"/>
    <mergeCell ref="L60:O60"/>
    <mergeCell ref="H60:K60"/>
    <mergeCell ref="H81:K81"/>
    <mergeCell ref="L81:O81"/>
    <mergeCell ref="H82:K82"/>
    <mergeCell ref="L82:O82"/>
    <mergeCell ref="L78:O78"/>
    <mergeCell ref="H79:K79"/>
    <mergeCell ref="L79:O79"/>
    <mergeCell ref="H80:K80"/>
    <mergeCell ref="L80:O80"/>
    <mergeCell ref="H78:K78"/>
    <mergeCell ref="H85:K85"/>
    <mergeCell ref="L85:O85"/>
    <mergeCell ref="H86:K86"/>
    <mergeCell ref="L86:O86"/>
    <mergeCell ref="H83:K83"/>
    <mergeCell ref="L83:O83"/>
    <mergeCell ref="H84:K84"/>
    <mergeCell ref="L84:O84"/>
    <mergeCell ref="H89:K89"/>
    <mergeCell ref="L89:O89"/>
    <mergeCell ref="H90:K90"/>
    <mergeCell ref="L90:O90"/>
    <mergeCell ref="H87:K87"/>
    <mergeCell ref="L87:O87"/>
    <mergeCell ref="H88:K88"/>
    <mergeCell ref="L88:O88"/>
    <mergeCell ref="H93:K93"/>
    <mergeCell ref="L93:O93"/>
    <mergeCell ref="H94:K94"/>
    <mergeCell ref="L94:O94"/>
    <mergeCell ref="H91:K91"/>
    <mergeCell ref="L91:O91"/>
    <mergeCell ref="H92:K92"/>
    <mergeCell ref="L92:O92"/>
    <mergeCell ref="H95:K95"/>
    <mergeCell ref="L95:O95"/>
    <mergeCell ref="H101:K101"/>
    <mergeCell ref="L101:O101"/>
    <mergeCell ref="L102:O102"/>
    <mergeCell ref="H102:K102"/>
    <mergeCell ref="H99:K99"/>
    <mergeCell ref="C105:AO105"/>
    <mergeCell ref="H98:K98"/>
    <mergeCell ref="L98:O98"/>
    <mergeCell ref="H96:K96"/>
    <mergeCell ref="L96:O96"/>
    <mergeCell ref="H97:K97"/>
    <mergeCell ref="L97:O97"/>
    <mergeCell ref="H103:K103"/>
    <mergeCell ref="H100:K100"/>
    <mergeCell ref="L100:O100"/>
    <mergeCell ref="L103:O103"/>
    <mergeCell ref="L99:O99"/>
    <mergeCell ref="R21:T21"/>
    <mergeCell ref="U21:AF21"/>
    <mergeCell ref="AG21:AO21"/>
    <mergeCell ref="H30:K30"/>
  </mergeCells>
  <phoneticPr fontId="0" type="noConversion"/>
  <printOptions horizontalCentered="1" verticalCentered="1"/>
  <pageMargins left="0.25" right="0.25" top="0.25" bottom="0.25" header="0" footer="0"/>
  <pageSetup scale="31" fitToWidth="1" fitToHeight="1" orientation="landscape" r:id="rId1"/>
  <headerFooter alignWithMargins="0">
    <oddHeader/>
    <oddFooter/>
  </headerFooter>
  <rowBreaks count="1" manualBreakCount="1">
    <brk id="107" max="16383" man="1"/>
  </rowBreaks>
  <colBreaks count="1" manualBreakCount="1">
    <brk id="45" max="1048575" man="1"/>
  </colBreaks>
  <drawing r:id="rId87"/>
</worksheet>
</file>

<file path=xl/worksheets/sheet88.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9">
    <pageSetUpPr fitToPage="1"/>
  </sheetPr>
  <dimension ref="A1:EI109"/>
  <sheetViews>
    <sheetView showGridLines="0" zoomScale="70" workbookViewId="0"/>
  </sheetViews>
  <sheetFormatPr defaultRowHeight="12.75"/>
  <cols>
    <col min="1" max="1" width="1.5703125" style="34" customWidth="1"/>
    <col min="2" max="2" width="15.7109375" style="34" customWidth="1"/>
    <col min="3" max="3" width="18.7109375" customWidth="1"/>
    <col min="4" max="21" width="11.7109375" customWidth="1"/>
    <col min="22" max="22" width="2.7109375" customWidth="1"/>
    <col min="23" max="37" width="9.140625" style="281" customWidth="1"/>
  </cols>
  <sheetData>
    <row r="1" s="2" customFormat="1" ht="23.25">
      <c r="B1" s="657" t="s">
        <v>173</v>
      </c>
      <c r="C1" s="130"/>
      <c r="P1" s="222"/>
      <c r="Q1" s="222"/>
      <c r="R1" s="222"/>
      <c r="S1" s="222"/>
      <c r="T1" s="222"/>
      <c r="U1" s="222"/>
      <c r="W1" s="281"/>
      <c r="X1" s="281"/>
      <c r="Y1" s="281"/>
      <c r="Z1" s="281"/>
      <c r="AA1" s="281"/>
      <c r="AB1" s="281"/>
      <c r="AC1" s="281"/>
      <c r="AD1" s="281"/>
      <c r="AE1" s="281"/>
      <c r="AF1" s="281"/>
      <c r="AG1" s="281"/>
      <c r="AH1" s="281"/>
      <c r="AI1" s="281"/>
      <c r="AJ1" s="281"/>
      <c r="AK1" s="281"/>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row>
    <row r="2" s="2" customFormat="1" ht="15" customHeight="1">
      <c r="B2" s="11" t="s">
        <v>208</v>
      </c>
      <c r="C2" s="130"/>
      <c r="W2" s="281"/>
      <c r="X2" s="281"/>
      <c r="Y2" s="281"/>
      <c r="Z2" s="281"/>
      <c r="AA2" s="281"/>
      <c r="AB2" s="281"/>
      <c r="AC2" s="281"/>
      <c r="AD2" s="281"/>
      <c r="AE2" s="281"/>
      <c r="AF2" s="281"/>
      <c r="AG2" s="281"/>
      <c r="AH2" s="281"/>
      <c r="AI2" s="281"/>
      <c r="AJ2" s="281"/>
      <c r="AK2" s="281"/>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row>
    <row r="3" s="2" customFormat="1" ht="17.1" customHeight="1">
      <c r="B3" s="11" t="s">
        <v>209</v>
      </c>
      <c r="C3" s="130"/>
      <c r="O3" s="1113"/>
      <c r="P3" s="1113"/>
      <c r="Q3" s="1113"/>
      <c r="R3" s="1113"/>
      <c r="S3" s="1113"/>
      <c r="T3" s="1113"/>
      <c r="U3" s="1113"/>
      <c r="W3" s="281"/>
      <c r="X3" s="281"/>
      <c r="Y3" s="281"/>
      <c r="Z3" s="281"/>
      <c r="AA3" s="281"/>
      <c r="AB3" s="281"/>
      <c r="AC3" s="281"/>
      <c r="AD3" s="281"/>
      <c r="AE3" s="281"/>
      <c r="AF3" s="281"/>
      <c r="AG3" s="281"/>
      <c r="AH3" s="281"/>
      <c r="AI3" s="281"/>
      <c r="AJ3" s="281"/>
      <c r="AK3" s="281"/>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row>
    <row r="4" s="2" customFormat="1" ht="15.75" customHeight="1">
      <c r="A4" s="9"/>
      <c r="B4" s="11" t="s">
        <v>210</v>
      </c>
      <c r="C4" s="131"/>
      <c r="D4" s="131"/>
      <c r="E4" s="131"/>
      <c r="G4" s="132"/>
      <c r="H4" s="132"/>
      <c r="I4" s="132"/>
      <c r="J4" s="132"/>
      <c r="K4" s="132"/>
      <c r="L4" s="132"/>
      <c r="M4" s="132"/>
      <c r="N4" s="132"/>
      <c r="O4" s="132"/>
      <c r="P4" s="132"/>
      <c r="Q4" s="132"/>
      <c r="R4" s="132"/>
      <c r="S4" s="132"/>
      <c r="T4" s="132"/>
      <c r="U4" s="132"/>
      <c r="V4" s="132"/>
      <c r="W4" s="281"/>
      <c r="X4" s="281"/>
      <c r="Y4" s="281"/>
      <c r="Z4" s="281"/>
      <c r="AA4" s="281"/>
      <c r="AB4" s="281"/>
      <c r="AC4" s="281"/>
      <c r="AD4" s="281"/>
      <c r="AE4" s="281"/>
      <c r="AF4" s="281"/>
      <c r="AG4" s="281"/>
      <c r="AH4" s="281"/>
      <c r="AI4" s="281"/>
      <c r="AJ4" s="281"/>
      <c r="AK4" s="281"/>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row>
    <row r="5" s="2" customFormat="1" ht="20.1" customHeight="1">
      <c r="A5" s="9"/>
      <c r="B5" s="11"/>
      <c r="C5" s="131"/>
      <c r="D5" s="131"/>
      <c r="E5" s="131"/>
      <c r="G5" s="132"/>
      <c r="H5" s="132"/>
      <c r="I5" s="132"/>
      <c r="J5" s="132"/>
      <c r="K5" s="132"/>
      <c r="L5" s="132"/>
      <c r="M5" s="132"/>
      <c r="N5" s="132"/>
      <c r="O5" s="132"/>
      <c r="P5" s="132"/>
      <c r="Q5" s="132"/>
      <c r="R5" s="132"/>
      <c r="S5" s="132"/>
      <c r="T5" s="132"/>
      <c r="U5" s="132"/>
      <c r="V5" s="132"/>
      <c r="W5" s="281"/>
      <c r="X5" s="281"/>
      <c r="Y5" s="281"/>
      <c r="Z5" s="281"/>
      <c r="AA5" s="281"/>
      <c r="AB5" s="281"/>
      <c r="AC5" s="281"/>
      <c r="AD5" s="281"/>
      <c r="AE5" s="281"/>
      <c r="AF5" s="281"/>
      <c r="AG5" s="281"/>
      <c r="AH5" s="281"/>
      <c r="AI5" s="281"/>
      <c r="AJ5" s="281"/>
      <c r="AK5" s="281"/>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row>
    <row r="6" s="2" customFormat="1" ht="20.1" customHeight="1">
      <c r="A6" s="9"/>
      <c r="B6" s="11"/>
      <c r="C6" s="131"/>
      <c r="D6" s="131"/>
      <c r="E6" s="131"/>
      <c r="G6" s="132"/>
      <c r="H6" s="132"/>
      <c r="I6" s="132"/>
      <c r="J6" s="132"/>
      <c r="K6" s="132"/>
      <c r="L6" s="132"/>
      <c r="M6" s="132"/>
      <c r="N6" s="132"/>
      <c r="O6" s="132"/>
      <c r="P6" s="132"/>
      <c r="Q6" s="132"/>
      <c r="R6" s="132"/>
      <c r="S6" s="132"/>
      <c r="T6" s="132"/>
      <c r="U6" s="132"/>
      <c r="V6" s="132"/>
      <c r="W6" s="281"/>
      <c r="X6" s="281"/>
      <c r="Y6" s="281"/>
      <c r="Z6" s="281"/>
      <c r="AA6" s="281"/>
      <c r="AB6" s="281"/>
      <c r="AC6" s="281"/>
      <c r="AD6" s="281"/>
      <c r="AE6" s="281"/>
      <c r="AF6" s="281"/>
      <c r="AG6" s="281"/>
      <c r="AH6" s="281"/>
      <c r="AI6" s="281"/>
      <c r="AJ6" s="281"/>
      <c r="AK6" s="281"/>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row>
    <row r="7" s="2" customFormat="1" ht="20.1" customHeight="1">
      <c r="A7" s="9"/>
      <c r="B7" s="11"/>
      <c r="C7" s="131"/>
      <c r="D7" s="131"/>
      <c r="E7" s="131"/>
      <c r="G7" s="132"/>
      <c r="H7" s="132"/>
      <c r="I7" s="132"/>
      <c r="J7" s="132"/>
      <c r="K7" s="132"/>
      <c r="L7" s="132"/>
      <c r="M7" s="132"/>
      <c r="N7" s="132"/>
      <c r="O7" s="132"/>
      <c r="P7" s="132"/>
      <c r="Q7" s="132"/>
      <c r="R7" s="132"/>
      <c r="S7" s="132"/>
      <c r="T7" s="132"/>
      <c r="U7" s="132"/>
      <c r="V7" s="132"/>
      <c r="W7" s="281"/>
      <c r="X7" s="281"/>
      <c r="Y7" s="281"/>
      <c r="Z7" s="281"/>
      <c r="AA7" s="281"/>
      <c r="AB7" s="281"/>
      <c r="AC7" s="281"/>
      <c r="AD7" s="281"/>
      <c r="AE7" s="281"/>
      <c r="AF7" s="281"/>
      <c r="AG7" s="281"/>
      <c r="AH7" s="281"/>
      <c r="AI7" s="281"/>
      <c r="AJ7" s="281"/>
      <c r="AK7" s="281"/>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row>
    <row r="8" s="2" customFormat="1" ht="20.1" customHeight="1">
      <c r="A8" s="9"/>
      <c r="B8" s="11"/>
      <c r="C8" s="131"/>
      <c r="D8" s="131"/>
      <c r="E8" s="131"/>
      <c r="G8" s="132"/>
      <c r="H8" s="132"/>
      <c r="I8" s="132"/>
      <c r="J8" s="132"/>
      <c r="K8" s="132"/>
      <c r="L8" s="132"/>
      <c r="M8" s="132"/>
      <c r="N8" s="132"/>
      <c r="O8" s="132"/>
      <c r="P8" s="132"/>
      <c r="Q8" s="132"/>
      <c r="R8" s="132"/>
      <c r="S8" s="132"/>
      <c r="T8" s="132"/>
      <c r="U8" s="132"/>
      <c r="V8" s="132"/>
      <c r="W8" s="281"/>
      <c r="X8" s="281"/>
      <c r="Y8" s="281"/>
      <c r="Z8" s="281"/>
      <c r="AA8" s="281"/>
      <c r="AB8" s="281"/>
      <c r="AC8" s="281"/>
      <c r="AD8" s="281"/>
      <c r="AE8" s="281"/>
      <c r="AF8" s="281"/>
      <c r="AG8" s="281"/>
      <c r="AH8" s="281"/>
      <c r="AI8" s="281"/>
      <c r="AJ8" s="281"/>
      <c r="AK8" s="281"/>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row>
    <row r="9" s="2" customFormat="1" ht="20.1" customHeight="1">
      <c r="A9" s="9"/>
      <c r="B9" s="11"/>
      <c r="C9" s="131"/>
      <c r="D9" s="131"/>
      <c r="E9" s="131"/>
      <c r="G9" s="132"/>
      <c r="H9" s="132"/>
      <c r="I9" s="132"/>
      <c r="J9" s="132"/>
      <c r="K9" s="132"/>
      <c r="L9" s="132"/>
      <c r="M9" s="132"/>
      <c r="N9" s="132"/>
      <c r="O9" s="132"/>
      <c r="P9" s="132"/>
      <c r="Q9" s="132"/>
      <c r="R9" s="132"/>
      <c r="S9" s="132"/>
      <c r="T9" s="132"/>
      <c r="U9" s="132"/>
      <c r="V9" s="132"/>
      <c r="W9" s="281"/>
      <c r="X9" s="281"/>
      <c r="Y9" s="281"/>
      <c r="Z9" s="281"/>
      <c r="AA9" s="281"/>
      <c r="AB9" s="281"/>
      <c r="AC9" s="281"/>
      <c r="AD9" s="281"/>
      <c r="AE9" s="281"/>
      <c r="AF9" s="281"/>
      <c r="AG9" s="281"/>
      <c r="AH9" s="281"/>
      <c r="AI9" s="281"/>
      <c r="AJ9" s="281"/>
      <c r="AK9" s="281"/>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row>
    <row r="10" s="2" customFormat="1" ht="20.1" customHeight="1">
      <c r="A10" s="9"/>
      <c r="B10" s="11"/>
      <c r="C10" s="131"/>
      <c r="D10" s="131"/>
      <c r="E10" s="131"/>
      <c r="G10" s="132"/>
      <c r="H10" s="132"/>
      <c r="I10" s="132"/>
      <c r="J10" s="132"/>
      <c r="K10" s="132"/>
      <c r="L10" s="132"/>
      <c r="M10" s="132"/>
      <c r="N10" s="132"/>
      <c r="O10" s="132"/>
      <c r="P10" s="132"/>
      <c r="Q10" s="132"/>
      <c r="R10" s="132"/>
      <c r="S10" s="132"/>
      <c r="T10" s="132"/>
      <c r="U10" s="132"/>
      <c r="V10" s="132"/>
      <c r="W10" s="281"/>
      <c r="X10" s="281"/>
      <c r="Y10" s="281"/>
      <c r="Z10" s="281"/>
      <c r="AA10" s="281"/>
      <c r="AB10" s="281"/>
      <c r="AC10" s="281"/>
      <c r="AD10" s="281"/>
      <c r="AE10" s="281"/>
      <c r="AF10" s="281"/>
      <c r="AG10" s="281"/>
      <c r="AH10" s="281"/>
      <c r="AI10" s="281"/>
      <c r="AJ10" s="281"/>
      <c r="AK10" s="281"/>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row>
    <row r="11" s="2" customFormat="1" ht="20.1" customHeight="1">
      <c r="A11" s="9"/>
      <c r="B11" s="11"/>
      <c r="C11" s="131"/>
      <c r="D11" s="131"/>
      <c r="E11" s="131"/>
      <c r="G11" s="132"/>
      <c r="H11" s="132"/>
      <c r="I11" s="132"/>
      <c r="J11" s="132"/>
      <c r="K11" s="132"/>
      <c r="L11" s="132"/>
      <c r="M11" s="132"/>
      <c r="N11" s="132"/>
      <c r="O11" s="132"/>
      <c r="P11" s="132"/>
      <c r="Q11" s="132"/>
      <c r="R11" s="132"/>
      <c r="S11" s="132"/>
      <c r="T11" s="132"/>
      <c r="U11" s="132"/>
      <c r="V11" s="132"/>
      <c r="W11" s="281"/>
      <c r="X11" s="281"/>
      <c r="Y11" s="281"/>
      <c r="Z11" s="281"/>
      <c r="AA11" s="281"/>
      <c r="AB11" s="281"/>
      <c r="AC11" s="281"/>
      <c r="AD11" s="281"/>
      <c r="AE11" s="281"/>
      <c r="AF11" s="281"/>
      <c r="AG11" s="281"/>
      <c r="AH11" s="281"/>
      <c r="AI11" s="281"/>
      <c r="AJ11" s="281"/>
      <c r="AK11" s="281"/>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row>
    <row r="12" s="2" customFormat="1" ht="20.1" customHeight="1">
      <c r="A12" s="9"/>
      <c r="B12" s="11"/>
      <c r="C12" s="131"/>
      <c r="D12" s="131"/>
      <c r="E12" s="131"/>
      <c r="G12" s="132"/>
      <c r="H12" s="132"/>
      <c r="I12" s="132"/>
      <c r="J12" s="132"/>
      <c r="K12" s="132"/>
      <c r="L12" s="132"/>
      <c r="M12" s="132"/>
      <c r="N12" s="132"/>
      <c r="O12" s="132"/>
      <c r="P12" s="132"/>
      <c r="Q12" s="132"/>
      <c r="R12" s="132"/>
      <c r="S12" s="132"/>
      <c r="T12" s="132"/>
      <c r="U12" s="132"/>
      <c r="V12" s="132"/>
      <c r="W12" s="281"/>
      <c r="X12" s="281"/>
      <c r="Y12" s="281"/>
      <c r="Z12" s="281"/>
      <c r="AA12" s="281"/>
      <c r="AB12" s="281"/>
      <c r="AC12" s="281"/>
      <c r="AD12" s="281"/>
      <c r="AE12" s="281"/>
      <c r="AF12" s="281"/>
      <c r="AG12" s="281"/>
      <c r="AH12" s="281"/>
      <c r="AI12" s="281"/>
      <c r="AJ12" s="281"/>
      <c r="AK12" s="281"/>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row>
    <row r="13" s="2" customFormat="1" ht="20.1" customHeight="1">
      <c r="A13" s="9"/>
      <c r="B13" s="11"/>
      <c r="C13" s="131"/>
      <c r="D13" s="131"/>
      <c r="E13" s="131"/>
      <c r="G13" s="132"/>
      <c r="H13" s="132"/>
      <c r="I13" s="132"/>
      <c r="J13" s="132"/>
      <c r="K13" s="132"/>
      <c r="L13" s="132"/>
      <c r="M13" s="132"/>
      <c r="N13" s="132"/>
      <c r="O13" s="132"/>
      <c r="P13" s="132"/>
      <c r="Q13" s="132"/>
      <c r="R13" s="132"/>
      <c r="S13" s="132"/>
      <c r="T13" s="132"/>
      <c r="U13" s="132"/>
      <c r="V13" s="132"/>
      <c r="W13" s="281"/>
      <c r="X13" s="1014" t="s">
        <v>43</v>
      </c>
      <c r="Y13" s="1014" t="s">
        <v>46</v>
      </c>
      <c r="Z13" s="1014" t="s">
        <v>47</v>
      </c>
      <c r="AA13" s="1014" t="s">
        <v>48</v>
      </c>
      <c r="AB13" s="1014" t="s">
        <v>49</v>
      </c>
      <c r="AC13" s="1014" t="s">
        <v>50</v>
      </c>
      <c r="AD13" s="1014" t="s">
        <v>51</v>
      </c>
      <c r="AE13" s="1014" t="s">
        <v>40</v>
      </c>
      <c r="AF13" s="1014" t="s">
        <v>52</v>
      </c>
      <c r="AG13" s="281"/>
      <c r="AH13" s="281"/>
      <c r="AI13" s="281"/>
      <c r="AJ13" s="281"/>
      <c r="AK13" s="281"/>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row>
    <row r="14" s="2" customFormat="1" ht="20.1" customHeight="1">
      <c r="A14" s="9"/>
      <c r="B14" s="11"/>
      <c r="C14" s="131"/>
      <c r="D14" s="131"/>
      <c r="E14" s="131"/>
      <c r="G14" s="132"/>
      <c r="H14" s="132"/>
      <c r="I14" s="132"/>
      <c r="J14" s="132"/>
      <c r="K14" s="132"/>
      <c r="L14" s="132"/>
      <c r="M14" s="132"/>
      <c r="N14" s="132"/>
      <c r="O14" s="132"/>
      <c r="P14" s="132"/>
      <c r="Q14" s="132"/>
      <c r="R14" s="132"/>
      <c r="S14" s="132"/>
      <c r="T14" s="132"/>
      <c r="U14" s="132"/>
      <c r="V14" s="132"/>
      <c r="W14" s="281"/>
      <c r="X14" s="1014" t="str">
        <f>D18</f>
      </c>
      <c r="Y14" s="1014" t="str">
        <f>D24</f>
      </c>
      <c r="Z14" s="1014" t="str">
        <f>D30</f>
      </c>
      <c r="AA14" s="1014" t="str">
        <f>D36</f>
      </c>
      <c r="AB14" s="1014" t="str">
        <f>D42</f>
      </c>
      <c r="AC14" s="1014" t="str">
        <f>D48</f>
      </c>
      <c r="AD14" s="1014" t="str">
        <f>D54</f>
      </c>
      <c r="AE14" s="1014" t="str">
        <f>D60</f>
      </c>
      <c r="AF14" s="1014" t="str">
        <f>D66</f>
      </c>
      <c r="AG14" s="281"/>
      <c r="AH14" s="281"/>
      <c r="AI14" s="281"/>
      <c r="AJ14" s="281"/>
      <c r="AK14" s="281"/>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row>
    <row r="15" s="2" customFormat="1" ht="15.95" customHeight="1">
      <c r="D15" s="962" t="s">
        <v>22</v>
      </c>
      <c r="E15" s="962"/>
      <c r="F15" s="962"/>
      <c r="G15" s="962"/>
      <c r="H15" s="962"/>
      <c r="I15" s="962"/>
      <c r="J15" s="962" t="s">
        <v>90</v>
      </c>
      <c r="K15" s="962"/>
      <c r="L15" s="962"/>
      <c r="M15" s="962"/>
      <c r="N15" s="962"/>
      <c r="O15" s="962"/>
      <c r="P15" s="962" t="s">
        <v>10</v>
      </c>
      <c r="Q15" s="962"/>
      <c r="R15" s="962"/>
      <c r="S15" s="962"/>
      <c r="T15" s="962"/>
      <c r="U15" s="962"/>
      <c r="W15" s="281"/>
      <c r="X15" s="1014" t="str">
        <f>F18</f>
      </c>
      <c r="Y15" s="1014" t="str">
        <f>F24</f>
      </c>
      <c r="Z15" s="1014" t="str">
        <f>F30</f>
      </c>
      <c r="AA15" s="1014" t="str">
        <f>F36</f>
      </c>
      <c r="AB15" s="1014" t="str">
        <f>F42</f>
      </c>
      <c r="AC15" s="1014" t="str">
        <f>F48</f>
      </c>
      <c r="AD15" s="1014" t="str">
        <f>F54</f>
      </c>
      <c r="AE15" s="1014" t="str">
        <f>F60</f>
      </c>
      <c r="AF15" s="1014" t="str">
        <f>F66</f>
      </c>
      <c r="AG15" s="281"/>
      <c r="AH15" s="281"/>
      <c r="AI15" s="281"/>
      <c r="AJ15" s="281"/>
      <c r="AK15" s="281"/>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row>
    <row r="16" s="2" customFormat="1" ht="15.95" customHeight="1">
      <c r="D16" s="963" t="s">
        <v>19</v>
      </c>
      <c r="E16" s="963"/>
      <c r="F16" s="963" t="s">
        <v>35</v>
      </c>
      <c r="G16" s="963"/>
      <c r="H16" s="963" t="s">
        <v>97</v>
      </c>
      <c r="I16" s="963"/>
      <c r="J16" s="963" t="s">
        <v>19</v>
      </c>
      <c r="K16" s="963"/>
      <c r="L16" s="963" t="s">
        <v>35</v>
      </c>
      <c r="M16" s="963"/>
      <c r="N16" s="963" t="s">
        <v>98</v>
      </c>
      <c r="O16" s="963"/>
      <c r="P16" s="963" t="s">
        <v>19</v>
      </c>
      <c r="Q16" s="963"/>
      <c r="R16" s="963" t="s">
        <v>35</v>
      </c>
      <c r="S16" s="963"/>
      <c r="T16" s="963" t="s">
        <v>99</v>
      </c>
      <c r="U16" s="963"/>
      <c r="W16" s="281"/>
      <c r="X16" s="1014" t="str">
        <f>J18</f>
      </c>
      <c r="Y16" s="1014" t="str">
        <f>J24</f>
      </c>
      <c r="Z16" s="1014" t="str">
        <f>J30</f>
      </c>
      <c r="AA16" s="1014" t="str">
        <f>J36</f>
      </c>
      <c r="AB16" s="1014" t="str">
        <f>J42</f>
      </c>
      <c r="AC16" s="1014" t="str">
        <f>J48</f>
      </c>
      <c r="AD16" s="1014" t="str">
        <f>J54</f>
      </c>
      <c r="AE16" s="1014" t="str">
        <f>J60</f>
      </c>
      <c r="AF16" s="1014" t="str">
        <f>J66</f>
      </c>
      <c r="AG16" s="281"/>
      <c r="AH16" s="281"/>
      <c r="AI16" s="281"/>
      <c r="AJ16" s="281"/>
      <c r="AK16" s="281"/>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row>
    <row r="17" s="2" customFormat="1" ht="15.95" customHeight="1">
      <c r="B17" s="611" t="s">
        <v>39</v>
      </c>
      <c r="C17" s="611" t="s">
        <v>41</v>
      </c>
      <c r="D17" s="298"/>
      <c r="E17" s="298" t="s">
        <v>24</v>
      </c>
      <c r="F17" s="299"/>
      <c r="G17" s="298" t="s">
        <v>24</v>
      </c>
      <c r="H17" s="299"/>
      <c r="I17" s="298" t="s">
        <v>24</v>
      </c>
      <c r="J17" s="299"/>
      <c r="K17" s="298" t="s">
        <v>24</v>
      </c>
      <c r="L17" s="299"/>
      <c r="M17" s="298" t="s">
        <v>24</v>
      </c>
      <c r="N17" s="299"/>
      <c r="O17" s="298" t="s">
        <v>24</v>
      </c>
      <c r="P17" s="299"/>
      <c r="Q17" s="298" t="s">
        <v>24</v>
      </c>
      <c r="R17" s="299"/>
      <c r="S17" s="298" t="s">
        <v>24</v>
      </c>
      <c r="T17" s="299"/>
      <c r="U17" s="298" t="s">
        <v>24</v>
      </c>
      <c r="W17" s="281"/>
      <c r="X17" s="1014" t="str">
        <f>L18</f>
      </c>
      <c r="Y17" s="1014" t="str">
        <f>L24</f>
      </c>
      <c r="Z17" s="1014" t="str">
        <f>L30</f>
      </c>
      <c r="AA17" s="1014" t="str">
        <f>L36</f>
      </c>
      <c r="AB17" s="1014" t="str">
        <f>L42</f>
      </c>
      <c r="AC17" s="1014" t="str">
        <f>L48</f>
      </c>
      <c r="AD17" s="1014" t="str">
        <f>L54</f>
      </c>
      <c r="AE17" s="1014" t="str">
        <f>L60</f>
      </c>
      <c r="AF17" s="1014" t="str">
        <f>L66</f>
      </c>
      <c r="AG17" s="281"/>
      <c r="AH17" s="281"/>
      <c r="AI17" s="281"/>
      <c r="AJ17" s="281"/>
      <c r="AK17" s="281"/>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row>
    <row r="18" s="2" customFormat="1" ht="15.95" customHeight="1">
      <c r="B18" s="300" t="s">
        <v>43</v>
      </c>
      <c r="C18" s="303" t="s">
        <v>42</v>
      </c>
      <c r="D18" s="307">
        <v>74.431818181818181818181818180</v>
      </c>
      <c r="E18" s="308">
        <v>-3.2019704433001625858428729900</v>
      </c>
      <c r="F18" s="308">
        <v>75.046728971962616822429906540</v>
      </c>
      <c r="G18" s="308">
        <v>19.283627861087959900982287400</v>
      </c>
      <c r="H18" s="308">
        <v>99.18062945766598044043770742</v>
      </c>
      <c r="I18" s="309">
        <v>-18.850531885819799605003816400</v>
      </c>
      <c r="J18" s="317">
        <v>136.63310760693775712799916237</v>
      </c>
      <c r="K18" s="308">
        <v>10.830456103558406235417820590</v>
      </c>
      <c r="L18" s="318">
        <v>154.76459105591038062389107942</v>
      </c>
      <c r="M18" s="308">
        <v>6.7276260535414863299058932400</v>
      </c>
      <c r="N18" s="308">
        <v>88.28447558627072214165178693</v>
      </c>
      <c r="O18" s="309">
        <v>3.8442062301268515633319585700</v>
      </c>
      <c r="P18" s="317">
        <v>101.69850623016389877140846744</v>
      </c>
      <c r="Q18" s="308">
        <v>7.2816976569201784732562289600</v>
      </c>
      <c r="R18" s="318">
        <v>116.1457631942953604121350811</v>
      </c>
      <c r="S18" s="308">
        <v>27.308584286756327632031655990</v>
      </c>
      <c r="T18" s="308">
        <v>87.56109859989699683819598532</v>
      </c>
      <c r="U18" s="309">
        <v>-15.730978976813120595677098220</v>
      </c>
      <c r="W18" s="281"/>
      <c r="X18" s="1014"/>
      <c r="Y18" s="1014"/>
      <c r="Z18" s="1014"/>
      <c r="AA18" s="1014"/>
      <c r="AB18" s="1014"/>
      <c r="AC18" s="1014"/>
      <c r="AD18" s="1014"/>
      <c r="AE18" s="1014"/>
      <c r="AF18" s="1014"/>
      <c r="AG18" s="281"/>
      <c r="AH18" s="281"/>
      <c r="AI18" s="281"/>
      <c r="AJ18" s="281"/>
      <c r="AK18" s="281"/>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row>
    <row r="19" s="2" customFormat="1" ht="15.95" customHeight="1">
      <c r="B19" s="301"/>
      <c r="C19" s="304" t="s">
        <v>58</v>
      </c>
      <c r="D19" s="310">
        <v>66.258741258741258741258741260</v>
      </c>
      <c r="E19" s="134">
        <v>-4.6835341636949075571478953600</v>
      </c>
      <c r="F19" s="134">
        <v>62.176600229973169796857033350</v>
      </c>
      <c r="G19" s="134">
        <v>3.0266595309979106142091649900</v>
      </c>
      <c r="H19" s="134">
        <v>106.56539761524567799814348463</v>
      </c>
      <c r="I19" s="311">
        <v>-7.483687940359068017849590600</v>
      </c>
      <c r="J19" s="319">
        <v>131.84839129543198109824129464</v>
      </c>
      <c r="K19" s="134">
        <v>17.00831666586199297567632500</v>
      </c>
      <c r="L19" s="135">
        <v>149.0844255565627689416121402</v>
      </c>
      <c r="M19" s="134">
        <v>10.538502727041267240859572730</v>
      </c>
      <c r="N19" s="134">
        <v>88.43874254683676050167405863</v>
      </c>
      <c r="O19" s="311">
        <v>5.8529958151297583481420512200</v>
      </c>
      <c r="P19" s="319">
        <v>87.36108444225300845495358509</v>
      </c>
      <c r="Q19" s="134">
        <v>11.528192180441334894000984100</v>
      </c>
      <c r="R19" s="135">
        <v>92.69562728345598571961343185</v>
      </c>
      <c r="S19" s="134">
        <v>13.884126855282296694645822200</v>
      </c>
      <c r="T19" s="134">
        <v>94.24509764097950019020498351</v>
      </c>
      <c r="U19" s="311">
        <v>-2.0687120671504902837747303900</v>
      </c>
      <c r="W19" s="281"/>
      <c r="X19" s="281"/>
      <c r="Y19" s="281"/>
      <c r="Z19" s="281"/>
      <c r="AA19" s="281"/>
      <c r="AB19" s="281"/>
      <c r="AC19" s="281"/>
      <c r="AD19" s="281"/>
      <c r="AE19" s="281"/>
      <c r="AF19" s="281"/>
      <c r="AG19" s="281"/>
      <c r="AH19" s="281"/>
      <c r="AI19" s="281"/>
      <c r="AJ19" s="281"/>
      <c r="AK19" s="281"/>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row>
    <row r="20" s="2" customFormat="1" ht="15.95" customHeight="1">
      <c r="B20" s="301"/>
      <c r="C20" s="305" t="s">
        <v>44</v>
      </c>
      <c r="D20" s="312">
        <v>74.669774669774669774669774670</v>
      </c>
      <c r="E20" s="159">
        <v>4.941304941373011340578952300</v>
      </c>
      <c r="F20" s="159">
        <v>74.509381065343972395945654520</v>
      </c>
      <c r="G20" s="159">
        <v>22.595152706945188944101739570</v>
      </c>
      <c r="H20" s="159">
        <v>100.21526632241663753203332928</v>
      </c>
      <c r="I20" s="313">
        <v>-14.400118908237427504000116680</v>
      </c>
      <c r="J20" s="320">
        <v>139.93551481454784260832090176</v>
      </c>
      <c r="K20" s="159">
        <v>18.372187386017948741344495870</v>
      </c>
      <c r="L20" s="160">
        <v>154.3023681929533666174642892</v>
      </c>
      <c r="M20" s="159">
        <v>8.840347072564715465704252790</v>
      </c>
      <c r="N20" s="159">
        <v>90.68915561912683819823562529</v>
      </c>
      <c r="O20" s="313">
        <v>8.757634985432639927404644590</v>
      </c>
      <c r="P20" s="320">
        <v>104.48953359501202544413083651</v>
      </c>
      <c r="Q20" s="159">
        <v>24.221318130510797789808282880</v>
      </c>
      <c r="R20" s="160">
        <v>114.96973950973773596362715532</v>
      </c>
      <c r="S20" s="159">
        <v>33.432989700404224087592633590</v>
      </c>
      <c r="T20" s="159">
        <v>90.88437882926249536965539916</v>
      </c>
      <c r="U20" s="313">
        <v>-6.9035937743846165876881118900</v>
      </c>
      <c r="W20" s="281"/>
      <c r="X20" s="281"/>
      <c r="Y20" s="281"/>
      <c r="Z20" s="281"/>
      <c r="AA20" s="281"/>
      <c r="AB20" s="281"/>
      <c r="AC20" s="281"/>
      <c r="AD20" s="281"/>
      <c r="AE20" s="281"/>
      <c r="AF20" s="281"/>
      <c r="AG20" s="281"/>
      <c r="AH20" s="281"/>
      <c r="AI20" s="281"/>
      <c r="AJ20" s="281"/>
      <c r="AK20" s="281"/>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row>
    <row r="21" s="2" customFormat="1" ht="15.95" customHeight="1">
      <c r="B21" s="302"/>
      <c r="C21" s="306" t="s">
        <v>45</v>
      </c>
      <c r="D21" s="314">
        <v>65.442743654330556093780275140</v>
      </c>
      <c r="E21" s="315">
        <v>-6.3490990185293605961514572200</v>
      </c>
      <c r="F21" s="315">
        <v>61.445729017885214829187664500</v>
      </c>
      <c r="G21" s="315">
        <v>-3.2960052575190561241773742100</v>
      </c>
      <c r="H21" s="315">
        <v>106.50495111754011388446639596</v>
      </c>
      <c r="I21" s="316">
        <v>-3.1571537134382766867034223400</v>
      </c>
      <c r="J21" s="321">
        <v>129.29209557830314739987222796</v>
      </c>
      <c r="K21" s="315">
        <v>14.917897541987242906154000560</v>
      </c>
      <c r="L21" s="322">
        <v>146.89591276388816943423493654</v>
      </c>
      <c r="M21" s="315">
        <v>12.114104051770465689587517640</v>
      </c>
      <c r="N21" s="315">
        <v>88.01612866255116789543051164</v>
      </c>
      <c r="O21" s="316">
        <v>2.5008392243811671163541826200</v>
      </c>
      <c r="P21" s="321">
        <v>84.61229467462098049662244719</v>
      </c>
      <c r="Q21" s="315">
        <v>7.6216464369897376619974323800</v>
      </c>
      <c r="R21" s="322">
        <v>90.26126449524778402673833445</v>
      </c>
      <c r="S21" s="315">
        <v>8.418817287656693797745729360</v>
      </c>
      <c r="T21" s="315">
        <v>93.74153480768106696244116811</v>
      </c>
      <c r="U21" s="316">
        <v>-0.7352698272223471796581693200</v>
      </c>
      <c r="W21" s="281"/>
      <c r="X21" s="281"/>
      <c r="Y21" s="281"/>
      <c r="Z21" s="281"/>
      <c r="AA21" s="281"/>
      <c r="AB21" s="281"/>
      <c r="AC21" s="281"/>
      <c r="AD21" s="281"/>
      <c r="AE21" s="281"/>
      <c r="AF21" s="281"/>
      <c r="AG21" s="281"/>
      <c r="AH21" s="281"/>
      <c r="AI21" s="281"/>
      <c r="AJ21" s="281"/>
      <c r="AK21" s="281"/>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row>
    <row r="22" s="2" customFormat="1" ht="5.1" customHeight="1">
      <c r="B22" s="297"/>
      <c r="C22" s="297"/>
      <c r="D22" s="159"/>
      <c r="E22" s="159"/>
      <c r="F22" s="159"/>
      <c r="G22" s="159"/>
      <c r="H22" s="159"/>
      <c r="I22" s="159"/>
      <c r="J22" s="160"/>
      <c r="K22" s="159"/>
      <c r="L22" s="160"/>
      <c r="M22" s="159"/>
      <c r="N22" s="159"/>
      <c r="O22" s="159"/>
      <c r="P22" s="160"/>
      <c r="Q22" s="159"/>
      <c r="R22" s="160"/>
      <c r="S22" s="159"/>
      <c r="T22" s="159"/>
      <c r="U22" s="159"/>
      <c r="W22" s="281"/>
      <c r="X22" s="281"/>
      <c r="Y22" s="281"/>
      <c r="Z22" s="281"/>
      <c r="AA22" s="281"/>
      <c r="AB22" s="281"/>
      <c r="AC22" s="281"/>
      <c r="AD22" s="281"/>
      <c r="AE22" s="281"/>
      <c r="AF22" s="281"/>
      <c r="AG22" s="281"/>
      <c r="AH22" s="281"/>
      <c r="AI22" s="281"/>
      <c r="AJ22" s="281"/>
      <c r="AK22" s="281"/>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row>
    <row r="23" s="9" customFormat="1" ht="5.1" customHeight="1">
      <c r="B23" s="297"/>
      <c r="C23" s="297"/>
      <c r="D23" s="159"/>
      <c r="E23" s="159"/>
      <c r="F23" s="159"/>
      <c r="G23" s="159"/>
      <c r="H23" s="159"/>
      <c r="I23" s="159"/>
      <c r="J23" s="160"/>
      <c r="K23" s="159"/>
      <c r="L23" s="160"/>
      <c r="M23" s="159"/>
      <c r="N23" s="159"/>
      <c r="O23" s="159"/>
      <c r="P23" s="160"/>
      <c r="Q23" s="159"/>
      <c r="R23" s="160"/>
      <c r="S23" s="159"/>
      <c r="T23" s="159"/>
      <c r="U23" s="159"/>
      <c r="W23" s="281"/>
      <c r="X23" s="281"/>
      <c r="Y23" s="281"/>
      <c r="Z23" s="281"/>
      <c r="AA23" s="281"/>
      <c r="AB23" s="281"/>
      <c r="AC23" s="281"/>
      <c r="AD23" s="281"/>
      <c r="AE23" s="281"/>
      <c r="AF23" s="281"/>
      <c r="AG23" s="281"/>
      <c r="AH23" s="281"/>
      <c r="AI23" s="281"/>
      <c r="AJ23" s="281"/>
      <c r="AK23" s="281"/>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row>
    <row r="24" s="2" customFormat="1" ht="15.95" customHeight="1">
      <c r="B24" s="323" t="s">
        <v>46</v>
      </c>
      <c r="C24" s="303" t="s">
        <v>42</v>
      </c>
      <c r="D24" s="307">
        <v>79.166666666666666666666666670</v>
      </c>
      <c r="E24" s="308">
        <v>1.2106537530227133887165899200</v>
      </c>
      <c r="F24" s="308">
        <v>70.233644859813084112149532710</v>
      </c>
      <c r="G24" s="308">
        <v>8.394473703351200190969023860</v>
      </c>
      <c r="H24" s="308">
        <v>112.71900643160228076411677665</v>
      </c>
      <c r="I24" s="309">
        <v>-6.6274780483590550229706581800</v>
      </c>
      <c r="J24" s="317">
        <v>149.6479070813476668526561567</v>
      </c>
      <c r="K24" s="308">
        <v>13.409884222421584856741127770</v>
      </c>
      <c r="L24" s="318">
        <v>174.18488577106737715744897334</v>
      </c>
      <c r="M24" s="308">
        <v>10.850031425151959579535097390</v>
      </c>
      <c r="N24" s="308">
        <v>85.91325614669180319837491194</v>
      </c>
      <c r="O24" s="309">
        <v>2.3092937046796174409807765100</v>
      </c>
      <c r="P24" s="317">
        <v>118.47125977273356959168612405</v>
      </c>
      <c r="Q24" s="308">
        <v>14.782885242118676086793954220</v>
      </c>
      <c r="R24" s="318">
        <v>122.33639407192255507833916211</v>
      </c>
      <c r="S24" s="308">
        <v>20.155308163162363170701186940</v>
      </c>
      <c r="T24" s="308">
        <v>96.84056872160642619632151624</v>
      </c>
      <c r="U24" s="309">
        <v>-4.471232276931257633337823200</v>
      </c>
      <c r="W24" s="281"/>
      <c r="X24" s="281"/>
      <c r="Y24" s="281"/>
      <c r="Z24" s="281"/>
      <c r="AA24" s="281"/>
      <c r="AB24" s="281"/>
      <c r="AC24" s="281"/>
      <c r="AD24" s="281"/>
      <c r="AE24" s="281"/>
      <c r="AF24" s="281"/>
      <c r="AG24" s="281"/>
      <c r="AH24" s="281"/>
      <c r="AI24" s="281"/>
      <c r="AJ24" s="281"/>
      <c r="AK24" s="281"/>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row>
    <row r="25" s="2" customFormat="1" ht="15.95" customHeight="1">
      <c r="B25" s="324"/>
      <c r="C25" s="304" t="s">
        <v>58</v>
      </c>
      <c r="D25" s="310">
        <v>70.823620823620823620823620820</v>
      </c>
      <c r="E25" s="134">
        <v>-2.7531177198905674284759952500</v>
      </c>
      <c r="F25" s="134">
        <v>63.015044078190877730931391340</v>
      </c>
      <c r="G25" s="134">
        <v>6.0114705810987160655875821700</v>
      </c>
      <c r="H25" s="134">
        <v>112.39160721006651488262327672</v>
      </c>
      <c r="I25" s="311">
        <v>-8.267584868898818358168397780</v>
      </c>
      <c r="J25" s="319">
        <v>141.74215119684031268106983107</v>
      </c>
      <c r="K25" s="134">
        <v>18.028645987369165346812087330</v>
      </c>
      <c r="L25" s="135">
        <v>162.16137702195720332466580553</v>
      </c>
      <c r="M25" s="134">
        <v>12.630816288972414783034465490</v>
      </c>
      <c r="N25" s="134">
        <v>87.40808310823022574435784509</v>
      </c>
      <c r="O25" s="311">
        <v>4.7924980712749181870840493500</v>
      </c>
      <c r="P25" s="319">
        <v>100.38692371089350816534199768</v>
      </c>
      <c r="Q25" s="134">
        <v>14.779178420116816326144315910</v>
      </c>
      <c r="R25" s="135">
        <v>102.18606320818762537024084933</v>
      </c>
      <c r="S25" s="134">
        <v>19.401584675369948611244591900</v>
      </c>
      <c r="T25" s="134">
        <v>98.23934943687886540629341978</v>
      </c>
      <c r="U25" s="311">
        <v>-3.8713106428557117413009163200</v>
      </c>
      <c r="W25" s="281"/>
      <c r="X25" s="281"/>
      <c r="Y25" s="281"/>
      <c r="Z25" s="281"/>
      <c r="AA25" s="281"/>
      <c r="AB25" s="281"/>
      <c r="AC25" s="281"/>
      <c r="AD25" s="281"/>
      <c r="AE25" s="281"/>
      <c r="AF25" s="281"/>
      <c r="AG25" s="281"/>
      <c r="AH25" s="281"/>
      <c r="AI25" s="281"/>
      <c r="AJ25" s="281"/>
      <c r="AK25" s="281"/>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row>
    <row r="26" s="2" customFormat="1" ht="15.95" customHeight="1">
      <c r="B26" s="324"/>
      <c r="C26" s="305" t="s">
        <v>44</v>
      </c>
      <c r="D26" s="312">
        <v>78.438228438228438228438228440</v>
      </c>
      <c r="E26" s="159">
        <v>3.4323770491473693962476589900</v>
      </c>
      <c r="F26" s="159">
        <v>70.717417870749766371935878080</v>
      </c>
      <c r="G26" s="159">
        <v>14.341692320038361286716428670</v>
      </c>
      <c r="H26" s="159">
        <v>110.91783438932286539906292026</v>
      </c>
      <c r="I26" s="313">
        <v>-9.540977616673227626401630660</v>
      </c>
      <c r="J26" s="320">
        <v>148.72306216488652949963858475</v>
      </c>
      <c r="K26" s="159">
        <v>14.406397363094948057002730320</v>
      </c>
      <c r="L26" s="160">
        <v>172.72269260847088969558008501</v>
      </c>
      <c r="M26" s="159">
        <v>11.694454492601814712408360330</v>
      </c>
      <c r="N26" s="159">
        <v>86.10510866802431683655707311</v>
      </c>
      <c r="O26" s="313">
        <v>2.4280013567967829994744441400</v>
      </c>
      <c r="P26" s="320">
        <v>116.65573524122218456090532347</v>
      </c>
      <c r="Q26" s="159">
        <v>18.333256289068937054667114260</v>
      </c>
      <c r="R26" s="160">
        <v>122.14502828954297874921063089</v>
      </c>
      <c r="S26" s="159">
        <v>27.713329494453726730467396010</v>
      </c>
      <c r="T26" s="159">
        <v>95.50592183312818992026365056</v>
      </c>
      <c r="U26" s="313">
        <v>-7.3446313258541095310936278200</v>
      </c>
      <c r="W26" s="281"/>
      <c r="X26" s="281"/>
      <c r="Y26" s="281"/>
      <c r="Z26" s="281"/>
      <c r="AA26" s="281"/>
      <c r="AB26" s="281"/>
      <c r="AC26" s="281"/>
      <c r="AD26" s="281"/>
      <c r="AE26" s="281"/>
      <c r="AF26" s="281"/>
      <c r="AG26" s="281"/>
      <c r="AH26" s="281"/>
      <c r="AI26" s="281"/>
      <c r="AJ26" s="281"/>
      <c r="AK26" s="281"/>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row>
    <row r="27" s="2" customFormat="1" ht="15.95" customHeight="1">
      <c r="B27" s="325"/>
      <c r="C27" s="306" t="s">
        <v>45</v>
      </c>
      <c r="D27" s="314">
        <v>70.679131951172253439255958150</v>
      </c>
      <c r="E27" s="315">
        <v>-2.1762928833299803926353617300</v>
      </c>
      <c r="F27" s="315">
        <v>61.619101517233945077748133780</v>
      </c>
      <c r="G27" s="315">
        <v>-0.4154917494089408098862615600</v>
      </c>
      <c r="H27" s="315">
        <v>114.70328227918625020398248279</v>
      </c>
      <c r="I27" s="316">
        <v>-1.768147641461649077396041100</v>
      </c>
      <c r="J27" s="321">
        <v>137.95596724142243061631235995</v>
      </c>
      <c r="K27" s="315">
        <v>16.139977342462268872090085760</v>
      </c>
      <c r="L27" s="322">
        <v>160.00791422438947676573202318</v>
      </c>
      <c r="M27" s="315">
        <v>14.928897695483182084079902280</v>
      </c>
      <c r="N27" s="315">
        <v>86.21821483651662162358360664</v>
      </c>
      <c r="O27" s="316">
        <v>1.0537642588182226682383637400</v>
      </c>
      <c r="P27" s="321">
        <v>97.50608012108092836284700853</v>
      </c>
      <c r="Q27" s="315">
        <v>13.612431280774016243333639520</v>
      </c>
      <c r="R27" s="322">
        <v>98.59543910153516550107695879</v>
      </c>
      <c r="S27" s="315">
        <v>14.451377607837806395934887330</v>
      </c>
      <c r="T27" s="315">
        <v>98.89512233999219698971564860</v>
      </c>
      <c r="U27" s="316">
        <v>-0.7330154905455591681552861200</v>
      </c>
      <c r="W27" s="281"/>
      <c r="X27" s="281"/>
      <c r="Y27" s="281"/>
      <c r="Z27" s="281"/>
      <c r="AA27" s="281"/>
      <c r="AB27" s="281"/>
      <c r="AC27" s="281"/>
      <c r="AD27" s="281"/>
      <c r="AE27" s="281"/>
      <c r="AF27" s="281"/>
      <c r="AG27" s="281"/>
      <c r="AH27" s="281"/>
      <c r="AI27" s="281"/>
      <c r="AJ27" s="281"/>
      <c r="AK27" s="281"/>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row>
    <row r="28" s="2" customFormat="1" ht="5.1" customHeight="1">
      <c r="B28" s="4"/>
      <c r="C28" s="297"/>
      <c r="D28" s="159"/>
      <c r="E28" s="159"/>
      <c r="F28" s="159"/>
      <c r="G28" s="159"/>
      <c r="H28" s="159"/>
      <c r="I28" s="159"/>
      <c r="J28" s="160"/>
      <c r="K28" s="159"/>
      <c r="L28" s="160"/>
      <c r="M28" s="159"/>
      <c r="N28" s="159"/>
      <c r="O28" s="159"/>
      <c r="P28" s="160"/>
      <c r="Q28" s="159"/>
      <c r="R28" s="160"/>
      <c r="S28" s="159"/>
      <c r="T28" s="159"/>
      <c r="U28" s="159"/>
      <c r="W28" s="281"/>
      <c r="X28" s="281"/>
      <c r="Y28" s="281"/>
      <c r="Z28" s="281"/>
      <c r="AA28" s="281"/>
      <c r="AB28" s="281"/>
      <c r="AC28" s="281"/>
      <c r="AD28" s="281"/>
      <c r="AE28" s="281"/>
      <c r="AF28" s="281"/>
      <c r="AG28" s="281"/>
      <c r="AH28" s="281"/>
      <c r="AI28" s="281"/>
      <c r="AJ28" s="281"/>
      <c r="AK28" s="281"/>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row>
    <row r="29" s="9" customFormat="1" ht="5.1" customHeight="1">
      <c r="B29" s="4"/>
      <c r="C29" s="297"/>
      <c r="D29" s="159"/>
      <c r="E29" s="159"/>
      <c r="F29" s="159"/>
      <c r="G29" s="159"/>
      <c r="H29" s="159"/>
      <c r="I29" s="159"/>
      <c r="J29" s="160"/>
      <c r="K29" s="159"/>
      <c r="L29" s="160"/>
      <c r="M29" s="159"/>
      <c r="N29" s="159"/>
      <c r="O29" s="159"/>
      <c r="P29" s="160"/>
      <c r="Q29" s="159"/>
      <c r="R29" s="160"/>
      <c r="S29" s="159"/>
      <c r="T29" s="159"/>
      <c r="U29" s="159"/>
      <c r="W29" s="281"/>
      <c r="X29" s="281"/>
      <c r="Y29" s="281"/>
      <c r="Z29" s="281"/>
      <c r="AA29" s="281"/>
      <c r="AB29" s="281"/>
      <c r="AC29" s="281"/>
      <c r="AD29" s="281"/>
      <c r="AE29" s="281"/>
      <c r="AF29" s="281"/>
      <c r="AG29" s="281"/>
      <c r="AH29" s="281"/>
      <c r="AI29" s="281"/>
      <c r="AJ29" s="281"/>
      <c r="AK29" s="281"/>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row>
    <row r="30" s="2" customFormat="1" ht="15.95" customHeight="1">
      <c r="B30" s="323" t="s">
        <v>47</v>
      </c>
      <c r="C30" s="303" t="s">
        <v>42</v>
      </c>
      <c r="D30" s="307">
        <v>86.48989898989898989898989899</v>
      </c>
      <c r="E30" s="308">
        <v>7.2826938136082108063326307700</v>
      </c>
      <c r="F30" s="308">
        <v>75.233644859813084112149532710</v>
      </c>
      <c r="G30" s="308">
        <v>13.035251680686270120784888900</v>
      </c>
      <c r="H30" s="308">
        <v>114.96172909218386811676036977</v>
      </c>
      <c r="I30" s="308">
        <v>-5.0891715474010811883766666600</v>
      </c>
      <c r="J30" s="317">
        <v>159.48322550605459382100796504</v>
      </c>
      <c r="K30" s="308">
        <v>13.387255146028300786416393210</v>
      </c>
      <c r="L30" s="318">
        <v>183.98144473728950688347885949</v>
      </c>
      <c r="M30" s="308">
        <v>8.835878874490163280518062960</v>
      </c>
      <c r="N30" s="308">
        <v>86.68440762261353727579089699</v>
      </c>
      <c r="O30" s="309">
        <v>4.1818711977500429589221567700</v>
      </c>
      <c r="P30" s="317">
        <v>137.93688064601944036286673744</v>
      </c>
      <c r="Q30" s="308">
        <v>21.644901761933217578476852740</v>
      </c>
      <c r="R30" s="318">
        <v>138.41594674160565704785091765</v>
      </c>
      <c r="S30" s="308">
        <v>23.022909604619548897909068640</v>
      </c>
      <c r="T30" s="308">
        <v>99.65389385626578279123974073</v>
      </c>
      <c r="U30" s="309">
        <v>-1.1201229486708347468905253500</v>
      </c>
      <c r="W30" s="281"/>
      <c r="X30" s="281"/>
      <c r="Y30" s="281"/>
      <c r="Z30" s="281"/>
      <c r="AA30" s="281"/>
      <c r="AB30" s="281"/>
      <c r="AC30" s="281"/>
      <c r="AD30" s="281"/>
      <c r="AE30" s="281"/>
      <c r="AF30" s="281"/>
      <c r="AG30" s="281"/>
      <c r="AH30" s="281"/>
      <c r="AI30" s="281"/>
      <c r="AJ30" s="281"/>
      <c r="AK30" s="281"/>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row>
    <row r="31" s="2" customFormat="1" ht="15.95" customHeight="1">
      <c r="B31" s="324"/>
      <c r="C31" s="304" t="s">
        <v>58</v>
      </c>
      <c r="D31" s="310">
        <v>77.609427609427609427609427610</v>
      </c>
      <c r="E31" s="134">
        <v>-0.8611635948635040903338148800</v>
      </c>
      <c r="F31" s="134">
        <v>66.215504024530471444998083560</v>
      </c>
      <c r="G31" s="134">
        <v>8.963827503921967574506657580</v>
      </c>
      <c r="H31" s="134">
        <v>117.20733497809185649025177362</v>
      </c>
      <c r="I31" s="134">
        <v>-9.016745578603594357975463750</v>
      </c>
      <c r="J31" s="319">
        <v>145.00003529012122835194612208</v>
      </c>
      <c r="K31" s="134">
        <v>13.865607232101905418790235330</v>
      </c>
      <c r="L31" s="135">
        <v>166.1777682541753155684213077</v>
      </c>
      <c r="M31" s="134">
        <v>10.802727288891132158700903220</v>
      </c>
      <c r="N31" s="134">
        <v>87.25597702595002645118037380</v>
      </c>
      <c r="O31" s="311">
        <v>2.7642640376544704741518435900</v>
      </c>
      <c r="P31" s="319">
        <v>112.53369742213112166708276478</v>
      </c>
      <c r="Q31" s="134">
        <v>12.885038075595039802726725670</v>
      </c>
      <c r="R31" s="135">
        <v>110.03544682621837623674619984</v>
      </c>
      <c r="S31" s="134">
        <v>20.734892632807407778326621020</v>
      </c>
      <c r="T31" s="134">
        <v>102.27040528119732729926904339</v>
      </c>
      <c r="U31" s="311">
        <v>-6.5017281964014214542615800900</v>
      </c>
      <c r="W31" s="281"/>
      <c r="X31" s="281"/>
      <c r="Y31" s="281"/>
      <c r="Z31" s="281"/>
      <c r="AA31" s="281"/>
      <c r="AB31" s="281"/>
      <c r="AC31" s="281"/>
      <c r="AD31" s="281"/>
      <c r="AE31" s="281"/>
      <c r="AF31" s="281"/>
      <c r="AG31" s="281"/>
      <c r="AH31" s="281"/>
      <c r="AI31" s="281"/>
      <c r="AJ31" s="281"/>
      <c r="AK31" s="281"/>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row>
    <row r="32" s="2" customFormat="1" ht="15.95" customHeight="1">
      <c r="B32" s="324"/>
      <c r="C32" s="305" t="s">
        <v>44</v>
      </c>
      <c r="D32" s="312">
        <v>85.31468531468531468531468531</v>
      </c>
      <c r="E32" s="159">
        <v>4.7709923663883203557485049500</v>
      </c>
      <c r="F32" s="159">
        <v>75.738624110416217381927970670</v>
      </c>
      <c r="G32" s="159">
        <v>20.033773195909057937746653470</v>
      </c>
      <c r="H32" s="159">
        <v>112.64356372559240095550280218</v>
      </c>
      <c r="I32" s="159">
        <v>-12.715405358952007283474460780</v>
      </c>
      <c r="J32" s="320">
        <v>154.26174133297848166027558436</v>
      </c>
      <c r="K32" s="159">
        <v>12.868488939738972755537954490</v>
      </c>
      <c r="L32" s="160">
        <v>173.20335843708940849344654646</v>
      </c>
      <c r="M32" s="159">
        <v>7.8004927985977193358325134500</v>
      </c>
      <c r="N32" s="159">
        <v>89.06394351989410305475628244</v>
      </c>
      <c r="O32" s="313">
        <v>4.7012736301209310557930676200</v>
      </c>
      <c r="P32" s="320">
        <v>131.60791917918443889897637267</v>
      </c>
      <c r="Q32" s="159">
        <v>18.253435931102571852336621620</v>
      </c>
      <c r="R32" s="160">
        <v>131.18184059328402040737206625</v>
      </c>
      <c r="S32" s="159">
        <v>29.396999029921888258477944380</v>
      </c>
      <c r="T32" s="159">
        <v>100.32479997532996994503481655</v>
      </c>
      <c r="U32" s="313">
        <v>-8.611917727919022280489654070</v>
      </c>
      <c r="W32" s="281"/>
      <c r="X32" s="281"/>
      <c r="Y32" s="281"/>
      <c r="Z32" s="281"/>
      <c r="AA32" s="281"/>
      <c r="AB32" s="281"/>
      <c r="AC32" s="281"/>
      <c r="AD32" s="281"/>
      <c r="AE32" s="281"/>
      <c r="AF32" s="281"/>
      <c r="AG32" s="281"/>
      <c r="AH32" s="281"/>
      <c r="AI32" s="281"/>
      <c r="AJ32" s="281"/>
      <c r="AK32" s="281"/>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row>
    <row r="33" s="2" customFormat="1" ht="15.95" customHeight="1">
      <c r="B33" s="325"/>
      <c r="C33" s="306" t="s">
        <v>45</v>
      </c>
      <c r="D33" s="314">
        <v>78.270323696565357054608351870</v>
      </c>
      <c r="E33" s="315">
        <v>1.9696062437458596906129711100</v>
      </c>
      <c r="F33" s="315">
        <v>65.467432020912496294499690090</v>
      </c>
      <c r="G33" s="315">
        <v>4.3267375250254486726797477600</v>
      </c>
      <c r="H33" s="315">
        <v>119.55612322105154101875964800</v>
      </c>
      <c r="I33" s="315">
        <v>-2.259374094544374378529359900</v>
      </c>
      <c r="J33" s="321">
        <v>142.33102864076576854785894696</v>
      </c>
      <c r="K33" s="315">
        <v>14.204435580493228424260188070</v>
      </c>
      <c r="L33" s="322">
        <v>164.5205603210242560136345172</v>
      </c>
      <c r="M33" s="315">
        <v>13.668678986408225477824202370</v>
      </c>
      <c r="N33" s="315">
        <v>86.51260873599037986822426789</v>
      </c>
      <c r="O33" s="316">
        <v>0.4713317677371764926387254800</v>
      </c>
      <c r="P33" s="321">
        <v>111.40295683777851456688855953</v>
      </c>
      <c r="Q33" s="315">
        <v>16.453813274242494326664973150</v>
      </c>
      <c r="R33" s="322">
        <v>107.70738598859089259005641325</v>
      </c>
      <c r="S33" s="315">
        <v>18.586824374313986891555087500</v>
      </c>
      <c r="T33" s="315">
        <v>103.43112110210312073911840669</v>
      </c>
      <c r="U33" s="316">
        <v>-1.7986914746377396391461585500</v>
      </c>
      <c r="W33" s="281"/>
      <c r="X33" s="281"/>
      <c r="Y33" s="281"/>
      <c r="Z33" s="281"/>
      <c r="AA33" s="281"/>
      <c r="AB33" s="281"/>
      <c r="AC33" s="281"/>
      <c r="AD33" s="281"/>
      <c r="AE33" s="281"/>
      <c r="AF33" s="281"/>
      <c r="AG33" s="281"/>
      <c r="AH33" s="281"/>
      <c r="AI33" s="281"/>
      <c r="AJ33" s="281"/>
      <c r="AK33" s="281"/>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row>
    <row r="34" s="2" customFormat="1" ht="5.1" customHeight="1">
      <c r="B34" s="4"/>
      <c r="C34" s="297"/>
      <c r="D34" s="159"/>
      <c r="E34" s="159"/>
      <c r="F34" s="159"/>
      <c r="G34" s="159"/>
      <c r="H34" s="159"/>
      <c r="I34" s="159"/>
      <c r="J34" s="160"/>
      <c r="K34" s="159"/>
      <c r="L34" s="160"/>
      <c r="M34" s="159"/>
      <c r="N34" s="159"/>
      <c r="O34" s="159"/>
      <c r="P34" s="160"/>
      <c r="Q34" s="159"/>
      <c r="R34" s="160"/>
      <c r="S34" s="159"/>
      <c r="T34" s="159"/>
      <c r="U34" s="159"/>
      <c r="W34" s="281"/>
      <c r="X34" s="281"/>
      <c r="Y34" s="281"/>
      <c r="Z34" s="281"/>
      <c r="AA34" s="281"/>
      <c r="AB34" s="281"/>
      <c r="AC34" s="281"/>
      <c r="AD34" s="281"/>
      <c r="AE34" s="281"/>
      <c r="AF34" s="281"/>
      <c r="AG34" s="281"/>
      <c r="AH34" s="281"/>
      <c r="AI34" s="281"/>
      <c r="AJ34" s="281"/>
      <c r="AK34" s="281"/>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row>
    <row r="35" s="9" customFormat="1" ht="5.1" customHeight="1">
      <c r="B35" s="4"/>
      <c r="C35" s="297"/>
      <c r="D35" s="159"/>
      <c r="E35" s="159"/>
      <c r="F35" s="159"/>
      <c r="G35" s="159"/>
      <c r="H35" s="159"/>
      <c r="I35" s="159"/>
      <c r="J35" s="160"/>
      <c r="K35" s="159"/>
      <c r="L35" s="160"/>
      <c r="M35" s="159"/>
      <c r="N35" s="159"/>
      <c r="O35" s="159"/>
      <c r="P35" s="160"/>
      <c r="Q35" s="159"/>
      <c r="R35" s="160"/>
      <c r="S35" s="159"/>
      <c r="T35" s="159"/>
      <c r="U35" s="159"/>
      <c r="W35" s="281"/>
      <c r="X35" s="281"/>
      <c r="Y35" s="281"/>
      <c r="Z35" s="281"/>
      <c r="AA35" s="281"/>
      <c r="AB35" s="281"/>
      <c r="AC35" s="281"/>
      <c r="AD35" s="281"/>
      <c r="AE35" s="281"/>
      <c r="AF35" s="281"/>
      <c r="AG35" s="281"/>
      <c r="AH35" s="281"/>
      <c r="AI35" s="281"/>
      <c r="AJ35" s="281"/>
      <c r="AK35" s="281"/>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row>
    <row r="36" s="2" customFormat="1" ht="15.95" customHeight="1">
      <c r="B36" s="323" t="s">
        <v>48</v>
      </c>
      <c r="C36" s="303" t="s">
        <v>42</v>
      </c>
      <c r="D36" s="307">
        <v>89.07828282828282828282828283</v>
      </c>
      <c r="E36" s="308">
        <v>6.0105184071845862490763869500</v>
      </c>
      <c r="F36" s="308">
        <v>77.920560747663551401869158880</v>
      </c>
      <c r="G36" s="308">
        <v>12.893196116302470391427341670</v>
      </c>
      <c r="H36" s="308">
        <v>114.31935547372478766295833279</v>
      </c>
      <c r="I36" s="308">
        <v>-6.09662756119737440471988200</v>
      </c>
      <c r="J36" s="317">
        <v>155.53353105070367118763819942</v>
      </c>
      <c r="K36" s="308">
        <v>10.247362646153794038325586820</v>
      </c>
      <c r="L36" s="318">
        <v>180.15804401427964376639301718</v>
      </c>
      <c r="M36" s="308">
        <v>6.4610327988542938055501710900</v>
      </c>
      <c r="N36" s="308">
        <v>86.33171607833299732563514111</v>
      </c>
      <c r="O36" s="309">
        <v>3.5565405930747133184854019300</v>
      </c>
      <c r="P36" s="317">
        <v>138.54659868216090911979640112</v>
      </c>
      <c r="Q36" s="308">
        <v>16.873800671396800206307065940</v>
      </c>
      <c r="R36" s="318">
        <v>140.38015812794920840208427857</v>
      </c>
      <c r="S36" s="308">
        <v>20.187262544956851447235267840</v>
      </c>
      <c r="T36" s="308">
        <v>98.69386139024822895673683191</v>
      </c>
      <c r="U36" s="309">
        <v>-2.7569160020535675793597770600</v>
      </c>
      <c r="W36" s="281"/>
      <c r="X36" s="281"/>
      <c r="Y36" s="281"/>
      <c r="Z36" s="281"/>
      <c r="AA36" s="281"/>
      <c r="AB36" s="281"/>
      <c r="AC36" s="281"/>
      <c r="AD36" s="281"/>
      <c r="AE36" s="281"/>
      <c r="AF36" s="281"/>
      <c r="AG36" s="281"/>
      <c r="AH36" s="281"/>
      <c r="AI36" s="281"/>
      <c r="AJ36" s="281"/>
      <c r="AK36" s="281"/>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row>
    <row r="37" s="2" customFormat="1" ht="15.95" customHeight="1">
      <c r="B37" s="324"/>
      <c r="C37" s="304" t="s">
        <v>58</v>
      </c>
      <c r="D37" s="310">
        <v>81.00880600880600880600880601</v>
      </c>
      <c r="E37" s="134">
        <v>1.1905825678507266030337556100</v>
      </c>
      <c r="F37" s="134">
        <v>68.499664622460712916826370260</v>
      </c>
      <c r="G37" s="134">
        <v>7.5642885469903032781061596300</v>
      </c>
      <c r="H37" s="134">
        <v>118.26160968122046341776424076</v>
      </c>
      <c r="I37" s="134">
        <v>-5.9254851822021036415150315600</v>
      </c>
      <c r="J37" s="319">
        <v>146.52285481167659019265613035</v>
      </c>
      <c r="K37" s="134">
        <v>16.962890128515446587699296440</v>
      </c>
      <c r="L37" s="135">
        <v>166.59543195958107882787347843</v>
      </c>
      <c r="M37" s="134">
        <v>10.604989166388772538074412340</v>
      </c>
      <c r="N37" s="134">
        <v>87.95130399926506808923741550</v>
      </c>
      <c r="O37" s="311">
        <v>5.7482949097505068899112585200</v>
      </c>
      <c r="P37" s="319">
        <v>118.69641521295556979411556895</v>
      </c>
      <c r="Q37" s="134">
        <v>18.355429909340451678305957400</v>
      </c>
      <c r="R37" s="135">
        <v>114.11731216865276826714325841</v>
      </c>
      <c r="S37" s="134">
        <v>18.971469694375715916998295680</v>
      </c>
      <c r="T37" s="134">
        <v>104.01262784518291722406849856</v>
      </c>
      <c r="U37" s="311">
        <v>-0.5178046355668372868974732900</v>
      </c>
      <c r="W37" s="281"/>
      <c r="X37" s="281"/>
      <c r="Y37" s="281"/>
      <c r="Z37" s="281"/>
      <c r="AA37" s="281"/>
      <c r="AB37" s="281"/>
      <c r="AC37" s="281"/>
      <c r="AD37" s="281"/>
      <c r="AE37" s="281"/>
      <c r="AF37" s="281"/>
      <c r="AG37" s="281"/>
      <c r="AH37" s="281"/>
      <c r="AI37" s="281"/>
      <c r="AJ37" s="281"/>
      <c r="AK37" s="281"/>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row>
    <row r="38" s="2" customFormat="1" ht="15.95" customHeight="1">
      <c r="B38" s="324"/>
      <c r="C38" s="305" t="s">
        <v>44</v>
      </c>
      <c r="D38" s="312">
        <v>86.57731157731157731157731158</v>
      </c>
      <c r="E38" s="159">
        <v>5.1675318546897118388405388600</v>
      </c>
      <c r="F38" s="159">
        <v>74.732226295737186399252390190</v>
      </c>
      <c r="G38" s="159">
        <v>17.455647099673208517044900820</v>
      </c>
      <c r="H38" s="159">
        <v>115.85003668262607197201916180</v>
      </c>
      <c r="I38" s="159">
        <v>-10.461919497642846082482944770</v>
      </c>
      <c r="J38" s="320">
        <v>154.2351476639212028132657781</v>
      </c>
      <c r="K38" s="159">
        <v>15.229425509580825461755846890</v>
      </c>
      <c r="L38" s="160">
        <v>170.25594478779485944752959898</v>
      </c>
      <c r="M38" s="159">
        <v>6.5804841423865144718540235500</v>
      </c>
      <c r="N38" s="159">
        <v>90.59016873457989432794509106</v>
      </c>
      <c r="O38" s="313">
        <v>8.114939087408395458911304130</v>
      </c>
      <c r="P38" s="320">
        <v>133.53264435471965830200574456</v>
      </c>
      <c r="Q38" s="159">
        <v>21.183942778652910349897227760</v>
      </c>
      <c r="R38" s="160">
        <v>127.23605794076021557159928912</v>
      </c>
      <c r="S38" s="159">
        <v>25.184797331490040754414818520</v>
      </c>
      <c r="T38" s="159">
        <v>104.94874370978179359989018708</v>
      </c>
      <c r="U38" s="313">
        <v>-3.1959588049787016261380753700</v>
      </c>
      <c r="W38" s="281"/>
      <c r="X38" s="281"/>
      <c r="Y38" s="281"/>
      <c r="Z38" s="281"/>
      <c r="AA38" s="281"/>
      <c r="AB38" s="281"/>
      <c r="AC38" s="281"/>
      <c r="AD38" s="281"/>
      <c r="AE38" s="281"/>
      <c r="AF38" s="281"/>
      <c r="AG38" s="281"/>
      <c r="AH38" s="281"/>
      <c r="AI38" s="281"/>
      <c r="AJ38" s="281"/>
      <c r="AK38" s="281"/>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row>
    <row r="39" s="2" customFormat="1" ht="15.95" customHeight="1">
      <c r="B39" s="325"/>
      <c r="C39" s="306" t="s">
        <v>45</v>
      </c>
      <c r="D39" s="314">
        <v>81.16644061228444099980623910</v>
      </c>
      <c r="E39" s="315">
        <v>3.3933223662975995738498644900</v>
      </c>
      <c r="F39" s="315">
        <v>67.319733024317065064093926570</v>
      </c>
      <c r="G39" s="315">
        <v>2.4196727119445242842996847700</v>
      </c>
      <c r="H39" s="315">
        <v>120.56857174847422235754708514</v>
      </c>
      <c r="I39" s="315">
        <v>0.9506471057917378115945881900</v>
      </c>
      <c r="J39" s="321">
        <v>143.15990321625018251382801126</v>
      </c>
      <c r="K39" s="315">
        <v>16.432608373706060902085300110</v>
      </c>
      <c r="L39" s="322">
        <v>164.29589260753719629077661294</v>
      </c>
      <c r="M39" s="315">
        <v>12.841956468415826738379292770</v>
      </c>
      <c r="N39" s="315">
        <v>87.13541217871871898544596199</v>
      </c>
      <c r="O39" s="316">
        <v>3.1820184775793355596588360200</v>
      </c>
      <c r="P39" s="321">
        <v>116.19779782462158778345776771</v>
      </c>
      <c r="Q39" s="315">
        <v>20.383542115436563267129668460</v>
      </c>
      <c r="R39" s="322">
        <v>110.60355627331271752164542315</v>
      </c>
      <c r="S39" s="315">
        <v>15.572362496744996320877712690</v>
      </c>
      <c r="T39" s="315">
        <v>105.05792195098888781786106163</v>
      </c>
      <c r="U39" s="316">
        <v>4.1629153499506179851425296800</v>
      </c>
      <c r="W39" s="281"/>
      <c r="X39" s="281"/>
      <c r="Y39" s="281"/>
      <c r="Z39" s="281"/>
      <c r="AA39" s="281"/>
      <c r="AB39" s="281"/>
      <c r="AC39" s="281"/>
      <c r="AD39" s="281"/>
      <c r="AE39" s="281"/>
      <c r="AF39" s="281"/>
      <c r="AG39" s="281"/>
      <c r="AH39" s="281"/>
      <c r="AI39" s="281"/>
      <c r="AJ39" s="281"/>
      <c r="AK39" s="281"/>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row>
    <row r="40" s="2" customFormat="1" ht="5.1" customHeight="1">
      <c r="B40" s="4"/>
      <c r="C40" s="297"/>
      <c r="D40" s="159"/>
      <c r="E40" s="159"/>
      <c r="F40" s="159"/>
      <c r="G40" s="159"/>
      <c r="H40" s="159"/>
      <c r="I40" s="159"/>
      <c r="J40" s="160"/>
      <c r="K40" s="159"/>
      <c r="L40" s="160"/>
      <c r="M40" s="159"/>
      <c r="N40" s="159"/>
      <c r="O40" s="159"/>
      <c r="P40" s="160"/>
      <c r="Q40" s="159"/>
      <c r="R40" s="160"/>
      <c r="S40" s="159"/>
      <c r="T40" s="159"/>
      <c r="U40" s="159"/>
      <c r="W40" s="281"/>
      <c r="X40" s="281"/>
      <c r="Y40" s="281"/>
      <c r="Z40" s="281"/>
      <c r="AA40" s="281"/>
      <c r="AB40" s="281"/>
      <c r="AC40" s="281"/>
      <c r="AD40" s="281"/>
      <c r="AE40" s="281"/>
      <c r="AF40" s="281"/>
      <c r="AG40" s="281"/>
      <c r="AH40" s="281"/>
      <c r="AI40" s="281"/>
      <c r="AJ40" s="281"/>
      <c r="AK40" s="281"/>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row>
    <row r="41" s="9" customFormat="1" ht="5.1" customHeight="1">
      <c r="B41" s="4"/>
      <c r="C41" s="297"/>
      <c r="D41" s="159"/>
      <c r="E41" s="159"/>
      <c r="F41" s="159"/>
      <c r="G41" s="159"/>
      <c r="H41" s="159"/>
      <c r="I41" s="159"/>
      <c r="J41" s="160"/>
      <c r="K41" s="159"/>
      <c r="L41" s="160"/>
      <c r="M41" s="159"/>
      <c r="N41" s="159"/>
      <c r="O41" s="159"/>
      <c r="P41" s="160"/>
      <c r="Q41" s="159"/>
      <c r="R41" s="160"/>
      <c r="S41" s="159"/>
      <c r="T41" s="159"/>
      <c r="U41" s="159"/>
      <c r="W41" s="281"/>
      <c r="X41" s="281"/>
      <c r="Y41" s="281"/>
      <c r="Z41" s="281"/>
      <c r="AA41" s="281"/>
      <c r="AB41" s="281"/>
      <c r="AC41" s="281"/>
      <c r="AD41" s="281"/>
      <c r="AE41" s="281"/>
      <c r="AF41" s="281"/>
      <c r="AG41" s="281"/>
      <c r="AH41" s="281"/>
      <c r="AI41" s="281"/>
      <c r="AJ41" s="281"/>
      <c r="AK41" s="281"/>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row>
    <row r="42" s="2" customFormat="1" ht="15.95" customHeight="1">
      <c r="B42" s="323" t="s">
        <v>49</v>
      </c>
      <c r="C42" s="303" t="s">
        <v>42</v>
      </c>
      <c r="D42" s="307">
        <v>83.14393939393939393939393939</v>
      </c>
      <c r="E42" s="308">
        <v>5.6643132220375405172030402500</v>
      </c>
      <c r="F42" s="308">
        <v>77.441588785046728971962616820</v>
      </c>
      <c r="G42" s="308">
        <v>20.653792452955557392383598550</v>
      </c>
      <c r="H42" s="308">
        <v>107.36342151343349914123787225</v>
      </c>
      <c r="I42" s="308">
        <v>-12.423545854667536383712929370</v>
      </c>
      <c r="J42" s="317">
        <v>146.93919662929544712134905157</v>
      </c>
      <c r="K42" s="308">
        <v>10.131478387758571983652558540</v>
      </c>
      <c r="L42" s="318">
        <v>171.66457102309622766789870698</v>
      </c>
      <c r="M42" s="308">
        <v>10.867072787527066048019851340</v>
      </c>
      <c r="N42" s="308">
        <v>85.59669345489035762263919849</v>
      </c>
      <c r="O42" s="309">
        <v>-0.6634922176184664976845411200</v>
      </c>
      <c r="P42" s="317">
        <v>122.17103659140284334521256371</v>
      </c>
      <c r="Q42" s="308">
        <v>16.369670279728848279050470490</v>
      </c>
      <c r="R42" s="318">
        <v>132.93977118132066509468464119</v>
      </c>
      <c r="S42" s="308">
        <v>33.765327899685870995378504460</v>
      </c>
      <c r="T42" s="308">
        <v>91.89953879549633007038782795</v>
      </c>
      <c r="U42" s="309">
        <v>-13.004608812365909584023148050</v>
      </c>
      <c r="W42" s="281"/>
      <c r="X42" s="281"/>
      <c r="Y42" s="281"/>
      <c r="Z42" s="281"/>
      <c r="AA42" s="281"/>
      <c r="AB42" s="281"/>
      <c r="AC42" s="281"/>
      <c r="AD42" s="281"/>
      <c r="AE42" s="281"/>
      <c r="AF42" s="281"/>
      <c r="AG42" s="281"/>
      <c r="AH42" s="281"/>
      <c r="AI42" s="281"/>
      <c r="AJ42" s="281"/>
      <c r="AK42" s="281"/>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row>
    <row r="43" s="2" customFormat="1" ht="15.95" customHeight="1">
      <c r="B43" s="324"/>
      <c r="C43" s="304" t="s">
        <v>58</v>
      </c>
      <c r="D43" s="310">
        <v>75.893550893550893550893550890</v>
      </c>
      <c r="E43" s="134">
        <v>-5.3255140358819400984679990700</v>
      </c>
      <c r="F43" s="134">
        <v>68.799932923688718004000622850</v>
      </c>
      <c r="G43" s="134">
        <v>2.4307092166566049871740023300</v>
      </c>
      <c r="H43" s="134">
        <v>110.31050128743265786785674463</v>
      </c>
      <c r="I43" s="134">
        <v>-7.5721659177088811986731106500</v>
      </c>
      <c r="J43" s="319">
        <v>139.31541405463366913002023227</v>
      </c>
      <c r="K43" s="134">
        <v>14.455427916374189524705288470</v>
      </c>
      <c r="L43" s="135">
        <v>161.83972402721085687208281217</v>
      </c>
      <c r="M43" s="134">
        <v>10.814721789034130174278789260</v>
      </c>
      <c r="N43" s="134">
        <v>86.08233540439013223973745550</v>
      </c>
      <c r="O43" s="311">
        <v>3.2853993301163924038900662900</v>
      </c>
      <c r="P43" s="319">
        <v>105.7314146681145581373327598</v>
      </c>
      <c r="Q43" s="134">
        <v>8.360088037827958191786148390</v>
      </c>
      <c r="R43" s="135">
        <v>111.34562157460400311276683373</v>
      </c>
      <c r="S43" s="134">
        <v>13.508305445004655393514806930</v>
      </c>
      <c r="T43" s="134">
        <v>94.95785570452449069293442288</v>
      </c>
      <c r="U43" s="311">
        <v>-4.5355424759219712473877240200</v>
      </c>
      <c r="W43" s="281"/>
      <c r="X43" s="281"/>
      <c r="Y43" s="281"/>
      <c r="Z43" s="281"/>
      <c r="AA43" s="281"/>
      <c r="AB43" s="281"/>
      <c r="AC43" s="281"/>
      <c r="AD43" s="281"/>
      <c r="AE43" s="281"/>
      <c r="AF43" s="281"/>
      <c r="AG43" s="281"/>
      <c r="AH43" s="281"/>
      <c r="AI43" s="281"/>
      <c r="AJ43" s="281"/>
      <c r="AK43" s="281"/>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row>
    <row r="44" s="2" customFormat="1" ht="15.95" customHeight="1">
      <c r="B44" s="324"/>
      <c r="C44" s="305" t="s">
        <v>44</v>
      </c>
      <c r="D44" s="312">
        <v>83.83838383838383838383838384</v>
      </c>
      <c r="E44" s="159">
        <v>3.5260254257692218795469265800</v>
      </c>
      <c r="F44" s="159">
        <v>77.995039718198483160202724560</v>
      </c>
      <c r="G44" s="159">
        <v>20.134805781736645644054017790</v>
      </c>
      <c r="H44" s="159">
        <v>107.49194325856635817672300852</v>
      </c>
      <c r="I44" s="159">
        <v>-13.825119413053220746048894810</v>
      </c>
      <c r="J44" s="320">
        <v>146.92070327599816105267576014</v>
      </c>
      <c r="K44" s="159">
        <v>11.361486949506924095465077480</v>
      </c>
      <c r="L44" s="160">
        <v>168.80860394837328865427818617</v>
      </c>
      <c r="M44" s="159">
        <v>10.375883748786126616285167510</v>
      </c>
      <c r="N44" s="159">
        <v>87.03389509749612698828062204</v>
      </c>
      <c r="O44" s="313">
        <v>0.8929515825761357015967011100</v>
      </c>
      <c r="P44" s="320">
        <v>123.17594315058431684214230395</v>
      </c>
      <c r="Q44" s="159">
        <v>15.288121293915870136857445690</v>
      </c>
      <c r="R44" s="160">
        <v>131.66233769727011935261789159</v>
      </c>
      <c r="S44" s="159">
        <v>32.599853571584672780271211920</v>
      </c>
      <c r="T44" s="159">
        <v>93.55442513391609506623399299</v>
      </c>
      <c r="U44" s="313">
        <v>-13.055619453119797482219545800</v>
      </c>
      <c r="W44" s="281"/>
      <c r="X44" s="281"/>
      <c r="Y44" s="281"/>
      <c r="Z44" s="281"/>
      <c r="AA44" s="281"/>
      <c r="AB44" s="281"/>
      <c r="AC44" s="281"/>
      <c r="AD44" s="281"/>
      <c r="AE44" s="281"/>
      <c r="AF44" s="281"/>
      <c r="AG44" s="281"/>
      <c r="AH44" s="281"/>
      <c r="AI44" s="281"/>
      <c r="AJ44" s="281"/>
      <c r="AK44" s="281"/>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row>
    <row r="45" s="2" customFormat="1" ht="15.95" customHeight="1">
      <c r="B45" s="325"/>
      <c r="C45" s="306" t="s">
        <v>45</v>
      </c>
      <c r="D45" s="314">
        <v>76.613254586822868761194752380</v>
      </c>
      <c r="E45" s="315">
        <v>-2.5205529929040435633741115300</v>
      </c>
      <c r="F45" s="315">
        <v>67.785662953647143370463528570</v>
      </c>
      <c r="G45" s="315">
        <v>-1.974858353384533763071869600</v>
      </c>
      <c r="H45" s="315">
        <v>113.02280046927541031639469657</v>
      </c>
      <c r="I45" s="315">
        <v>-0.5566884477166629692335604100</v>
      </c>
      <c r="J45" s="321">
        <v>135.70636866656035455011703292</v>
      </c>
      <c r="K45" s="315">
        <v>13.783126977058002053821965270</v>
      </c>
      <c r="L45" s="322">
        <v>160.10083235902419680471391293</v>
      </c>
      <c r="M45" s="315">
        <v>13.136698590714366869561799220</v>
      </c>
      <c r="N45" s="315">
        <v>84.76306254439762062931039288</v>
      </c>
      <c r="O45" s="316">
        <v>0.5713693208862934727684042900</v>
      </c>
      <c r="P45" s="321">
        <v>103.96906571704430319553430619</v>
      </c>
      <c r="Q45" s="315">
        <v>10.915162964573183524280514820</v>
      </c>
      <c r="R45" s="322">
        <v>108.52541060887178284842712142</v>
      </c>
      <c r="S45" s="315">
        <v>10.902409047874476716999167940</v>
      </c>
      <c r="T45" s="315">
        <v>95.80158705109562787315249771</v>
      </c>
      <c r="U45" s="316">
        <v>0.0115001259298536329999320800</v>
      </c>
      <c r="W45" s="281"/>
      <c r="X45" s="281"/>
      <c r="Y45" s="281"/>
      <c r="Z45" s="281"/>
      <c r="AA45" s="281"/>
      <c r="AB45" s="281"/>
      <c r="AC45" s="281"/>
      <c r="AD45" s="281"/>
      <c r="AE45" s="281"/>
      <c r="AF45" s="281"/>
      <c r="AG45" s="281"/>
      <c r="AH45" s="281"/>
      <c r="AI45" s="281"/>
      <c r="AJ45" s="281"/>
      <c r="AK45" s="281"/>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row>
    <row r="46" s="2" customFormat="1" ht="5.1" customHeight="1">
      <c r="A46" s="4"/>
      <c r="B46" s="4"/>
      <c r="C46" s="297"/>
      <c r="D46" s="159"/>
      <c r="E46" s="159"/>
      <c r="F46" s="159"/>
      <c r="G46" s="159"/>
      <c r="H46" s="159"/>
      <c r="I46" s="159"/>
      <c r="J46" s="160"/>
      <c r="K46" s="159"/>
      <c r="L46" s="160"/>
      <c r="M46" s="159"/>
      <c r="N46" s="159"/>
      <c r="O46" s="159"/>
      <c r="P46" s="160"/>
      <c r="Q46" s="159"/>
      <c r="R46" s="160"/>
      <c r="S46" s="159"/>
      <c r="T46" s="159"/>
      <c r="U46" s="159"/>
      <c r="W46" s="281"/>
      <c r="X46" s="281"/>
      <c r="Y46" s="281"/>
      <c r="Z46" s="281"/>
      <c r="AA46" s="281"/>
      <c r="AB46" s="281"/>
      <c r="AC46" s="281"/>
      <c r="AD46" s="281"/>
      <c r="AE46" s="281"/>
      <c r="AF46" s="281"/>
      <c r="AG46" s="281"/>
      <c r="AH46" s="281"/>
      <c r="AI46" s="281"/>
      <c r="AJ46" s="281"/>
      <c r="AK46" s="281"/>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row>
    <row r="47" s="9" customFormat="1" ht="5.1" customHeight="1">
      <c r="A47" s="4"/>
      <c r="B47" s="4"/>
      <c r="C47" s="297"/>
      <c r="D47" s="159"/>
      <c r="E47" s="159"/>
      <c r="F47" s="159"/>
      <c r="G47" s="159"/>
      <c r="H47" s="159"/>
      <c r="I47" s="159"/>
      <c r="J47" s="160"/>
      <c r="K47" s="159"/>
      <c r="L47" s="160"/>
      <c r="M47" s="159"/>
      <c r="N47" s="159"/>
      <c r="O47" s="159"/>
      <c r="P47" s="160"/>
      <c r="Q47" s="159"/>
      <c r="R47" s="160"/>
      <c r="S47" s="159"/>
      <c r="T47" s="159"/>
      <c r="U47" s="159"/>
      <c r="W47" s="281"/>
      <c r="X47" s="281"/>
      <c r="Y47" s="281"/>
      <c r="Z47" s="281"/>
      <c r="AA47" s="281"/>
      <c r="AB47" s="281"/>
      <c r="AC47" s="281"/>
      <c r="AD47" s="281"/>
      <c r="AE47" s="281"/>
      <c r="AF47" s="281"/>
      <c r="AG47" s="281"/>
      <c r="AH47" s="281"/>
      <c r="AI47" s="281"/>
      <c r="AJ47" s="281"/>
      <c r="AK47" s="281"/>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row>
    <row r="48" s="2" customFormat="1" ht="15.95" customHeight="1">
      <c r="B48" s="323" t="s">
        <v>50</v>
      </c>
      <c r="C48" s="303" t="s">
        <v>42</v>
      </c>
      <c r="D48" s="307">
        <v>84.94949494949494949494949495</v>
      </c>
      <c r="E48" s="308">
        <v>9.934640522914617454825080980</v>
      </c>
      <c r="F48" s="308">
        <v>83.64485981308411214953271028</v>
      </c>
      <c r="G48" s="308">
        <v>17.262732359769932460878783820</v>
      </c>
      <c r="H48" s="308">
        <v>101.55973139211433609526178789</v>
      </c>
      <c r="I48" s="308">
        <v>-6.2492930955055857542670517800</v>
      </c>
      <c r="J48" s="317">
        <v>140.52179355085719938487169505</v>
      </c>
      <c r="K48" s="308">
        <v>12.980347701351477088192989120</v>
      </c>
      <c r="L48" s="318">
        <v>162.56496517107661491887883094</v>
      </c>
      <c r="M48" s="308">
        <v>14.729783163473095674224684350</v>
      </c>
      <c r="N48" s="308">
        <v>86.44039224746715151659854804</v>
      </c>
      <c r="O48" s="309">
        <v>-1.5248311414487025433186522600</v>
      </c>
      <c r="P48" s="317">
        <v>119.37255391542515624512837933</v>
      </c>
      <c r="Q48" s="308">
        <v>24.204539106987685931114843190</v>
      </c>
      <c r="R48" s="318">
        <v>135.97723722253604705831453616</v>
      </c>
      <c r="S48" s="308">
        <v>34.535278567890539951966406010</v>
      </c>
      <c r="T48" s="308">
        <v>87.78863018087023940094627505</v>
      </c>
      <c r="U48" s="309">
        <v>-7.678833069577861523970318900</v>
      </c>
      <c r="W48" s="281"/>
      <c r="X48" s="281"/>
      <c r="Y48" s="281"/>
      <c r="Z48" s="281"/>
      <c r="AA48" s="281"/>
      <c r="AB48" s="281"/>
      <c r="AC48" s="281"/>
      <c r="AD48" s="281"/>
      <c r="AE48" s="281"/>
      <c r="AF48" s="281"/>
      <c r="AG48" s="281"/>
      <c r="AH48" s="281"/>
      <c r="AI48" s="281"/>
      <c r="AJ48" s="281"/>
      <c r="AK48" s="281"/>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row>
    <row r="49" s="2" customFormat="1" ht="15.95" customHeight="1">
      <c r="B49" s="324"/>
      <c r="C49" s="304" t="s">
        <v>58</v>
      </c>
      <c r="D49" s="310">
        <v>76.314426314426314426314426310</v>
      </c>
      <c r="E49" s="134">
        <v>-6.2123602055291480967469806600</v>
      </c>
      <c r="F49" s="134">
        <v>74.642758752859726664031525870</v>
      </c>
      <c r="G49" s="134">
        <v>5.7334800721079948922789004800</v>
      </c>
      <c r="H49" s="134">
        <v>102.23955757993921581374588336</v>
      </c>
      <c r="I49" s="134">
        <v>-11.298067811217121463544745320</v>
      </c>
      <c r="J49" s="319">
        <v>133.36552959760281312980403275</v>
      </c>
      <c r="K49" s="134">
        <v>12.249710264361990518239653260</v>
      </c>
      <c r="L49" s="135">
        <v>156.16653372477754399535437569</v>
      </c>
      <c r="M49" s="134">
        <v>10.116045432217812911284789720</v>
      </c>
      <c r="N49" s="134">
        <v>85.39955803374774062583588809</v>
      </c>
      <c r="O49" s="311">
        <v>1.9376511604380047861167895200</v>
      </c>
      <c r="P49" s="319">
        <v>101.77713881360701602874063261</v>
      </c>
      <c r="Q49" s="134">
        <v>5.2763539330261672629553852100</v>
      </c>
      <c r="R49" s="135">
        <v>116.56700902088902714384872651</v>
      </c>
      <c r="S49" s="134">
        <v>16.429526953236984880411698770</v>
      </c>
      <c r="T49" s="134">
        <v>87.31213030897857282600783802</v>
      </c>
      <c r="U49" s="311">
        <v>-9.579333792747874499214248540</v>
      </c>
      <c r="W49" s="281"/>
      <c r="X49" s="281"/>
      <c r="Y49" s="281"/>
      <c r="Z49" s="281"/>
      <c r="AA49" s="281"/>
      <c r="AB49" s="281"/>
      <c r="AC49" s="281"/>
      <c r="AD49" s="281"/>
      <c r="AE49" s="281"/>
      <c r="AF49" s="281"/>
      <c r="AG49" s="281"/>
      <c r="AH49" s="281"/>
      <c r="AI49" s="281"/>
      <c r="AJ49" s="281"/>
      <c r="AK49" s="281"/>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row>
    <row r="50" s="2" customFormat="1" ht="15.95" customHeight="1">
      <c r="B50" s="324"/>
      <c r="C50" s="305" t="s">
        <v>44</v>
      </c>
      <c r="D50" s="312">
        <v>84.07148407148407148407148407</v>
      </c>
      <c r="E50" s="159">
        <v>5.7858165438796929619144779500</v>
      </c>
      <c r="F50" s="159">
        <v>83.38665037202113511376298480</v>
      </c>
      <c r="G50" s="159">
        <v>19.350179460019971104376731750</v>
      </c>
      <c r="H50" s="159">
        <v>100.82127498397996387151422736</v>
      </c>
      <c r="I50" s="159">
        <v>-11.365180159315665660413561150</v>
      </c>
      <c r="J50" s="320">
        <v>145.3416821908872281867143387</v>
      </c>
      <c r="K50" s="159">
        <v>18.080895078779618051470072870</v>
      </c>
      <c r="L50" s="160">
        <v>164.0474602351063636841276034</v>
      </c>
      <c r="M50" s="159">
        <v>12.252039773595938942142502760</v>
      </c>
      <c r="N50" s="159">
        <v>88.59733761351433753216424757</v>
      </c>
      <c r="O50" s="313">
        <v>5.1926497878967728188043237400</v>
      </c>
      <c r="P50" s="320">
        <v>122.19090919233875749652285507</v>
      </c>
      <c r="Q50" s="159">
        <v>24.912839041493419975645643070</v>
      </c>
      <c r="R50" s="160">
        <v>136.79368211042854430495224008</v>
      </c>
      <c r="S50" s="159">
        <v>33.973010917306787407609009960</v>
      </c>
      <c r="T50" s="159">
        <v>89.32496538379893576722997337</v>
      </c>
      <c r="U50" s="313">
        <v>-6.7626843748968978842395530100</v>
      </c>
      <c r="W50" s="281"/>
      <c r="X50" s="281"/>
      <c r="Y50" s="281"/>
      <c r="Z50" s="281"/>
      <c r="AA50" s="281"/>
      <c r="AB50" s="281"/>
      <c r="AC50" s="281"/>
      <c r="AD50" s="281"/>
      <c r="AE50" s="281"/>
      <c r="AF50" s="281"/>
      <c r="AG50" s="281"/>
      <c r="AH50" s="281"/>
      <c r="AI50" s="281"/>
      <c r="AJ50" s="281"/>
      <c r="AK50" s="281"/>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row>
    <row r="51" s="2" customFormat="1" ht="15.95" customHeight="1">
      <c r="B51" s="325"/>
      <c r="C51" s="306" t="s">
        <v>45</v>
      </c>
      <c r="D51" s="314">
        <v>77.668586919688241274144357840</v>
      </c>
      <c r="E51" s="315">
        <v>-5.5242487835587225105507318800</v>
      </c>
      <c r="F51" s="315">
        <v>73.990298239310097017606899030</v>
      </c>
      <c r="G51" s="315">
        <v>1.5385220421957661238832751300</v>
      </c>
      <c r="H51" s="315">
        <v>104.97131214215665318439923944</v>
      </c>
      <c r="I51" s="315">
        <v>-6.95575500183583691941737500</v>
      </c>
      <c r="J51" s="321">
        <v>130.95839231942994582542982519</v>
      </c>
      <c r="K51" s="315">
        <v>11.155463830642843401627240870</v>
      </c>
      <c r="L51" s="322">
        <v>154.31742818512397424528084529</v>
      </c>
      <c r="M51" s="315">
        <v>11.249715619172280760464971010</v>
      </c>
      <c r="N51" s="315">
        <v>84.86299561858207028660068977</v>
      </c>
      <c r="O51" s="316">
        <v>-0.0847209252784225196988968400</v>
      </c>
      <c r="P51" s="321">
        <v>101.71353276724277730663678731</v>
      </c>
      <c r="Q51" s="315">
        <v>5.0149594720964749046622271300</v>
      </c>
      <c r="R51" s="322">
        <v>114.17992534940640731842258447</v>
      </c>
      <c r="S51" s="315">
        <v>12.961317015846093662725781430</v>
      </c>
      <c r="T51" s="315">
        <v>89.08180002394551233325049672</v>
      </c>
      <c r="U51" s="316">
        <v>-7.0345829472583181782554024100</v>
      </c>
      <c r="W51" s="281"/>
      <c r="X51" s="281"/>
      <c r="Y51" s="281"/>
      <c r="Z51" s="281"/>
      <c r="AA51" s="281"/>
      <c r="AB51" s="281"/>
      <c r="AC51" s="281"/>
      <c r="AD51" s="281"/>
      <c r="AE51" s="281"/>
      <c r="AF51" s="281"/>
      <c r="AG51" s="281"/>
      <c r="AH51" s="281"/>
      <c r="AI51" s="281"/>
      <c r="AJ51" s="281"/>
      <c r="AK51" s="281"/>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row>
    <row r="52" s="2" customFormat="1" ht="5.1" customHeight="1">
      <c r="B52" s="4"/>
      <c r="C52" s="297"/>
      <c r="D52" s="159"/>
      <c r="E52" s="159"/>
      <c r="F52" s="159"/>
      <c r="G52" s="159"/>
      <c r="H52" s="159"/>
      <c r="I52" s="159"/>
      <c r="J52" s="160"/>
      <c r="K52" s="159"/>
      <c r="L52" s="160"/>
      <c r="M52" s="159"/>
      <c r="N52" s="159"/>
      <c r="O52" s="159"/>
      <c r="P52" s="160"/>
      <c r="Q52" s="159"/>
      <c r="R52" s="160"/>
      <c r="S52" s="159"/>
      <c r="T52" s="159"/>
      <c r="U52" s="159"/>
      <c r="W52" s="281"/>
      <c r="X52" s="281"/>
      <c r="Y52" s="281"/>
      <c r="Z52" s="281"/>
      <c r="AA52" s="281"/>
      <c r="AB52" s="281"/>
      <c r="AC52" s="281"/>
      <c r="AD52" s="281"/>
      <c r="AE52" s="281"/>
      <c r="AF52" s="281"/>
      <c r="AG52" s="281"/>
      <c r="AH52" s="281"/>
      <c r="AI52" s="281"/>
      <c r="AJ52" s="281"/>
      <c r="AK52" s="281"/>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row>
    <row r="53" s="9" customFormat="1" ht="5.1" customHeight="1">
      <c r="B53" s="4"/>
      <c r="C53" s="297"/>
      <c r="D53" s="159"/>
      <c r="E53" s="159"/>
      <c r="F53" s="159"/>
      <c r="G53" s="159"/>
      <c r="H53" s="159"/>
      <c r="I53" s="159"/>
      <c r="J53" s="160"/>
      <c r="K53" s="159"/>
      <c r="L53" s="160"/>
      <c r="M53" s="159"/>
      <c r="N53" s="159"/>
      <c r="O53" s="159"/>
      <c r="P53" s="160"/>
      <c r="Q53" s="159"/>
      <c r="R53" s="160"/>
      <c r="S53" s="159"/>
      <c r="T53" s="159"/>
      <c r="U53" s="159"/>
      <c r="W53" s="281"/>
      <c r="X53" s="281"/>
      <c r="Y53" s="281"/>
      <c r="Z53" s="281"/>
      <c r="AA53" s="281"/>
      <c r="AB53" s="281"/>
      <c r="AC53" s="281"/>
      <c r="AD53" s="281"/>
      <c r="AE53" s="281"/>
      <c r="AF53" s="281"/>
      <c r="AG53" s="281"/>
      <c r="AH53" s="281"/>
      <c r="AI53" s="281"/>
      <c r="AJ53" s="281"/>
      <c r="AK53" s="281"/>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row>
    <row r="54" s="2" customFormat="1" ht="15.95" customHeight="1">
      <c r="B54" s="323" t="s">
        <v>51</v>
      </c>
      <c r="C54" s="303" t="s">
        <v>42</v>
      </c>
      <c r="D54" s="307">
        <v>86.51515151515151515151515152</v>
      </c>
      <c r="E54" s="308">
        <v>0.8388520970768182682046392200</v>
      </c>
      <c r="F54" s="308">
        <v>86.75700934579439252336448598</v>
      </c>
      <c r="G54" s="308">
        <v>8.401959153444910811556768180</v>
      </c>
      <c r="H54" s="308">
        <v>99.72122387289253252040163587</v>
      </c>
      <c r="I54" s="308">
        <v>-6.9769099335627795039112727700</v>
      </c>
      <c r="J54" s="317">
        <v>140.38977272752412335560354</v>
      </c>
      <c r="K54" s="308">
        <v>9.042225807354490629743189590</v>
      </c>
      <c r="L54" s="318">
        <v>166.96647274852358056831079753</v>
      </c>
      <c r="M54" s="308">
        <v>7.1217903205677630256216538800</v>
      </c>
      <c r="N54" s="308">
        <v>84.08261276441522152660421960</v>
      </c>
      <c r="O54" s="309">
        <v>1.7927589532201323896411732700</v>
      </c>
      <c r="P54" s="317">
        <v>121.45842458699435520613578991</v>
      </c>
      <c r="Q54" s="308">
        <v>9.956928805311684077896963030</v>
      </c>
      <c r="R54" s="318">
        <v>144.85511836677985031921767603</v>
      </c>
      <c r="S54" s="308">
        <v>16.122119387721513565603052550</v>
      </c>
      <c r="T54" s="308">
        <v>83.84821051296172983310963502</v>
      </c>
      <c r="U54" s="309">
        <v>-5.3092301578513245755352620300</v>
      </c>
      <c r="W54" s="281"/>
      <c r="X54" s="281"/>
      <c r="Y54" s="281"/>
      <c r="Z54" s="281"/>
      <c r="AA54" s="281"/>
      <c r="AB54" s="281"/>
      <c r="AC54" s="281"/>
      <c r="AD54" s="281"/>
      <c r="AE54" s="281"/>
      <c r="AF54" s="281"/>
      <c r="AG54" s="281"/>
      <c r="AH54" s="281"/>
      <c r="AI54" s="281"/>
      <c r="AJ54" s="281"/>
      <c r="AK54" s="281"/>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row>
    <row r="55" s="2" customFormat="1" ht="15.95" customHeight="1">
      <c r="B55" s="324"/>
      <c r="C55" s="304" t="s">
        <v>58</v>
      </c>
      <c r="D55" s="310">
        <v>76.897176897176897176897176900</v>
      </c>
      <c r="E55" s="134">
        <v>-3.2322029235766258993355779300</v>
      </c>
      <c r="F55" s="134">
        <v>78.003761064596883347107932970</v>
      </c>
      <c r="G55" s="134">
        <v>8.976908755000913979559647260</v>
      </c>
      <c r="H55" s="134">
        <v>98.58137075402470871859270358</v>
      </c>
      <c r="I55" s="134">
        <v>-11.203393285904926018335741380</v>
      </c>
      <c r="J55" s="319">
        <v>135.19533534648184093706386677</v>
      </c>
      <c r="K55" s="134">
        <v>13.276826201886038908456988260</v>
      </c>
      <c r="L55" s="135">
        <v>157.3800119887586482023866239</v>
      </c>
      <c r="M55" s="134">
        <v>11.405041814160387181890418730</v>
      </c>
      <c r="N55" s="134">
        <v>85.90375209534426847784356811</v>
      </c>
      <c r="O55" s="311">
        <v>1.6801612900735437755718184700</v>
      </c>
      <c r="P55" s="319">
        <v>103.96139617811566582288076158</v>
      </c>
      <c r="Q55" s="134">
        <v>9.615489313607053237312710550</v>
      </c>
      <c r="R55" s="135">
        <v>122.76232851514522556666336206</v>
      </c>
      <c r="S55" s="134">
        <v>21.405770766319816979802599480</v>
      </c>
      <c r="T55" s="134">
        <v>84.68509634478643525796108523</v>
      </c>
      <c r="U55" s="311">
        <v>-9.711467072919745868373589690</v>
      </c>
      <c r="W55" s="281"/>
      <c r="X55" s="281"/>
      <c r="Y55" s="281"/>
      <c r="Z55" s="281"/>
      <c r="AA55" s="281"/>
      <c r="AB55" s="281"/>
      <c r="AC55" s="281"/>
      <c r="AD55" s="281"/>
      <c r="AE55" s="281"/>
      <c r="AF55" s="281"/>
      <c r="AG55" s="281"/>
      <c r="AH55" s="281"/>
      <c r="AI55" s="281"/>
      <c r="AJ55" s="281"/>
      <c r="AK55" s="281"/>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row>
    <row r="56" s="2" customFormat="1" ht="15.95" customHeight="1">
      <c r="B56" s="324"/>
      <c r="C56" s="305" t="s">
        <v>44</v>
      </c>
      <c r="D56" s="312">
        <v>85.42568542568542568542568543</v>
      </c>
      <c r="E56" s="159">
        <v>5.1581608253461658898083656700</v>
      </c>
      <c r="F56" s="159">
        <v>86.80995928175689206328015486</v>
      </c>
      <c r="G56" s="159">
        <v>16.735027378995309105876339540</v>
      </c>
      <c r="H56" s="159">
        <v>98.40539741342236525466100052</v>
      </c>
      <c r="I56" s="159">
        <v>-9.917217491303231022726280080</v>
      </c>
      <c r="J56" s="320">
        <v>145.96431146477196110810170412</v>
      </c>
      <c r="K56" s="159">
        <v>15.934147752811753621009407600</v>
      </c>
      <c r="L56" s="160">
        <v>163.66668628236250289255007426</v>
      </c>
      <c r="M56" s="159">
        <v>8.784427664849757695609614540</v>
      </c>
      <c r="N56" s="159">
        <v>89.18388633647574809078384560</v>
      </c>
      <c r="O56" s="313">
        <v>6.5723745956502900535847879300</v>
      </c>
      <c r="P56" s="320">
        <v>124.6910135456637820721446015</v>
      </c>
      <c r="Q56" s="159">
        <v>21.91421754533657390505817200</v>
      </c>
      <c r="R56" s="160">
        <v>142.07898371951968160453999838</v>
      </c>
      <c r="S56" s="159">
        <v>26.989531418540135486002259920</v>
      </c>
      <c r="T56" s="159">
        <v>87.76175777821969267463993088</v>
      </c>
      <c r="U56" s="313">
        <v>-3.9966395784432775643411263200</v>
      </c>
      <c r="W56" s="281"/>
      <c r="X56" s="281"/>
      <c r="Y56" s="281"/>
      <c r="Z56" s="281"/>
      <c r="AA56" s="281"/>
      <c r="AB56" s="281"/>
      <c r="AC56" s="281"/>
      <c r="AD56" s="281"/>
      <c r="AE56" s="281"/>
      <c r="AF56" s="281"/>
      <c r="AG56" s="281"/>
      <c r="AH56" s="281"/>
      <c r="AI56" s="281"/>
      <c r="AJ56" s="281"/>
      <c r="AK56" s="281"/>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row>
    <row r="57" s="2" customFormat="1" ht="15.95" customHeight="1">
      <c r="B57" s="325"/>
      <c r="C57" s="306" t="s">
        <v>45</v>
      </c>
      <c r="D57" s="314">
        <v>77.22414857739989550182871800</v>
      </c>
      <c r="E57" s="315">
        <v>-4.526570653307163609476775400</v>
      </c>
      <c r="F57" s="315">
        <v>77.508571227117688016146517310</v>
      </c>
      <c r="G57" s="315">
        <v>3.9657692907344112358628215500</v>
      </c>
      <c r="H57" s="315">
        <v>99.63304361672885628124596102</v>
      </c>
      <c r="I57" s="315">
        <v>-8.168400043506570680037462430</v>
      </c>
      <c r="J57" s="321">
        <v>131.74084536373940651427433385</v>
      </c>
      <c r="K57" s="315">
        <v>10.277378474889608027802253040</v>
      </c>
      <c r="L57" s="322">
        <v>155.41482313899644452112685398</v>
      </c>
      <c r="M57" s="315">
        <v>12.369907280469645731726189490</v>
      </c>
      <c r="N57" s="315">
        <v>84.76723307526010729340970566</v>
      </c>
      <c r="O57" s="316">
        <v>-1.862178991028183563684326300</v>
      </c>
      <c r="P57" s="321">
        <v>101.73574616081676108436194935</v>
      </c>
      <c r="Q57" s="315">
        <v>5.2855950236288431851106601800</v>
      </c>
      <c r="R57" s="322">
        <v>120.45980889018804103680505013</v>
      </c>
      <c r="S57" s="315">
        <v>16.826238555396548560811615890</v>
      </c>
      <c r="T57" s="315">
        <v>84.45617430254238612361861649</v>
      </c>
      <c r="U57" s="316">
        <v>-9.878468804980616998065646780</v>
      </c>
      <c r="W57" s="281"/>
      <c r="X57" s="281"/>
      <c r="Y57" s="281"/>
      <c r="Z57" s="281"/>
      <c r="AA57" s="281"/>
      <c r="AB57" s="281"/>
      <c r="AC57" s="281"/>
      <c r="AD57" s="281"/>
      <c r="AE57" s="281"/>
      <c r="AF57" s="281"/>
      <c r="AG57" s="281"/>
      <c r="AH57" s="281"/>
      <c r="AI57" s="281"/>
      <c r="AJ57" s="281"/>
      <c r="AK57" s="281"/>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row>
    <row r="58" s="2" customFormat="1" ht="5.1" customHeight="1">
      <c r="B58" s="4"/>
      <c r="C58" s="297"/>
      <c r="D58" s="159"/>
      <c r="E58" s="159"/>
      <c r="F58" s="159"/>
      <c r="G58" s="159"/>
      <c r="H58" s="159"/>
      <c r="I58" s="159"/>
      <c r="J58" s="160"/>
      <c r="K58" s="159"/>
      <c r="L58" s="160"/>
      <c r="M58" s="159"/>
      <c r="N58" s="159"/>
      <c r="O58" s="159"/>
      <c r="P58" s="160"/>
      <c r="Q58" s="159"/>
      <c r="R58" s="160"/>
      <c r="S58" s="159"/>
      <c r="T58" s="159"/>
      <c r="U58" s="159"/>
      <c r="W58" s="281"/>
      <c r="X58" s="281"/>
      <c r="Y58" s="281"/>
      <c r="Z58" s="281"/>
      <c r="AA58" s="281"/>
      <c r="AB58" s="281"/>
      <c r="AC58" s="281"/>
      <c r="AD58" s="281"/>
      <c r="AE58" s="281"/>
      <c r="AF58" s="281"/>
      <c r="AG58" s="281"/>
      <c r="AH58" s="281"/>
      <c r="AI58" s="281"/>
      <c r="AJ58" s="281"/>
      <c r="AK58" s="281"/>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row>
    <row r="59" s="2" customFormat="1" ht="15.95" customHeight="1">
      <c r="B59" s="1114" t="s">
        <v>57</v>
      </c>
      <c r="C59" s="1114"/>
      <c r="D59" s="526"/>
      <c r="E59" s="527"/>
      <c r="F59" s="527"/>
      <c r="G59" s="527"/>
      <c r="H59" s="527"/>
      <c r="I59" s="527"/>
      <c r="J59" s="527"/>
      <c r="K59" s="527"/>
      <c r="L59" s="527"/>
      <c r="M59" s="527"/>
      <c r="N59" s="527"/>
      <c r="O59" s="527"/>
      <c r="P59" s="527"/>
      <c r="Q59" s="527"/>
      <c r="R59" s="527"/>
      <c r="S59" s="527"/>
      <c r="T59" s="527"/>
      <c r="U59" s="528"/>
      <c r="W59" s="281"/>
      <c r="X59" s="281"/>
      <c r="Y59" s="281"/>
      <c r="Z59" s="281"/>
      <c r="AA59" s="281"/>
      <c r="AB59" s="281"/>
      <c r="AC59" s="281"/>
      <c r="AD59" s="281"/>
      <c r="AE59" s="281"/>
      <c r="AF59" s="281"/>
      <c r="AG59" s="281"/>
      <c r="AH59" s="281"/>
      <c r="AI59" s="281"/>
      <c r="AJ59" s="281"/>
      <c r="AK59" s="281"/>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row>
    <row r="60" ht="15.95" customHeight="1">
      <c r="B60" s="344" t="s">
        <v>40</v>
      </c>
      <c r="C60" s="348" t="s">
        <v>42</v>
      </c>
      <c r="D60" s="238">
        <v>82.46212121212121212121212121</v>
      </c>
      <c r="E60" s="246">
        <v>3.5414464743483982581758655900</v>
      </c>
      <c r="F60" s="246">
        <v>75.175233644859813084112149530</v>
      </c>
      <c r="G60" s="246">
        <v>14.890162136884986463032945320</v>
      </c>
      <c r="H60" s="246">
        <v>109.69320242041650833585851201</v>
      </c>
      <c r="I60" s="239">
        <v>-9.877882885220376438173284590</v>
      </c>
      <c r="J60" s="326">
        <v>150.08691816953136844686831196</v>
      </c>
      <c r="K60" s="246">
        <v>11.825829378937666447172428750</v>
      </c>
      <c r="L60" s="328">
        <v>172.98729961753907997079736846</v>
      </c>
      <c r="M60" s="246">
        <v>8.718787721416866664380984900</v>
      </c>
      <c r="N60" s="246">
        <v>86.76181344029030157472757566</v>
      </c>
      <c r="O60" s="239">
        <v>2.8578700358037179075060367500</v>
      </c>
      <c r="P60" s="326">
        <v>123.76485638449613223819405876</v>
      </c>
      <c r="Q60" s="246">
        <v>15.786081270988472789490032320</v>
      </c>
      <c r="R60" s="328">
        <v>130.04360666341868920701881613</v>
      </c>
      <c r="S60" s="246">
        <v>24.907191486476380674050365630</v>
      </c>
      <c r="T60" s="246">
        <v>95.17181164072483026472330734</v>
      </c>
      <c r="U60" s="239">
        <v>-7.3023099046156041719922298600</v>
      </c>
    </row>
    <row r="61" ht="15.95" customHeight="1">
      <c r="B61" s="345" t="s">
        <v>67</v>
      </c>
      <c r="C61" s="304" t="s">
        <v>58</v>
      </c>
      <c r="D61" s="240">
        <v>74.318829318829318829318829320</v>
      </c>
      <c r="E61" s="121">
        <v>-2.4009242847184124881234890300</v>
      </c>
      <c r="F61" s="121">
        <v>65.741341848749158559693751660</v>
      </c>
      <c r="G61" s="121">
        <v>5.5543563748047869973075651500</v>
      </c>
      <c r="H61" s="121">
        <v>113.04732642949382401889968273</v>
      </c>
      <c r="I61" s="241">
        <v>-7.5366672988377513637310024100</v>
      </c>
      <c r="J61" s="329">
        <v>141.20500558622444896205822002</v>
      </c>
      <c r="K61" s="121">
        <v>16.083401693189946707836143780</v>
      </c>
      <c r="L61" s="136">
        <v>161.35356931504976978787319884</v>
      </c>
      <c r="M61" s="121">
        <v>11.134385724185360039152042860</v>
      </c>
      <c r="N61" s="121">
        <v>87.51278709587091290807756744</v>
      </c>
      <c r="O61" s="241">
        <v>4.4531815574712988120077361700</v>
      </c>
      <c r="P61" s="329">
        <v>104.94190709126955324376533526</v>
      </c>
      <c r="Q61" s="121">
        <v>13.296327111409178600558577930</v>
      </c>
      <c r="R61" s="136">
        <v>106.07600158856529534347783019</v>
      </c>
      <c r="S61" s="121">
        <v>17.307185562127953118068041020</v>
      </c>
      <c r="T61" s="121">
        <v>98.93086609568028059861646147</v>
      </c>
      <c r="U61" s="241">
        <v>-3.4191072196597877690362438200</v>
      </c>
    </row>
    <row r="62" ht="15.95" customHeight="1">
      <c r="B62" s="345"/>
      <c r="C62" s="305" t="s">
        <v>44</v>
      </c>
      <c r="D62" s="242">
        <v>81.76767676767676767676767677</v>
      </c>
      <c r="E62" s="156">
        <v>4.3687394624460425360315710600</v>
      </c>
      <c r="F62" s="156">
        <v>74.738514402375115916295854330</v>
      </c>
      <c r="G62" s="156">
        <v>18.907813524471404774209339500</v>
      </c>
      <c r="H62" s="156">
        <v>109.40500680469914118798017931</v>
      </c>
      <c r="I62" s="243">
        <v>-12.22718140302721509560874600</v>
      </c>
      <c r="J62" s="330">
        <v>149.07156461161591051455935156</v>
      </c>
      <c r="K62" s="156">
        <v>14.270887931251290176870912220</v>
      </c>
      <c r="L62" s="186">
        <v>167.83710122154430948615628173</v>
      </c>
      <c r="M62" s="156">
        <v>8.954347404709525260168892280</v>
      </c>
      <c r="N62" s="156">
        <v>88.81919642718411254514372378</v>
      </c>
      <c r="O62" s="243">
        <v>4.8796038461482542277964649700</v>
      </c>
      <c r="P62" s="330">
        <v>121.89235510414452480963211625</v>
      </c>
      <c r="Q62" s="156">
        <v>19.263085306367074779057194790</v>
      </c>
      <c r="R62" s="186">
        <v>125.43895606899279535225396127</v>
      </c>
      <c r="S62" s="156">
        <v>29.555232238876711450728770320</v>
      </c>
      <c r="T62" s="156">
        <v>97.17264789504099329561849261</v>
      </c>
      <c r="U62" s="243">
        <v>-7.944215570911931819139669240</v>
      </c>
    </row>
    <row r="63" ht="15.95" customHeight="1">
      <c r="B63" s="346"/>
      <c r="C63" s="349" t="s">
        <v>45</v>
      </c>
      <c r="D63" s="244">
        <v>74.419396249902746440519723020</v>
      </c>
      <c r="E63" s="250">
        <v>-1.0160243086966305121823189800</v>
      </c>
      <c r="F63" s="250">
        <v>64.727526212531710156592478670</v>
      </c>
      <c r="G63" s="250">
        <v>0.1821769704591244369469480900</v>
      </c>
      <c r="H63" s="250">
        <v>114.97333608206253281816586159</v>
      </c>
      <c r="I63" s="245">
        <v>-1.1960224017922958113575360700</v>
      </c>
      <c r="J63" s="332">
        <v>138.00612759508358069115317058</v>
      </c>
      <c r="K63" s="250">
        <v>15.226690777505263478745648260</v>
      </c>
      <c r="L63" s="334">
        <v>159.34272117380689630260576207</v>
      </c>
      <c r="M63" s="250">
        <v>13.436764940457395939571607460</v>
      </c>
      <c r="N63" s="250">
        <v>86.60962143639812617150753143</v>
      </c>
      <c r="O63" s="245">
        <v>1.5779062793157580518510801300</v>
      </c>
      <c r="P63" s="332">
        <v>102.70332694413162956185065516</v>
      </c>
      <c r="Q63" s="250">
        <v>14.055959589083627697901421760</v>
      </c>
      <c r="R63" s="334">
        <v>103.13860161553717431480476881</v>
      </c>
      <c r="S63" s="250">
        <v>13.643420602259394520519862330</v>
      </c>
      <c r="T63" s="250">
        <v>99.57797113345489070133480179</v>
      </c>
      <c r="U63" s="245">
        <v>0.3630117649524429244885779800</v>
      </c>
    </row>
    <row r="64" ht="5.1" customHeight="1">
      <c r="B64" s="4"/>
      <c r="C64" s="4"/>
      <c r="D64" s="156"/>
      <c r="E64" s="156"/>
      <c r="F64" s="156"/>
      <c r="G64" s="156"/>
      <c r="H64" s="156"/>
      <c r="I64" s="156"/>
      <c r="J64" s="156"/>
      <c r="K64" s="156"/>
      <c r="L64" s="156"/>
      <c r="M64" s="156"/>
      <c r="N64" s="156"/>
      <c r="O64" s="156"/>
      <c r="P64" s="156"/>
      <c r="Q64" s="156"/>
      <c r="R64" s="156"/>
      <c r="S64" s="156"/>
      <c r="T64" s="156"/>
      <c r="U64" s="156"/>
    </row>
    <row r="65" s="4" customFormat="1" ht="5.1" customHeight="1">
      <c r="A65" s="4"/>
      <c r="B65" s="4"/>
      <c r="C65" s="4"/>
      <c r="D65" s="156"/>
      <c r="E65" s="156"/>
      <c r="F65" s="156"/>
      <c r="G65" s="156"/>
      <c r="H65" s="156"/>
      <c r="I65" s="156"/>
      <c r="J65" s="156"/>
      <c r="K65" s="156"/>
      <c r="L65" s="156"/>
      <c r="M65" s="156"/>
      <c r="N65" s="156"/>
      <c r="O65" s="156"/>
      <c r="P65" s="156"/>
      <c r="Q65" s="156"/>
      <c r="R65" s="156"/>
      <c r="S65" s="156"/>
      <c r="T65" s="156"/>
      <c r="U65" s="156"/>
      <c r="W65" s="281"/>
      <c r="X65" s="281"/>
      <c r="Y65" s="281"/>
      <c r="Z65" s="281"/>
      <c r="AA65" s="281"/>
      <c r="AB65" s="281"/>
      <c r="AC65" s="281"/>
      <c r="AD65" s="281"/>
      <c r="AE65" s="281"/>
      <c r="AF65" s="281"/>
      <c r="AG65" s="281"/>
      <c r="AH65" s="281"/>
      <c r="AI65" s="281"/>
      <c r="AJ65" s="281"/>
      <c r="AK65" s="281"/>
    </row>
    <row r="66" ht="15.95" customHeight="1">
      <c r="B66" s="347" t="s">
        <v>52</v>
      </c>
      <c r="C66" s="348" t="s">
        <v>42</v>
      </c>
      <c r="D66" s="238">
        <v>85.73232323232323232323232323</v>
      </c>
      <c r="E66" s="246">
        <v>5.7632398753973156316417742500</v>
      </c>
      <c r="F66" s="246">
        <v>85.20093457943925233644859813</v>
      </c>
      <c r="G66" s="246">
        <v>13.301367040144317385555401240</v>
      </c>
      <c r="H66" s="246">
        <v>100.62368876062975981477326864</v>
      </c>
      <c r="I66" s="239">
        <v>-6.6531652367921198582404699200</v>
      </c>
      <c r="J66" s="326">
        <v>140.45518039316366205405097352</v>
      </c>
      <c r="K66" s="246">
        <v>11.090351900615435447212253540</v>
      </c>
      <c r="L66" s="328">
        <v>164.80591262028629967309793619</v>
      </c>
      <c r="M66" s="246">
        <v>11.057087130015364803758027660</v>
      </c>
      <c r="N66" s="246">
        <v>85.22460035566895564270560978</v>
      </c>
      <c r="O66" s="239">
        <v>0.0299528570382347765080973700</v>
      </c>
      <c r="P66" s="326">
        <v>120.41548925120975572563208462</v>
      </c>
      <c r="Q66" s="246">
        <v>17.492755359087305693601621900</v>
      </c>
      <c r="R66" s="328">
        <v>140.4161777946579486887661061</v>
      </c>
      <c r="S66" s="246">
        <v>25.829197913270636330629881540</v>
      </c>
      <c r="T66" s="246">
        <v>85.75613660932083209426748028</v>
      </c>
      <c r="U66" s="239">
        <v>-6.6252051928741161385703220500</v>
      </c>
    </row>
    <row r="67" ht="15.95" customHeight="1">
      <c r="B67" s="345" t="s">
        <v>55</v>
      </c>
      <c r="C67" s="304" t="s">
        <v>58</v>
      </c>
      <c r="D67" s="240">
        <v>76.605801605801605801605801610</v>
      </c>
      <c r="E67" s="121">
        <v>-4.7399188153079595050274754500</v>
      </c>
      <c r="F67" s="121">
        <v>76.323259908728305005569729420</v>
      </c>
      <c r="G67" s="121">
        <v>7.3683495101898856454174066500</v>
      </c>
      <c r="H67" s="121">
        <v>100.37019081396626665941287501</v>
      </c>
      <c r="I67" s="241">
        <v>-11.277316248847169313918973500</v>
      </c>
      <c r="J67" s="329">
        <v>134.28391236633273174357369671</v>
      </c>
      <c r="K67" s="121">
        <v>12.770366245231886136553505140</v>
      </c>
      <c r="L67" s="136">
        <v>156.78663216314258989361678234</v>
      </c>
      <c r="M67" s="121">
        <v>10.769653886208283899544350880</v>
      </c>
      <c r="N67" s="121">
        <v>85.64755203533013858856936264</v>
      </c>
      <c r="O67" s="241">
        <v>1.8061917581865580318705786800</v>
      </c>
      <c r="P67" s="329">
        <v>102.86926749586134092581069709</v>
      </c>
      <c r="Q67" s="121">
        <v>7.425142437525955725112965500</v>
      </c>
      <c r="R67" s="136">
        <v>119.6646687680171263552560443</v>
      </c>
      <c r="S67" s="121">
        <v>18.931549135759271865110092460</v>
      </c>
      <c r="T67" s="121">
        <v>85.96461140530898003497384075</v>
      </c>
      <c r="U67" s="241">
        <v>-9.674814447279215870885747420</v>
      </c>
    </row>
    <row r="68" ht="15.95" customHeight="1">
      <c r="B68" s="345"/>
      <c r="C68" s="305" t="s">
        <v>44</v>
      </c>
      <c r="D68" s="342">
        <v>84.77366255144032921810699588</v>
      </c>
      <c r="E68" s="161">
        <v>5.5426176059505499490303853300</v>
      </c>
      <c r="F68" s="161">
        <v>85.16172576709412803073568351</v>
      </c>
      <c r="G68" s="161">
        <v>18.226317997549722794663467140</v>
      </c>
      <c r="H68" s="161">
        <v>99.54432203884530856805053427</v>
      </c>
      <c r="I68" s="336">
        <v>-10.728322260570377118137923520</v>
      </c>
      <c r="J68" s="335">
        <v>145.66701010804500567079317396</v>
      </c>
      <c r="K68" s="161">
        <v>17.041165935377479788806342570</v>
      </c>
      <c r="L68" s="162">
        <v>163.84619765080536550922196556</v>
      </c>
      <c r="M68" s="161">
        <v>10.495119606822474002714808070</v>
      </c>
      <c r="N68" s="161">
        <v>88.90472418438437156940522934</v>
      </c>
      <c r="O68" s="336">
        <v>5.9242854814832415643182744900</v>
      </c>
      <c r="P68" s="335">
        <v>123.4872595977665480172156125</v>
      </c>
      <c r="Q68" s="161">
        <v>23.528310204763716873426089300</v>
      </c>
      <c r="R68" s="162">
        <v>139.53424952318988684116961222</v>
      </c>
      <c r="S68" s="161">
        <v>30.634311478096639816588224120</v>
      </c>
      <c r="T68" s="161">
        <v>88.49960494984755672395040140</v>
      </c>
      <c r="U68" s="336">
        <v>-5.4396132171568807488774811300</v>
      </c>
    </row>
    <row r="69" ht="15.95" customHeight="1">
      <c r="B69" s="346"/>
      <c r="C69" s="349" t="s">
        <v>45</v>
      </c>
      <c r="D69" s="343">
        <v>77.444257971709422200911052510</v>
      </c>
      <c r="E69" s="338">
        <v>-5.0393749288543527539808449200</v>
      </c>
      <c r="F69" s="338">
        <v>75.766190202908608823699511970</v>
      </c>
      <c r="G69" s="338">
        <v>2.8010776241138343570526994600</v>
      </c>
      <c r="H69" s="338">
        <v>102.21479760869010023188290072</v>
      </c>
      <c r="I69" s="340">
        <v>-7.6268194207976107824283133400</v>
      </c>
      <c r="J69" s="337">
        <v>131.35221070821030654238958067</v>
      </c>
      <c r="K69" s="338">
        <v>10.729105203512440630686692850</v>
      </c>
      <c r="L69" s="339">
        <v>154.88409039144107491582156973</v>
      </c>
      <c r="M69" s="338">
        <v>11.822106693206175569174403790</v>
      </c>
      <c r="N69" s="338">
        <v>84.80678059074793757719217835</v>
      </c>
      <c r="O69" s="340">
        <v>-0.9774466980631862488571561200</v>
      </c>
      <c r="P69" s="337">
        <v>101.72474491240971762004958607</v>
      </c>
      <c r="Q69" s="338">
        <v>5.1490504369231653609858834500</v>
      </c>
      <c r="R69" s="339">
        <v>117.34977452002414166127804351</v>
      </c>
      <c r="S69" s="338">
        <v>14.954330702618432081217234290</v>
      </c>
      <c r="T69" s="338">
        <v>86.68507913926387799935381254</v>
      </c>
      <c r="U69" s="340">
        <v>-8.529718024298612056742851450</v>
      </c>
    </row>
    <row r="70" ht="5.1" customHeight="1">
      <c r="B70" s="4"/>
      <c r="C70" s="4"/>
      <c r="D70" s="161"/>
      <c r="E70" s="161"/>
      <c r="F70" s="161"/>
      <c r="G70" s="161"/>
      <c r="H70" s="161"/>
      <c r="I70" s="161"/>
      <c r="J70" s="162"/>
      <c r="K70" s="161"/>
      <c r="L70" s="162"/>
      <c r="M70" s="161"/>
      <c r="N70" s="161"/>
      <c r="O70" s="161"/>
      <c r="P70" s="162"/>
      <c r="Q70" s="161"/>
      <c r="R70" s="162"/>
      <c r="S70" s="161"/>
      <c r="T70" s="161"/>
      <c r="U70" s="161"/>
    </row>
    <row r="71" s="4" customFormat="1" ht="5.1" customHeight="1">
      <c r="A71" s="4"/>
      <c r="B71" s="4"/>
      <c r="C71" s="4"/>
      <c r="D71" s="161"/>
      <c r="E71" s="161"/>
      <c r="F71" s="161"/>
      <c r="G71" s="161"/>
      <c r="H71" s="161"/>
      <c r="I71" s="161"/>
      <c r="J71" s="162"/>
      <c r="K71" s="161"/>
      <c r="L71" s="162"/>
      <c r="M71" s="161"/>
      <c r="N71" s="161"/>
      <c r="O71" s="161"/>
      <c r="P71" s="162"/>
      <c r="Q71" s="161"/>
      <c r="R71" s="162"/>
      <c r="S71" s="161"/>
      <c r="T71" s="161"/>
      <c r="U71" s="161"/>
      <c r="W71" s="281"/>
      <c r="X71" s="281"/>
      <c r="Y71" s="281"/>
      <c r="Z71" s="281"/>
      <c r="AA71" s="281"/>
      <c r="AB71" s="281"/>
      <c r="AC71" s="281"/>
      <c r="AD71" s="281"/>
      <c r="AE71" s="281"/>
      <c r="AF71" s="281"/>
      <c r="AG71" s="281"/>
      <c r="AH71" s="281"/>
      <c r="AI71" s="281"/>
      <c r="AJ71" s="281"/>
      <c r="AK71" s="281"/>
    </row>
    <row r="72" ht="15.95" customHeight="1">
      <c r="B72" s="347" t="s">
        <v>12</v>
      </c>
      <c r="C72" s="348" t="s">
        <v>42</v>
      </c>
      <c r="D72" s="238">
        <v>83.54377104377104377104377104</v>
      </c>
      <c r="E72" s="246">
        <v>4.4077424784803635818125897600</v>
      </c>
      <c r="F72" s="246">
        <v>78.500</v>
      </c>
      <c r="G72" s="246">
        <v>14.855805371344782054534639680</v>
      </c>
      <c r="H72" s="246">
        <v>106.42518604302043792489652362</v>
      </c>
      <c r="I72" s="239">
        <v>-9.096678099249365221372964860</v>
      </c>
      <c r="J72" s="326">
        <v>146.80735516372795969773299748</v>
      </c>
      <c r="K72" s="246">
        <v>11.272762501004788501926817430</v>
      </c>
      <c r="L72" s="328">
        <v>170.06513423418060598845169355</v>
      </c>
      <c r="M72" s="246">
        <v>9.287031576755306937741902960</v>
      </c>
      <c r="N72" s="246">
        <v>86.32419327147720887688441435</v>
      </c>
      <c r="O72" s="239">
        <v>1.8169867875618441316242828100</v>
      </c>
      <c r="P72" s="326">
        <v>122.64840067340067340067340067</v>
      </c>
      <c r="Q72" s="246">
        <v>16.177379320737213903878014620</v>
      </c>
      <c r="R72" s="328">
        <v>133.50113037383177570093457944</v>
      </c>
      <c r="S72" s="246">
        <v>25.522500283981226315084591300</v>
      </c>
      <c r="T72" s="246">
        <v>91.87068328933849418737212891</v>
      </c>
      <c r="U72" s="239">
        <v>-7.4449767508788336072460688600</v>
      </c>
    </row>
    <row r="73" ht="15.95" customHeight="1">
      <c r="B73" s="345"/>
      <c r="C73" s="304" t="s">
        <v>58</v>
      </c>
      <c r="D73" s="240">
        <v>74.951899951899951899951899950</v>
      </c>
      <c r="E73" s="121">
        <v>-3.1170787699360433168532943400</v>
      </c>
      <c r="F73" s="121">
        <v>68.759978165677334569927156180</v>
      </c>
      <c r="G73" s="121">
        <v>6.1159412093835754316022229600</v>
      </c>
      <c r="H73" s="121">
        <v>109.00512471263219463380333461</v>
      </c>
      <c r="I73" s="241">
        <v>-8.700879315686764901550080690</v>
      </c>
      <c r="J73" s="329">
        <v>139.22225376099914845302299177</v>
      </c>
      <c r="K73" s="121">
        <v>15.171221019095221798868947590</v>
      </c>
      <c r="L73" s="136">
        <v>159.91963952776519657370954175</v>
      </c>
      <c r="M73" s="121">
        <v>11.013476015547454197009822770</v>
      </c>
      <c r="N73" s="121">
        <v>87.05763355400580822658081160</v>
      </c>
      <c r="O73" s="241">
        <v>3.7452615238244331903765335800</v>
      </c>
      <c r="P73" s="329">
        <v>104.34972434972434972434972435</v>
      </c>
      <c r="Q73" s="121">
        <v>11.581243339565751863609684410</v>
      </c>
      <c r="R73" s="136">
        <v>109.96070922192124927917645589</v>
      </c>
      <c r="S73" s="121">
        <v>17.802994943185625812091924030</v>
      </c>
      <c r="T73" s="121">
        <v>94.89728202748063483782211303</v>
      </c>
      <c r="U73" s="241">
        <v>-5.2814884770658703375331528800</v>
      </c>
    </row>
    <row r="74" ht="15.95" customHeight="1">
      <c r="B74" s="345"/>
      <c r="C74" s="305" t="s">
        <v>44</v>
      </c>
      <c r="D74" s="242">
        <v>82.65535792709705753184014054</v>
      </c>
      <c r="E74" s="156">
        <v>4.7554442357675055778635461500</v>
      </c>
      <c r="F74" s="156">
        <v>77.792563998374644453474197480</v>
      </c>
      <c r="G74" s="156">
        <v>18.694281123306774899091308260</v>
      </c>
      <c r="H74" s="156">
        <v>106.25097525876261532655016023</v>
      </c>
      <c r="I74" s="243">
        <v>-11.743478081413676314911897410</v>
      </c>
      <c r="J74" s="330">
        <v>148.03689436456015674293494504</v>
      </c>
      <c r="K74" s="156">
        <v>15.025378897374230222159831070</v>
      </c>
      <c r="L74" s="186">
        <v>166.57566225727679912247482991</v>
      </c>
      <c r="M74" s="156">
        <v>9.442682861417396996546003180</v>
      </c>
      <c r="N74" s="156">
        <v>88.87066235156006314558179728</v>
      </c>
      <c r="O74" s="243">
        <v>5.1010226449136709863402523200</v>
      </c>
      <c r="P74" s="330">
        <v>122.36042490118577075098814229</v>
      </c>
      <c r="Q74" s="156">
        <v>20.495346647771838804193119670</v>
      </c>
      <c r="R74" s="186">
        <v>129.58347866720845184884193417</v>
      </c>
      <c r="S74" s="156">
        <v>29.902205664350494433121376480</v>
      </c>
      <c r="T74" s="156">
        <v>94.42594546750463249010590248</v>
      </c>
      <c r="U74" s="243">
        <v>-7.2414929126856574990600647700</v>
      </c>
    </row>
    <row r="75" ht="15.95" customHeight="1">
      <c r="B75" s="346"/>
      <c r="C75" s="349" t="s">
        <v>45</v>
      </c>
      <c r="D75" s="244">
        <v>75.271205202712052027120520270</v>
      </c>
      <c r="E75" s="250">
        <v>-2.2523898512732079308803041600</v>
      </c>
      <c r="F75" s="250">
        <v>67.898686030871299622587419840</v>
      </c>
      <c r="G75" s="250">
        <v>1.0037412530669201641545194600</v>
      </c>
      <c r="H75" s="250">
        <v>110.85811759075410338806483284</v>
      </c>
      <c r="I75" s="245">
        <v>-3.2237727671543611732444167900</v>
      </c>
      <c r="J75" s="332">
        <v>136.06354954640293390442751179</v>
      </c>
      <c r="K75" s="250">
        <v>13.919817061648684420621532710</v>
      </c>
      <c r="L75" s="334">
        <v>157.92408118490147811106378006</v>
      </c>
      <c r="M75" s="250">
        <v>12.918382763390724918807444680</v>
      </c>
      <c r="N75" s="250">
        <v>86.15756921016851662719248279</v>
      </c>
      <c r="O75" s="245">
        <v>0.8868656048516432506454585300</v>
      </c>
      <c r="P75" s="332">
        <v>102.41667358516673585166735852</v>
      </c>
      <c r="Q75" s="250">
        <v>11.353898663701810303081001500</v>
      </c>
      <c r="R75" s="334">
        <v>107.22837605087455031079906779</v>
      </c>
      <c r="S75" s="250">
        <v>14.051791153517329260260624580</v>
      </c>
      <c r="T75" s="250">
        <v>95.51265938836077515805305488</v>
      </c>
      <c r="U75" s="245">
        <v>-2.3654976941344442639608807100</v>
      </c>
    </row>
    <row r="76" ht="9.95" customHeight="1"/>
    <row r="77" ht="24" customHeight="1">
      <c r="B77" s="1048" t="s">
        <v>126</v>
      </c>
      <c r="C77" s="1048"/>
      <c r="D77" s="1048"/>
      <c r="E77" s="1048"/>
      <c r="F77" s="1048"/>
      <c r="G77" s="1048"/>
      <c r="H77" s="1048"/>
      <c r="I77" s="1048"/>
      <c r="J77" s="1048"/>
      <c r="K77" s="1048"/>
      <c r="L77" s="1048"/>
      <c r="M77" s="1048"/>
      <c r="N77" s="1048"/>
      <c r="O77" s="1048"/>
      <c r="P77" s="1048"/>
      <c r="Q77" s="1048"/>
      <c r="R77" s="1048"/>
      <c r="S77" s="1048"/>
      <c r="T77" s="1048"/>
      <c r="U77" s="1048"/>
    </row>
    <row r="78" ht="9.95" customHeight="1">
      <c r="S78" s="55"/>
    </row>
    <row r="79" s="235" customFormat="1">
      <c r="A79" s="235"/>
    </row>
    <row r="80" s="235" customFormat="1"/>
    <row r="81" s="235" customFormat="1"/>
    <row r="82" s="235" customFormat="1"/>
    <row r="83" s="235" customFormat="1"/>
    <row r="84" s="235" customFormat="1"/>
    <row r="85" s="235" customFormat="1"/>
    <row r="86" s="235" customFormat="1"/>
    <row r="87" s="235" customFormat="1"/>
    <row r="88" s="235" customFormat="1"/>
    <row r="89" s="235" customFormat="1"/>
    <row r="90" s="235" customFormat="1"/>
    <row r="91" s="235" customFormat="1"/>
    <row r="92" s="235" customFormat="1"/>
    <row r="93" s="235" customFormat="1"/>
    <row r="94" s="235" customFormat="1"/>
    <row r="95" s="235" customFormat="1"/>
    <row r="96" s="235" customFormat="1"/>
    <row r="97" s="235" customFormat="1"/>
    <row r="98" s="235" customFormat="1"/>
    <row r="99" s="235" customFormat="1"/>
    <row r="100" s="235" customFormat="1"/>
    <row r="101" s="235" customFormat="1"/>
    <row r="102" s="235" customFormat="1"/>
    <row r="103" s="235" customFormat="1"/>
    <row r="104" s="235" customFormat="1"/>
    <row r="105" s="235" customFormat="1"/>
    <row r="106" s="235" customFormat="1"/>
    <row r="107" s="235" customFormat="1"/>
    <row r="108" s="235" customFormat="1"/>
    <row r="109" s="235" customFormat="1"/>
  </sheetData>
  <mergeCells count="15">
    <mergeCell ref="B77:U77"/>
    <mergeCell ref="J16:K16"/>
    <mergeCell ref="T16:U16"/>
    <mergeCell ref="L16:M16"/>
    <mergeCell ref="N16:O16"/>
    <mergeCell ref="O3:U3"/>
    <mergeCell ref="B59:C59"/>
    <mergeCell ref="P16:Q16"/>
    <mergeCell ref="R16:S16"/>
    <mergeCell ref="D15:I15"/>
    <mergeCell ref="J15:O15"/>
    <mergeCell ref="P15:U15"/>
    <mergeCell ref="D16:E16"/>
    <mergeCell ref="F16:G16"/>
    <mergeCell ref="H16:I16"/>
  </mergeCells>
  <phoneticPr fontId="12" type="noConversion"/>
  <printOptions horizontalCentered="1" verticalCentered="1"/>
  <pageMargins left="0.25" right="0.25" top="0.25" bottom="0.25" header="0" footer="0"/>
  <pageSetup scale="53" fitToWidth="1" fitToHeight="1" orientation="landscape" r:id="rId1"/>
  <headerFooter alignWithMargins="0">
    <oddHeader/>
    <oddFooter/>
  </headerFooter>
  <rowBreaks count="1" manualBreakCount="1">
    <brk id="79" max="16383" man="1"/>
  </rowBreaks>
  <colBreaks count="1" manualBreakCount="1">
    <brk id="23" max="1048575" man="1"/>
  </colBreaks>
  <drawing r:id="rId91"/>
</worksheet>
</file>

<file path=xl/worksheets/sheet92.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8">
    <pageSetUpPr fitToPage="1"/>
  </sheetPr>
  <dimension ref="A1:AW94"/>
  <sheetViews>
    <sheetView showGridLines="0" zoomScale="55" zoomScaleNormal="75" workbookViewId="0"/>
  </sheetViews>
  <sheetFormatPr defaultRowHeight="12.75"/>
  <cols>
    <col min="1" max="1" width="2.140625" customWidth="1"/>
    <col min="2" max="2" width="23" customWidth="1"/>
    <col min="3" max="32" width="10.28515625" customWidth="1"/>
    <col min="33" max="33" width="0" customWidth="1"/>
    <col min="34" max="34" width="2.7109375" customWidth="1"/>
    <col min="35" max="38" width="9.28515625" style="236" customWidth="1"/>
    <col min="39" max="49" width="9.140625" style="236" customWidth="1"/>
  </cols>
  <sheetData>
    <row r="1" ht="39.95" customHeight="1">
      <c r="A1" s="7"/>
      <c r="B1" s="656" t="s">
        <v>175</v>
      </c>
      <c r="AA1" s="998"/>
      <c r="AB1" s="998"/>
      <c r="AC1" s="998"/>
      <c r="AD1" s="998"/>
      <c r="AE1" s="998"/>
      <c r="AF1" s="998"/>
      <c r="AG1" s="998"/>
      <c r="AH1"/>
    </row>
    <row r="2" ht="21.95" customHeight="1">
      <c r="A2" s="6"/>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c r="AC2" s="999"/>
      <c r="AD2" s="999"/>
      <c r="AE2" s="999"/>
      <c r="AF2" s="999"/>
      <c r="AG2" s="999"/>
    </row>
    <row r="3" ht="21.95" customHeight="1">
      <c r="A3" s="6"/>
      <c r="B3" s="999" t="s">
        <v>209</v>
      </c>
      <c r="C3" s="999"/>
      <c r="D3" s="999"/>
      <c r="E3" s="999"/>
      <c r="F3" s="999"/>
      <c r="G3" s="999"/>
      <c r="H3" s="999"/>
      <c r="I3" s="999"/>
      <c r="J3" s="999"/>
      <c r="K3" s="999"/>
      <c r="L3" s="999"/>
      <c r="M3" s="999"/>
      <c r="N3" s="999"/>
      <c r="O3" s="999"/>
      <c r="P3" s="999"/>
      <c r="Q3" s="999"/>
      <c r="R3" s="999"/>
      <c r="S3" s="999"/>
      <c r="T3" s="999"/>
      <c r="U3" s="1000"/>
      <c r="V3" s="1000"/>
      <c r="W3" s="1000"/>
      <c r="X3" s="1000"/>
      <c r="Y3" s="1000"/>
      <c r="Z3" s="1000"/>
      <c r="AA3" s="1000"/>
      <c r="AB3" s="1000"/>
      <c r="AC3" s="1000"/>
      <c r="AD3" s="1000"/>
      <c r="AE3" s="1000"/>
      <c r="AF3" s="1000"/>
      <c r="AG3" s="1000"/>
    </row>
    <row r="4" ht="21.95" customHeight="1">
      <c r="A4" s="6"/>
      <c r="B4" s="999" t="s">
        <v>287</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4"/>
    </row>
    <row r="5" ht="21.95" customHeight="1">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ht="21.95" customHeight="1">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ht="21.95" customHeight="1">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ht="21.95" customHeight="1">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ht="21.95" customHeight="1">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ht="21.95" customHeight="1">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ht="21.95" customHeight="1">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ht="21.95" customHeight="1">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ht="21.95" customHeight="1">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ht="21.95" customHeight="1">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ht="21.95" customHeight="1">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ht="21.95" customHeight="1">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ht="21.95" customHeight="1">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ht="21.95" customHeight="1">
      <c r="AE18"/>
      <c r="AF18"/>
      <c r="AG18"/>
    </row>
    <row r="19" ht="21.95" customHeight="1">
      <c r="AE19"/>
      <c r="AF19"/>
      <c r="AG19"/>
    </row>
    <row r="20" ht="30" customHeight="1">
      <c r="AE20"/>
      <c r="AF20"/>
      <c r="AG20"/>
    </row>
    <row r="21" ht="31.5" customHeight="1">
      <c r="AE21"/>
      <c r="AF21"/>
      <c r="AG21"/>
    </row>
    <row r="22" ht="30" customHeight="1">
      <c r="A22" s="8"/>
      <c r="B22" s="25"/>
      <c r="X22" s="1001"/>
      <c r="Y22" s="1001"/>
      <c r="Z22" s="1001"/>
      <c r="AA22" s="1001"/>
      <c r="AB22" s="1001"/>
      <c r="AC22" s="1001"/>
      <c r="AD22" s="1001"/>
      <c r="AE22"/>
      <c r="AF22"/>
      <c r="AG22"/>
    </row>
    <row r="23" s="82" customFormat="1" ht="21.95" customHeight="1">
      <c r="B23" s="25"/>
      <c r="C23" s="41" t="s">
        <v>288</v>
      </c>
      <c r="D23" s="41" t="s">
        <v>290</v>
      </c>
      <c r="E23" s="41" t="s">
        <v>291</v>
      </c>
      <c r="F23" s="41" t="s">
        <v>292</v>
      </c>
      <c r="G23" s="41" t="s">
        <v>293</v>
      </c>
      <c r="H23" s="41" t="s">
        <v>294</v>
      </c>
      <c r="I23" s="41" t="s">
        <v>295</v>
      </c>
      <c r="J23" s="41" t="s">
        <v>288</v>
      </c>
      <c r="K23" s="41" t="s">
        <v>290</v>
      </c>
      <c r="L23" s="41" t="s">
        <v>291</v>
      </c>
      <c r="M23" s="41" t="s">
        <v>292</v>
      </c>
      <c r="N23" s="41" t="s">
        <v>293</v>
      </c>
      <c r="O23" s="41" t="s">
        <v>294</v>
      </c>
      <c r="P23" s="41" t="s">
        <v>295</v>
      </c>
      <c r="Q23" s="41" t="s">
        <v>288</v>
      </c>
      <c r="R23" s="41" t="s">
        <v>290</v>
      </c>
      <c r="S23" s="41" t="s">
        <v>291</v>
      </c>
      <c r="T23" s="41" t="s">
        <v>292</v>
      </c>
      <c r="U23" s="41" t="s">
        <v>293</v>
      </c>
      <c r="V23" s="41" t="s">
        <v>294</v>
      </c>
      <c r="W23" s="41" t="s">
        <v>295</v>
      </c>
      <c r="X23" s="41" t="s">
        <v>288</v>
      </c>
      <c r="Y23" s="41" t="s">
        <v>290</v>
      </c>
      <c r="Z23" s="41" t="s">
        <v>291</v>
      </c>
      <c r="AA23" s="41" t="s">
        <v>292</v>
      </c>
      <c r="AB23" s="41" t="s">
        <v>293</v>
      </c>
      <c r="AC23" s="41" t="s">
        <v>294</v>
      </c>
      <c r="AD23" s="41" t="s">
        <v>295</v>
      </c>
      <c r="AE23" s="41" t="s">
        <v>288</v>
      </c>
      <c r="AF23" s="41" t="s">
        <v>290</v>
      </c>
      <c r="AG23" s="41"/>
      <c r="AH23" s="93"/>
      <c r="AI23" s="236"/>
      <c r="AJ23" s="236"/>
      <c r="AK23" s="236"/>
      <c r="AL23" s="236"/>
      <c r="AM23" s="236"/>
      <c r="AN23" s="236"/>
      <c r="AO23" s="236"/>
      <c r="AP23" s="236"/>
      <c r="AQ23" s="236"/>
      <c r="AR23" s="236"/>
      <c r="AS23" s="236"/>
      <c r="AT23" s="236"/>
      <c r="AU23" s="236"/>
      <c r="AV23" s="236"/>
      <c r="AW23" s="236"/>
    </row>
    <row r="24" s="35" customFormat="1" ht="20.1" customHeight="1">
      <c r="B24" s="964" t="s">
        <v>22</v>
      </c>
      <c r="C24" s="350" t="s">
        <v>289</v>
      </c>
      <c r="D24" s="351"/>
      <c r="E24" s="351"/>
      <c r="F24" s="351"/>
      <c r="G24" s="351"/>
      <c r="H24" s="351"/>
      <c r="I24" s="351"/>
      <c r="J24" s="351"/>
      <c r="K24" s="351"/>
      <c r="L24" s="351"/>
      <c r="M24" s="351"/>
      <c r="N24" s="351"/>
      <c r="O24" s="351"/>
      <c r="P24" s="351"/>
      <c r="Q24" s="351"/>
      <c r="R24" s="351"/>
      <c r="S24" s="352"/>
      <c r="T24" s="352"/>
      <c r="U24" s="352"/>
      <c r="V24" s="352"/>
      <c r="W24" s="352"/>
      <c r="X24" s="352"/>
      <c r="Y24" s="352"/>
      <c r="Z24" s="352"/>
      <c r="AA24" s="352"/>
      <c r="AB24" s="352"/>
      <c r="AC24" s="352"/>
      <c r="AD24" s="352"/>
      <c r="AE24" s="352"/>
      <c r="AF24" s="352"/>
      <c r="AG24" s="353"/>
      <c r="AH24" s="529"/>
      <c r="AI24" s="236"/>
      <c r="AJ24" s="236"/>
      <c r="AK24" s="236"/>
      <c r="AL24" s="236"/>
      <c r="AM24" s="236"/>
      <c r="AN24" s="236"/>
      <c r="AO24" s="236"/>
      <c r="AP24" s="236"/>
      <c r="AQ24" s="236"/>
      <c r="AR24" s="236"/>
      <c r="AS24" s="236"/>
      <c r="AT24" s="236"/>
      <c r="AU24" s="236"/>
      <c r="AV24" s="236"/>
      <c r="AW24" s="236"/>
    </row>
    <row r="25" s="36" customFormat="1" ht="20.1" customHeight="1">
      <c r="B25" s="964"/>
      <c r="C25" s="354">
        <v>1</v>
      </c>
      <c r="D25" s="355">
        <v>2</v>
      </c>
      <c r="E25" s="355">
        <v>3</v>
      </c>
      <c r="F25" s="355">
        <v>4</v>
      </c>
      <c r="G25" s="355">
        <v>5</v>
      </c>
      <c r="H25" s="355">
        <v>6</v>
      </c>
      <c r="I25" s="355">
        <v>7</v>
      </c>
      <c r="J25" s="355">
        <v>8</v>
      </c>
      <c r="K25" s="355">
        <v>9</v>
      </c>
      <c r="L25" s="355">
        <v>10</v>
      </c>
      <c r="M25" s="355">
        <v>11</v>
      </c>
      <c r="N25" s="355">
        <v>12</v>
      </c>
      <c r="O25" s="355">
        <v>13</v>
      </c>
      <c r="P25" s="355">
        <v>14</v>
      </c>
      <c r="Q25" s="355">
        <v>15</v>
      </c>
      <c r="R25" s="355">
        <v>16</v>
      </c>
      <c r="S25" s="355">
        <v>17</v>
      </c>
      <c r="T25" s="355">
        <v>18</v>
      </c>
      <c r="U25" s="355">
        <v>19</v>
      </c>
      <c r="V25" s="355">
        <v>20</v>
      </c>
      <c r="W25" s="355">
        <v>21</v>
      </c>
      <c r="X25" s="355">
        <v>22</v>
      </c>
      <c r="Y25" s="355">
        <v>23</v>
      </c>
      <c r="Z25" s="355">
        <v>24</v>
      </c>
      <c r="AA25" s="355">
        <v>25</v>
      </c>
      <c r="AB25" s="355">
        <v>26</v>
      </c>
      <c r="AC25" s="355">
        <v>27</v>
      </c>
      <c r="AD25" s="355">
        <v>28</v>
      </c>
      <c r="AE25" s="355">
        <v>29</v>
      </c>
      <c r="AF25" s="355">
        <v>30</v>
      </c>
      <c r="AG25" s="356"/>
      <c r="AH25" s="529"/>
      <c r="AI25" s="236"/>
      <c r="AJ25" s="236"/>
      <c r="AK25" s="236"/>
      <c r="AL25" s="236"/>
      <c r="AM25" s="236"/>
      <c r="AN25" s="236"/>
      <c r="AO25" s="236"/>
      <c r="AP25" s="236"/>
      <c r="AQ25" s="236"/>
      <c r="AR25" s="236"/>
      <c r="AS25" s="236"/>
      <c r="AT25" s="236"/>
      <c r="AU25" s="236"/>
      <c r="AV25" s="236"/>
      <c r="AW25" s="236"/>
    </row>
    <row r="26" ht="24.95" customHeight="1">
      <c r="B26" s="263" t="s">
        <v>19</v>
      </c>
      <c r="C26" s="573">
        <v>88.88888888888888888888888889</v>
      </c>
      <c r="D26" s="574">
        <v>88.63636363636363636363636364</v>
      </c>
      <c r="E26" s="574">
        <v>64.393939393939393939393939390</v>
      </c>
      <c r="F26" s="574">
        <v>57.828282828282828282828282830</v>
      </c>
      <c r="G26" s="574">
        <v>83.58585858585858585858585859</v>
      </c>
      <c r="H26" s="574">
        <v>81.06060606060606060606060606</v>
      </c>
      <c r="I26" s="574">
        <v>85.60606060606060606060606061</v>
      </c>
      <c r="J26" s="574">
        <v>86.61616161616161616161616162</v>
      </c>
      <c r="K26" s="574">
        <v>89.39393939393939393939393939</v>
      </c>
      <c r="L26" s="574">
        <v>89.39393939393939393939393939</v>
      </c>
      <c r="M26" s="574">
        <v>90.65656565656565656565656566</v>
      </c>
      <c r="N26" s="574">
        <v>95.45454545454545454545454545</v>
      </c>
      <c r="O26" s="574">
        <v>91.91919191919191919191919192</v>
      </c>
      <c r="P26" s="574">
        <v>81.06060606060606060606060606</v>
      </c>
      <c r="Q26" s="574">
        <v>87.62626262626262626262626263</v>
      </c>
      <c r="R26" s="574">
        <v>92.42424242424242424242424242</v>
      </c>
      <c r="S26" s="574">
        <v>69.444444444444444444444444440</v>
      </c>
      <c r="T26" s="574">
        <v>86.11111111111111111111111111</v>
      </c>
      <c r="U26" s="574">
        <v>88.63636363636363636363636364</v>
      </c>
      <c r="V26" s="574">
        <v>94.19191919191919191919191919</v>
      </c>
      <c r="W26" s="574">
        <v>88.38383838383838383838383838</v>
      </c>
      <c r="X26" s="574">
        <v>76.767676767676767676767676770</v>
      </c>
      <c r="Y26" s="574">
        <v>81.31313131313131313131313131</v>
      </c>
      <c r="Z26" s="574">
        <v>74.494949494949494949494949490</v>
      </c>
      <c r="AA26" s="574">
        <v>82.07070707070707070707070707</v>
      </c>
      <c r="AB26" s="574">
        <v>78.282828282828282828282828280</v>
      </c>
      <c r="AC26" s="574">
        <v>89.14141414141414141414141414</v>
      </c>
      <c r="AD26" s="574">
        <v>77.525252525252525252525252530</v>
      </c>
      <c r="AE26" s="574">
        <v>84.84848484848484848484848485</v>
      </c>
      <c r="AF26" s="574">
        <v>80.80808080808080808080808081</v>
      </c>
      <c r="AG26" s="575"/>
      <c r="AH26" s="342"/>
    </row>
    <row r="27" ht="24.95" customHeight="1">
      <c r="B27" s="38" t="s">
        <v>35</v>
      </c>
      <c r="C27" s="271">
        <v>86.07476635514018691588785047</v>
      </c>
      <c r="D27" s="92">
        <v>90.84112149532710280373831776</v>
      </c>
      <c r="E27" s="92">
        <v>68.738317757009345794392523360</v>
      </c>
      <c r="F27" s="92">
        <v>47.757009345794392523364485980</v>
      </c>
      <c r="G27" s="92">
        <v>58.504672897196261682242990650</v>
      </c>
      <c r="H27" s="92">
        <v>64.112149532710280373831775700</v>
      </c>
      <c r="I27" s="92">
        <v>90.23364485981308411214953271</v>
      </c>
      <c r="J27" s="92">
        <v>87.75700934579439252336448598</v>
      </c>
      <c r="K27" s="92">
        <v>89.29906542056074766355140187</v>
      </c>
      <c r="L27" s="92">
        <v>90.09345794392523364485981308</v>
      </c>
      <c r="M27" s="92">
        <v>90.98130841121495327102803738</v>
      </c>
      <c r="N27" s="92">
        <v>84.48598130841121495327102804</v>
      </c>
      <c r="O27" s="92">
        <v>81.26168224299065420560747664</v>
      </c>
      <c r="P27" s="92">
        <v>80.46728971962616822429906542</v>
      </c>
      <c r="Q27" s="92">
        <v>84.01869158878504672897196262</v>
      </c>
      <c r="R27" s="92">
        <v>89.53271028037383177570093458</v>
      </c>
      <c r="S27" s="92">
        <v>71.635514018691588785046728970</v>
      </c>
      <c r="T27" s="92">
        <v>83.59813084112149532710280374</v>
      </c>
      <c r="U27" s="92">
        <v>92.14953271028037383177570093</v>
      </c>
      <c r="V27" s="92">
        <v>90.37383177570093457943925234</v>
      </c>
      <c r="W27" s="92">
        <v>76.588785046728971962616822430</v>
      </c>
      <c r="X27" s="92">
        <v>77.383177570093457943925233640</v>
      </c>
      <c r="Y27" s="92">
        <v>82.71028037383177570093457944</v>
      </c>
      <c r="Z27" s="92">
        <v>69.719626168224299065420560750</v>
      </c>
      <c r="AA27" s="92">
        <v>58.598130841121495327102803740</v>
      </c>
      <c r="AB27" s="92">
        <v>65.794392523364485981308411210</v>
      </c>
      <c r="AC27" s="92">
        <v>75.934579439252336448598130840</v>
      </c>
      <c r="AD27" s="92">
        <v>62.476635514018691588785046730</v>
      </c>
      <c r="AE27" s="92">
        <v>82.99065420560747663551401869</v>
      </c>
      <c r="AF27" s="92">
        <v>81.40186915887850467289719626</v>
      </c>
      <c r="AG27" s="272"/>
      <c r="AH27" s="342"/>
    </row>
    <row r="28" ht="24.95" customHeight="1">
      <c r="A28" s="23"/>
      <c r="B28" s="40" t="s">
        <v>97</v>
      </c>
      <c r="C28" s="581">
        <v>103.26939317172151677543425772</v>
      </c>
      <c r="D28" s="582">
        <v>97.57295173964751755668251736</v>
      </c>
      <c r="E28" s="582">
        <v>93.67983025360233786291893322</v>
      </c>
      <c r="F28" s="582">
        <v>121.08857656801440498636434787</v>
      </c>
      <c r="G28" s="582">
        <v>142.87039726335938027603248293</v>
      </c>
      <c r="H28" s="582">
        <v>126.43563919076150549387147558</v>
      </c>
      <c r="I28" s="582">
        <v>94.87155344225596116243438704</v>
      </c>
      <c r="J28" s="582">
        <v>98.69999246995421436994791872</v>
      </c>
      <c r="K28" s="582">
        <v>100.10624296334181778451796084</v>
      </c>
      <c r="L28" s="582">
        <v>99.22356343520948327518570717</v>
      </c>
      <c r="M28" s="582">
        <v>99.64306651519383196291212765</v>
      </c>
      <c r="N28" s="582">
        <v>112.98270313758539191151866579</v>
      </c>
      <c r="O28" s="582">
        <v>113.11504928524904201313974750</v>
      </c>
      <c r="P28" s="582">
        <v>100.73733854224935110717384240</v>
      </c>
      <c r="Q28" s="582">
        <v>104.29377198007154960789019974</v>
      </c>
      <c r="R28" s="582">
        <v>103.22958183080426895248571419</v>
      </c>
      <c r="S28" s="582">
        <v>96.94136406464035333697291314</v>
      </c>
      <c r="T28" s="582">
        <v>103.00602447055626637732489305</v>
      </c>
      <c r="U28" s="582">
        <v>96.18753457493802386088252749</v>
      </c>
      <c r="V28" s="582">
        <v>104.22477097761590237977779699</v>
      </c>
      <c r="W28" s="582">
        <v>115.40049673061970086767199411</v>
      </c>
      <c r="X28" s="582">
        <v>99.20460645097487571460126317</v>
      </c>
      <c r="Y28" s="582">
        <v>98.31079153116828329901203132</v>
      </c>
      <c r="Z28" s="582">
        <v>106.84932434265916946419395086</v>
      </c>
      <c r="AA28" s="582">
        <v>140.05686852581942382189249606</v>
      </c>
      <c r="AB28" s="582">
        <v>118.98100321389353671170645840</v>
      </c>
      <c r="AC28" s="582">
        <v>117.39238539231170608809998050</v>
      </c>
      <c r="AD28" s="582">
        <v>124.08679162609576571208263180</v>
      </c>
      <c r="AE28" s="582">
        <v>102.23860223861144928712496363</v>
      </c>
      <c r="AF28" s="582">
        <v>99.27054703171484778489937090</v>
      </c>
      <c r="AG28" s="583"/>
      <c r="AH28" s="342"/>
    </row>
    <row r="29" ht="24.95" customHeight="1">
      <c r="B29" s="25" t="s">
        <v>68</v>
      </c>
      <c r="R29" s="4"/>
      <c r="S29" s="4"/>
      <c r="T29" s="4"/>
      <c r="U29" s="4"/>
      <c r="V29" s="4"/>
      <c r="W29" s="4"/>
      <c r="X29" s="4"/>
      <c r="Y29" s="4"/>
      <c r="Z29" s="4"/>
      <c r="AA29" s="4"/>
      <c r="AB29" s="4"/>
      <c r="AC29" s="4"/>
      <c r="AD29" s="4"/>
      <c r="AE29" s="4"/>
      <c r="AF29" s="4"/>
      <c r="AG29" s="4"/>
      <c r="AH29" s="4"/>
    </row>
    <row r="30" ht="24.95" customHeight="1">
      <c r="B30" s="37" t="s">
        <v>19</v>
      </c>
      <c r="C30" s="573">
        <v>5.7057057057171333495657832300</v>
      </c>
      <c r="D30" s="574">
        <v>-5.8981233243776092690955836400</v>
      </c>
      <c r="E30" s="574">
        <v>-19.047619047665306122448953160</v>
      </c>
      <c r="F30" s="574">
        <v>6.0185185184301697530864933800</v>
      </c>
      <c r="G30" s="574">
        <v>24.436090225595720504268197410</v>
      </c>
      <c r="H30" s="574">
        <v>3.8834951456351022716561411700</v>
      </c>
      <c r="I30" s="574">
        <v>8.306709265181255295042309590</v>
      </c>
      <c r="J30" s="574">
        <v>11.726384364752428142473702100</v>
      </c>
      <c r="K30" s="574">
        <v>12.025316455667841692036539780</v>
      </c>
      <c r="L30" s="574">
        <v>15.686274509844752018454455010</v>
      </c>
      <c r="M30" s="574">
        <v>8.459214501456835917890516860</v>
      </c>
      <c r="N30" s="574">
        <v>18.867924528346742613029564800</v>
      </c>
      <c r="O30" s="574">
        <v>7.6923076923522985889849979900</v>
      </c>
      <c r="P30" s="574">
        <v>18.888888888920592592592601050</v>
      </c>
      <c r="Q30" s="574">
        <v>33.976833976916742445700025790</v>
      </c>
      <c r="R30" s="574">
        <v>11.585365853635403033908392660</v>
      </c>
      <c r="S30" s="574">
        <v>-19.354838709667013527575440910</v>
      </c>
      <c r="T30" s="574">
        <v>-6.3186813186895544016423130100</v>
      </c>
      <c r="U30" s="574">
        <v>-4.0983606556936844934157282400</v>
      </c>
      <c r="V30" s="574">
        <v>1.3586956521662009688090743100</v>
      </c>
      <c r="W30" s="574">
        <v>-6.1662198391229722056508668800</v>
      </c>
      <c r="X30" s="574">
        <v>-2.564102564128796844181452500</v>
      </c>
      <c r="Y30" s="574">
        <v>-5.8479532163346260387811467500</v>
      </c>
      <c r="Z30" s="574">
        <v>15.234374999936981201171909460</v>
      </c>
      <c r="AA30" s="574">
        <v>-0.9146341463620055026769737300</v>
      </c>
      <c r="AB30" s="574">
        <v>-5.1987767584584911483320457900</v>
      </c>
      <c r="AC30" s="574">
        <v>11.708860759465390161833046730</v>
      </c>
      <c r="AD30" s="574">
        <v>-2.8481012658473802275276335700</v>
      </c>
      <c r="AE30" s="574">
        <v>5.3291536049575613447195218500</v>
      </c>
      <c r="AF30" s="574">
        <v>0.3134796237691060425900208100</v>
      </c>
      <c r="AG30" s="575"/>
      <c r="AH30" s="342"/>
    </row>
    <row r="31" ht="24.95" customHeight="1">
      <c r="B31" s="38" t="s">
        <v>35</v>
      </c>
      <c r="C31" s="271">
        <v>31.821226585431929513009578480</v>
      </c>
      <c r="D31" s="92">
        <v>11.264783250292279274862001860</v>
      </c>
      <c r="E31" s="92">
        <v>12.514325931052564566409618830</v>
      </c>
      <c r="F31" s="92">
        <v>-1.590224245077391087880120600</v>
      </c>
      <c r="G31" s="92">
        <v>2.839494805373576869266618800</v>
      </c>
      <c r="H31" s="92">
        <v>17.823272231300598751403688010</v>
      </c>
      <c r="I31" s="92">
        <v>57.577678339929917179401351190</v>
      </c>
      <c r="J31" s="92">
        <v>29.221290927940412757481790930</v>
      </c>
      <c r="K31" s="92">
        <v>12.200292878765630127589668200</v>
      </c>
      <c r="L31" s="92">
        <v>44.378812468611355014731352930</v>
      </c>
      <c r="M31" s="92">
        <v>25.752731638787776143735921970</v>
      </c>
      <c r="N31" s="92">
        <v>35.901191571170312477205105840</v>
      </c>
      <c r="O31" s="92">
        <v>15.143124872395628411988458440</v>
      </c>
      <c r="P31" s="92">
        <v>19.805610076233422722220609240</v>
      </c>
      <c r="Q31" s="92">
        <v>14.284637033984961126475405760</v>
      </c>
      <c r="R31" s="92">
        <v>12.033625195888422695177750880</v>
      </c>
      <c r="S31" s="92">
        <v>7.932185442619073465778567100</v>
      </c>
      <c r="T31" s="92">
        <v>6.9836211182607382564985983100</v>
      </c>
      <c r="U31" s="92">
        <v>7.8688625110111593937463320700</v>
      </c>
      <c r="V31" s="92">
        <v>10.882735720251266798279141250</v>
      </c>
      <c r="W31" s="92">
        <v>0.7227203839385543939942147600</v>
      </c>
      <c r="X31" s="92">
        <v>-0.7325445310755451729388059400</v>
      </c>
      <c r="Y31" s="92">
        <v>4.7207038913892808654150065800</v>
      </c>
      <c r="Z31" s="92">
        <v>12.826696618465137088913551530</v>
      </c>
      <c r="AA31" s="92">
        <v>-2.5942561096642974668920753200</v>
      </c>
      <c r="AB31" s="92">
        <v>6.5550638370622149392177450500</v>
      </c>
      <c r="AC31" s="92">
        <v>9.111365489584299022798087640</v>
      </c>
      <c r="AD31" s="92">
        <v>-0.6960084369398490737152439200</v>
      </c>
      <c r="AE31" s="92">
        <v>15.303692832027822097202739630</v>
      </c>
      <c r="AF31" s="92">
        <v>8.925876168207007082578857880</v>
      </c>
      <c r="AG31" s="272"/>
      <c r="AH31" s="342"/>
    </row>
    <row r="32" ht="24.95" customHeight="1">
      <c r="A32" s="23"/>
      <c r="B32" s="40" t="s">
        <v>97</v>
      </c>
      <c r="C32" s="581">
        <v>-19.811316854017019215926000620</v>
      </c>
      <c r="D32" s="582">
        <v>-15.425281992447684094221302150</v>
      </c>
      <c r="E32" s="582">
        <v>-28.051490081365571566759964220</v>
      </c>
      <c r="F32" s="582">
        <v>7.7316940367399073044046779500</v>
      </c>
      <c r="G32" s="582">
        <v>21.000293186063830230783483490</v>
      </c>
      <c r="H32" s="582">
        <v>-11.831089751349321073372823800</v>
      </c>
      <c r="I32" s="582">
        <v>-31.267733852784287785317743020</v>
      </c>
      <c r="J32" s="582">
        <v>-13.538718300612566632084517350</v>
      </c>
      <c r="K32" s="582">
        <v>-0.1559500591241682911146664300</v>
      </c>
      <c r="L32" s="582">
        <v>-19.873094582368750082778276800</v>
      </c>
      <c r="M32" s="582">
        <v>-13.752001178753167360328296030</v>
      </c>
      <c r="N32" s="582">
        <v>-12.533567105548498044805198710</v>
      </c>
      <c r="O32" s="582">
        <v>-6.4709179886938729920781947900</v>
      </c>
      <c r="P32" s="582">
        <v>-0.7651738400888632039146043800</v>
      </c>
      <c r="Q32" s="582">
        <v>17.230834741964439065456014060</v>
      </c>
      <c r="R32" s="582">
        <v>-0.4001114321175729989084738200</v>
      </c>
      <c r="S32" s="582">
        <v>-25.28163776211381015362465600</v>
      </c>
      <c r="T32" s="582">
        <v>-12.433961664328024862867377400</v>
      </c>
      <c r="U32" s="582">
        <v>-11.094233208920622093426007520</v>
      </c>
      <c r="V32" s="582">
        <v>-8.589290304018472749942746210</v>
      </c>
      <c r="W32" s="582">
        <v>-6.8395096923089824539778360800</v>
      </c>
      <c r="X32" s="582">
        <v>-1.8450740219071945547414509200</v>
      </c>
      <c r="Y32" s="582">
        <v>-10.092232686563896083132080590</v>
      </c>
      <c r="Z32" s="582">
        <v>2.133961601073373440949512900</v>
      </c>
      <c r="AA32" s="582">
        <v>1.724356178898329208577872800</v>
      </c>
      <c r="AB32" s="582">
        <v>-11.030766790682460436569162350</v>
      </c>
      <c r="AC32" s="582">
        <v>2.3805909294259221956282451800</v>
      </c>
      <c r="AD32" s="582">
        <v>-2.1671765605413957605276389500</v>
      </c>
      <c r="AE32" s="582">
        <v>-8.650667625677407323797167110</v>
      </c>
      <c r="AF32" s="582">
        <v>-7.9066580388539606430591393900</v>
      </c>
      <c r="AG32" s="583"/>
      <c r="AH32" s="342"/>
    </row>
    <row r="33" ht="30" customHeight="1">
      <c r="A33" s="8"/>
      <c r="B33" s="25"/>
      <c r="X33" s="1001"/>
      <c r="Y33" s="1001"/>
      <c r="Z33" s="1001"/>
      <c r="AA33" s="1001"/>
      <c r="AB33" s="1001"/>
      <c r="AC33" s="1001"/>
      <c r="AD33" s="1001"/>
      <c r="AE33"/>
      <c r="AF33"/>
      <c r="AG33" s="4"/>
      <c r="AH33" s="4"/>
    </row>
    <row r="34" s="35" customFormat="1" ht="20.1" customHeight="1">
      <c r="B34" s="964" t="s">
        <v>9</v>
      </c>
      <c r="C34" s="350" t="s">
        <v>289</v>
      </c>
      <c r="D34" s="351"/>
      <c r="E34" s="351"/>
      <c r="F34" s="351"/>
      <c r="G34" s="351"/>
      <c r="H34" s="351"/>
      <c r="I34" s="351"/>
      <c r="J34" s="351"/>
      <c r="K34" s="351"/>
      <c r="L34" s="351"/>
      <c r="M34" s="351"/>
      <c r="N34" s="351"/>
      <c r="O34" s="351"/>
      <c r="P34" s="351"/>
      <c r="Q34" s="351"/>
      <c r="R34" s="351"/>
      <c r="S34" s="352"/>
      <c r="T34" s="352"/>
      <c r="U34" s="352"/>
      <c r="V34" s="352"/>
      <c r="W34" s="352"/>
      <c r="X34" s="352"/>
      <c r="Y34" s="352"/>
      <c r="Z34" s="352"/>
      <c r="AA34" s="352"/>
      <c r="AB34" s="352"/>
      <c r="AC34" s="352"/>
      <c r="AD34" s="352"/>
      <c r="AE34" s="352"/>
      <c r="AF34" s="352"/>
      <c r="AG34" s="353"/>
      <c r="AH34" s="529"/>
      <c r="AI34" s="236"/>
      <c r="AJ34" s="236"/>
      <c r="AK34" s="236"/>
      <c r="AL34" s="236"/>
      <c r="AM34" s="236"/>
      <c r="AN34" s="236"/>
      <c r="AO34" s="236"/>
      <c r="AP34" s="236"/>
      <c r="AQ34" s="236"/>
      <c r="AR34" s="236"/>
      <c r="AS34" s="236"/>
      <c r="AT34" s="236"/>
      <c r="AU34" s="236"/>
      <c r="AV34" s="236"/>
      <c r="AW34" s="236"/>
    </row>
    <row r="35" s="36" customFormat="1" ht="20.1" customHeight="1">
      <c r="B35" s="964"/>
      <c r="C35" s="354">
        <v>1</v>
      </c>
      <c r="D35" s="355">
        <v>2</v>
      </c>
      <c r="E35" s="355">
        <v>3</v>
      </c>
      <c r="F35" s="355">
        <v>4</v>
      </c>
      <c r="G35" s="355">
        <v>5</v>
      </c>
      <c r="H35" s="355">
        <v>6</v>
      </c>
      <c r="I35" s="355">
        <v>7</v>
      </c>
      <c r="J35" s="355">
        <v>8</v>
      </c>
      <c r="K35" s="355">
        <v>9</v>
      </c>
      <c r="L35" s="355">
        <v>10</v>
      </c>
      <c r="M35" s="355">
        <v>11</v>
      </c>
      <c r="N35" s="355">
        <v>12</v>
      </c>
      <c r="O35" s="355">
        <v>13</v>
      </c>
      <c r="P35" s="355">
        <v>14</v>
      </c>
      <c r="Q35" s="355">
        <v>15</v>
      </c>
      <c r="R35" s="355">
        <v>16</v>
      </c>
      <c r="S35" s="355">
        <v>17</v>
      </c>
      <c r="T35" s="355">
        <v>18</v>
      </c>
      <c r="U35" s="355">
        <v>19</v>
      </c>
      <c r="V35" s="355">
        <v>20</v>
      </c>
      <c r="W35" s="355">
        <v>21</v>
      </c>
      <c r="X35" s="355">
        <v>22</v>
      </c>
      <c r="Y35" s="355">
        <v>23</v>
      </c>
      <c r="Z35" s="355">
        <v>24</v>
      </c>
      <c r="AA35" s="355">
        <v>25</v>
      </c>
      <c r="AB35" s="355">
        <v>26</v>
      </c>
      <c r="AC35" s="355">
        <v>27</v>
      </c>
      <c r="AD35" s="355">
        <v>28</v>
      </c>
      <c r="AE35" s="355">
        <v>29</v>
      </c>
      <c r="AF35" s="355">
        <v>30</v>
      </c>
      <c r="AG35" s="356"/>
      <c r="AH35" s="529"/>
      <c r="AI35" s="236"/>
      <c r="AJ35" s="236"/>
      <c r="AK35" s="236"/>
      <c r="AL35" s="236"/>
      <c r="AM35" s="236"/>
      <c r="AN35" s="236"/>
      <c r="AO35" s="236"/>
      <c r="AP35" s="236"/>
      <c r="AQ35" s="236"/>
      <c r="AR35" s="236"/>
      <c r="AS35" s="236"/>
      <c r="AT35" s="236"/>
      <c r="AU35" s="236"/>
      <c r="AV35" s="236"/>
      <c r="AW35" s="236"/>
    </row>
    <row r="36" ht="24.95" customHeight="1">
      <c r="B36" s="263" t="s">
        <v>19</v>
      </c>
      <c r="C36" s="578">
        <v>137.27556818181818181818181818</v>
      </c>
      <c r="D36" s="579">
        <v>134.68091168091168091168091168</v>
      </c>
      <c r="E36" s="579">
        <v>106.61960784313725490196078431</v>
      </c>
      <c r="F36" s="579">
        <v>118.51091703056768558951965066</v>
      </c>
      <c r="G36" s="579">
        <v>143.29003021148036253776435045</v>
      </c>
      <c r="H36" s="579">
        <v>140.82866043613707165109034268</v>
      </c>
      <c r="I36" s="579">
        <v>147.99410029498525073746312684</v>
      </c>
      <c r="J36" s="579">
        <v>146.39650145772594752186588921</v>
      </c>
      <c r="K36" s="579">
        <v>142.57344632768361581920903955</v>
      </c>
      <c r="L36" s="579">
        <v>148.90112994350282485875706215</v>
      </c>
      <c r="M36" s="579">
        <v>152.9275766016713091922005571</v>
      </c>
      <c r="N36" s="579">
        <v>167.45502645502645502645502646</v>
      </c>
      <c r="O36" s="579">
        <v>162.8489010989010989010989011</v>
      </c>
      <c r="P36" s="579">
        <v>148.28037383177570093457943925</v>
      </c>
      <c r="Q36" s="579">
        <v>139.37463976945244956772334294</v>
      </c>
      <c r="R36" s="579">
        <v>138.71038251366120218579234973</v>
      </c>
      <c r="S36" s="579">
        <v>136.53090909090909090909090909</v>
      </c>
      <c r="T36" s="579">
        <v>148.90615835777126099706744868</v>
      </c>
      <c r="U36" s="579">
        <v>166.57549857549857549857549858</v>
      </c>
      <c r="V36" s="579">
        <v>160.07506702412868632707774799</v>
      </c>
      <c r="W36" s="579">
        <v>143.76285714285714285714285714</v>
      </c>
      <c r="X36" s="579">
        <v>126.58223684210526315789473684</v>
      </c>
      <c r="Y36" s="579">
        <v>127.5993788819875776397515528</v>
      </c>
      <c r="Z36" s="579">
        <v>133.93220338983050847457627119</v>
      </c>
      <c r="AA36" s="579">
        <v>153.920000000</v>
      </c>
      <c r="AB36" s="579">
        <v>140.92903225806451612903225806</v>
      </c>
      <c r="AC36" s="579">
        <v>140.60339943342776203966005666</v>
      </c>
      <c r="AD36" s="579">
        <v>131.81107491856677524429967427</v>
      </c>
      <c r="AE36" s="579">
        <v>133.66369047619047619047619048</v>
      </c>
      <c r="AF36" s="579">
        <v>139.734375000</v>
      </c>
      <c r="AG36" s="580"/>
      <c r="AH36" s="342"/>
    </row>
    <row r="37" ht="24.95" customHeight="1">
      <c r="B37" s="38" t="s">
        <v>35</v>
      </c>
      <c r="C37" s="276">
        <v>146.7490228013029315960912052</v>
      </c>
      <c r="D37" s="94">
        <v>164.22587962962962962962962962</v>
      </c>
      <c r="E37" s="94">
        <v>140.0988443235893949694085656</v>
      </c>
      <c r="F37" s="94">
        <v>146.67918786692759295499021526</v>
      </c>
      <c r="G37" s="94">
        <v>157.81914536741214057507987222</v>
      </c>
      <c r="H37" s="94">
        <v>156.04670553935860058309037902</v>
      </c>
      <c r="I37" s="94">
        <v>171.34919212843086483687208701</v>
      </c>
      <c r="J37" s="94">
        <v>181.60647497337593184238551651</v>
      </c>
      <c r="K37" s="94">
        <v>188.08074306645735217163788592</v>
      </c>
      <c r="L37" s="94">
        <v>181.0461825726141078838174274</v>
      </c>
      <c r="M37" s="94">
        <v>196.05462249614791987673343607</v>
      </c>
      <c r="N37" s="94">
        <v>205.41121681415929203539823008</v>
      </c>
      <c r="O37" s="94">
        <v>190.55344450833812535940195514</v>
      </c>
      <c r="P37" s="94">
        <v>174.68717770034843205574912893</v>
      </c>
      <c r="Q37" s="94">
        <v>150.3012013348164627363737486</v>
      </c>
      <c r="R37" s="94">
        <v>162.57743736951983298538622129</v>
      </c>
      <c r="S37" s="94">
        <v>154.07789954337899543378995434</v>
      </c>
      <c r="T37" s="94">
        <v>178.40543320290665176076020124</v>
      </c>
      <c r="U37" s="94">
        <v>203.69258620689655172413793105</v>
      </c>
      <c r="V37" s="94">
        <v>205.73012926577042399172699068</v>
      </c>
      <c r="W37" s="94">
        <v>182.98186699206833435021354484</v>
      </c>
      <c r="X37" s="94">
        <v>185.68897946859903381642512078</v>
      </c>
      <c r="Y37" s="94">
        <v>163.68748022598870056497175141</v>
      </c>
      <c r="Z37" s="94">
        <v>145.15209115281501340482573727</v>
      </c>
      <c r="AA37" s="94">
        <v>168.13489633173843700159489634</v>
      </c>
      <c r="AB37" s="94">
        <v>163.71888494318181818181818183</v>
      </c>
      <c r="AC37" s="94">
        <v>169.14819692307692307692307693</v>
      </c>
      <c r="AD37" s="94">
        <v>166.08450261780104712041884817</v>
      </c>
      <c r="AE37" s="94">
        <v>160.97903153153153153153153154</v>
      </c>
      <c r="AF37" s="94">
        <v>167.28468427095292766934557979</v>
      </c>
      <c r="AG37" s="277"/>
      <c r="AH37" s="342"/>
    </row>
    <row r="38" ht="24.95" customHeight="1">
      <c r="A38" s="23"/>
      <c r="B38" s="40" t="s">
        <v>98</v>
      </c>
      <c r="C38" s="581">
        <v>93.54445130969696920609120239</v>
      </c>
      <c r="D38" s="582">
        <v>82.00955414863666401314525773</v>
      </c>
      <c r="E38" s="582">
        <v>76.103131583917652522816862600</v>
      </c>
      <c r="F38" s="582">
        <v>80.79600027381332514191801118</v>
      </c>
      <c r="G38" s="582">
        <v>90.79381964583819609398772120</v>
      </c>
      <c r="H38" s="582">
        <v>90.24776264858693422883387345</v>
      </c>
      <c r="I38" s="582">
        <v>86.36988506142842991555456114</v>
      </c>
      <c r="J38" s="582">
        <v>80.61193934807044924386789001</v>
      </c>
      <c r="K38" s="582">
        <v>75.804382736447240268224389550</v>
      </c>
      <c r="L38" s="582">
        <v>82.24483268725816758263192458</v>
      </c>
      <c r="M38" s="582">
        <v>78.002535545783118721664468140</v>
      </c>
      <c r="N38" s="582">
        <v>81.52185116867013864089230534</v>
      </c>
      <c r="O38" s="582">
        <v>85.46101148636430707382498332</v>
      </c>
      <c r="P38" s="582">
        <v>84.88337597746938171904933759</v>
      </c>
      <c r="Q38" s="582">
        <v>92.73022339920734341116619367</v>
      </c>
      <c r="R38" s="582">
        <v>85.31957740138649355609490636</v>
      </c>
      <c r="S38" s="582">
        <v>88.61161107174338893681132919</v>
      </c>
      <c r="T38" s="582">
        <v>83.46503561268826591111883748</v>
      </c>
      <c r="U38" s="582">
        <v>81.77788974916353686410370420</v>
      </c>
      <c r="V38" s="582">
        <v>77.808276111718322221112517520</v>
      </c>
      <c r="W38" s="582">
        <v>78.566723307650978333523771750</v>
      </c>
      <c r="X38" s="582">
        <v>68.168954993643182268605604610</v>
      </c>
      <c r="Y38" s="582">
        <v>77.953047298311202998279547110</v>
      </c>
      <c r="Z38" s="582">
        <v>92.27025413560288301694190953</v>
      </c>
      <c r="AA38" s="582">
        <v>91.54554072840622056463315408</v>
      </c>
      <c r="AB38" s="582">
        <v>86.07988767267618047063558280</v>
      </c>
      <c r="AC38" s="582">
        <v>83.12438559268261934854262203</v>
      </c>
      <c r="AD38" s="582">
        <v>79.36386167341299420336895497</v>
      </c>
      <c r="AE38" s="582">
        <v>83.03173972694417544466887615</v>
      </c>
      <c r="AF38" s="582">
        <v>83.53088366035428878858980143</v>
      </c>
      <c r="AG38" s="583"/>
      <c r="AH38" s="342"/>
    </row>
    <row r="39" ht="24.95" customHeight="1">
      <c r="B39" s="25" t="s">
        <v>68</v>
      </c>
      <c r="S39" s="4"/>
      <c r="T39" s="4"/>
      <c r="U39" s="4"/>
      <c r="V39" s="4"/>
      <c r="W39" s="4"/>
      <c r="X39" s="4"/>
      <c r="Y39" s="4"/>
      <c r="Z39" s="4"/>
      <c r="AA39" s="4"/>
      <c r="AB39" s="4"/>
      <c r="AC39" s="4"/>
      <c r="AD39" s="4"/>
      <c r="AE39" s="4"/>
      <c r="AF39" s="4"/>
      <c r="AG39" s="4"/>
      <c r="AH39" s="4"/>
    </row>
    <row r="40" ht="24.95" customHeight="1">
      <c r="B40" s="37" t="s">
        <v>19</v>
      </c>
      <c r="C40" s="573">
        <v>14.617165721067959682620551080</v>
      </c>
      <c r="D40" s="574">
        <v>7.12438438423069560025302200</v>
      </c>
      <c r="E40" s="574">
        <v>-6.2965892790686901288183521600</v>
      </c>
      <c r="F40" s="574">
        <v>5.6168588464340656895374336600</v>
      </c>
      <c r="G40" s="574">
        <v>15.395543555138010639362056180</v>
      </c>
      <c r="H40" s="574">
        <v>7.6117910746136257865278735400</v>
      </c>
      <c r="I40" s="574">
        <v>18.425548746860309215092296950</v>
      </c>
      <c r="J40" s="574">
        <v>18.064796142394745667105629100</v>
      </c>
      <c r="K40" s="574">
        <v>13.133638951259927760030114680</v>
      </c>
      <c r="L40" s="574">
        <v>25.381799016861342184528761210</v>
      </c>
      <c r="M40" s="574">
        <v>18.161086521962772927963083670</v>
      </c>
      <c r="N40" s="574">
        <v>27.123346016172336985869168820</v>
      </c>
      <c r="O40" s="574">
        <v>24.587887214639146051321211990</v>
      </c>
      <c r="P40" s="574">
        <v>24.834588676914338570367630820</v>
      </c>
      <c r="Q40" s="574">
        <v>20.826187241508101280117538490</v>
      </c>
      <c r="R40" s="574">
        <v>13.538145000217689291924293530</v>
      </c>
      <c r="S40" s="574">
        <v>-1.844661831640673741782384700</v>
      </c>
      <c r="T40" s="574">
        <v>1.2815637234110106843461365500</v>
      </c>
      <c r="U40" s="574">
        <v>3.778290769998384884735717900</v>
      </c>
      <c r="V40" s="574">
        <v>0.0894140937493054236914642500</v>
      </c>
      <c r="W40" s="574">
        <v>-8.022940062309830842930530520</v>
      </c>
      <c r="X40" s="574">
        <v>-2.2990428846546260851341188700</v>
      </c>
      <c r="Y40" s="574">
        <v>-6.350084600967718246253878900</v>
      </c>
      <c r="Z40" s="574">
        <v>17.476338202551258032931972260</v>
      </c>
      <c r="AA40" s="574">
        <v>21.884454745144610079593790120</v>
      </c>
      <c r="AB40" s="574">
        <v>3.9656038180244821067596673100</v>
      </c>
      <c r="AC40" s="574">
        <v>4.2875650665945285888606042700</v>
      </c>
      <c r="AD40" s="574">
        <v>0.3669871668709487402425667500</v>
      </c>
      <c r="AE40" s="574">
        <v>5.7271870413158920297826117400</v>
      </c>
      <c r="AF40" s="574">
        <v>6.5348954972303834606297643600</v>
      </c>
      <c r="AG40" s="575"/>
      <c r="AH40" s="342"/>
    </row>
    <row r="41" ht="24.95" customHeight="1">
      <c r="B41" s="38" t="s">
        <v>35</v>
      </c>
      <c r="C41" s="271">
        <v>11.280817411684751608895779640</v>
      </c>
      <c r="D41" s="92">
        <v>6.1020288647405253664588768500</v>
      </c>
      <c r="E41" s="92">
        <v>6.575162519918843704774490600</v>
      </c>
      <c r="F41" s="92">
        <v>10.108029785096394346045050860</v>
      </c>
      <c r="G41" s="92">
        <v>-0.0441638701885683835691380300</v>
      </c>
      <c r="H41" s="92">
        <v>-2.0868729666810775691151401300</v>
      </c>
      <c r="I41" s="92">
        <v>15.819905334332390055461862450</v>
      </c>
      <c r="J41" s="92">
        <v>27.479779347909823296287454850</v>
      </c>
      <c r="K41" s="92">
        <v>24.340256970706750409624974240</v>
      </c>
      <c r="L41" s="92">
        <v>24.089972096424532378487569580</v>
      </c>
      <c r="M41" s="92">
        <v>25.185238538966674122814378380</v>
      </c>
      <c r="N41" s="92">
        <v>23.476989161503485380580200060</v>
      </c>
      <c r="O41" s="92">
        <v>14.819993164141239007705086330</v>
      </c>
      <c r="P41" s="92">
        <v>12.228884556890402363017849500</v>
      </c>
      <c r="Q41" s="92">
        <v>-0.0723347285310399997515134600</v>
      </c>
      <c r="R41" s="92">
        <v>1.1824106575092436228412941700</v>
      </c>
      <c r="S41" s="92">
        <v>2.182037335221499117169432600</v>
      </c>
      <c r="T41" s="92">
        <v>5.9450937466693778781767783700</v>
      </c>
      <c r="U41" s="92">
        <v>9.458259236108983318507248580</v>
      </c>
      <c r="V41" s="92">
        <v>12.680059610989585854913427710</v>
      </c>
      <c r="W41" s="92">
        <v>10.283989112477015467752886900</v>
      </c>
      <c r="X41" s="92">
        <v>24.274232383125600793029480130</v>
      </c>
      <c r="Y41" s="92">
        <v>4.2555321248744857745727057300</v>
      </c>
      <c r="Z41" s="92">
        <v>-4.2123902171991995160701849800</v>
      </c>
      <c r="AA41" s="92">
        <v>3.3370969223011967445168787700</v>
      </c>
      <c r="AB41" s="92">
        <v>3.1411230499626920432208547500</v>
      </c>
      <c r="AC41" s="92">
        <v>2.5990717854425594861915273500</v>
      </c>
      <c r="AD41" s="92">
        <v>2.0586259675052950136971396400</v>
      </c>
      <c r="AE41" s="92">
        <v>21.138752089967580820263356870</v>
      </c>
      <c r="AF41" s="92">
        <v>13.042985791265516650935548310</v>
      </c>
      <c r="AG41" s="272"/>
      <c r="AH41" s="342"/>
    </row>
    <row r="42" ht="24.95" customHeight="1">
      <c r="A42" s="23"/>
      <c r="B42" s="40" t="s">
        <v>98</v>
      </c>
      <c r="C42" s="581">
        <v>2.9981342580540318277403035400</v>
      </c>
      <c r="D42" s="582">
        <v>0.9635588785696355026333975600</v>
      </c>
      <c r="E42" s="582">
        <v>-12.077628121503016415528824350</v>
      </c>
      <c r="F42" s="582">
        <v>-4.0788768516697517386719905300</v>
      </c>
      <c r="G42" s="582">
        <v>15.446529210363187344605735500</v>
      </c>
      <c r="H42" s="582">
        <v>9.905376669209927692656335830</v>
      </c>
      <c r="I42" s="582">
        <v>2.2497371284980343894939033900</v>
      </c>
      <c r="J42" s="582">
        <v>-7.3854718400710808022524424200</v>
      </c>
      <c r="K42" s="582">
        <v>-9.012863808143441122752151640</v>
      </c>
      <c r="L42" s="582">
        <v>1.0410405438634150499602344600</v>
      </c>
      <c r="M42" s="582">
        <v>-5.6110066162174366790801690500</v>
      </c>
      <c r="N42" s="582">
        <v>2.9530658946175846412870989100</v>
      </c>
      <c r="O42" s="582">
        <v>8.507136937831856157473751410</v>
      </c>
      <c r="P42" s="582">
        <v>11.232138829312796594974124660</v>
      </c>
      <c r="Q42" s="582">
        <v>20.913649801858061692735791800</v>
      </c>
      <c r="R42" s="582">
        <v>12.211346085233673337556592850</v>
      </c>
      <c r="S42" s="582">
        <v>-3.9407113734199331419831078900</v>
      </c>
      <c r="T42" s="582">
        <v>-4.4018367045899595108748493600</v>
      </c>
      <c r="U42" s="582">
        <v>-5.1891638929825974050513637400</v>
      </c>
      <c r="V42" s="582">
        <v>-11.173800902011023666711184870</v>
      </c>
      <c r="W42" s="582">
        <v>-16.599806846018858487979878010</v>
      </c>
      <c r="X42" s="582">
        <v>-21.382771599745858568976009590</v>
      </c>
      <c r="Y42" s="582">
        <v>-10.172713629382148322430910720</v>
      </c>
      <c r="Z42" s="582">
        <v>22.642519704724639646454847250</v>
      </c>
      <c r="AA42" s="582">
        <v>17.948402244047630515289094500</v>
      </c>
      <c r="AB42" s="582">
        <v>0.7993715248891121291033684500</v>
      </c>
      <c r="AC42" s="582">
        <v>1.6457198411087380694019290400</v>
      </c>
      <c r="AD42" s="582">
        <v>-1.6575167308060835606753859300</v>
      </c>
      <c r="AE42" s="582">
        <v>-12.722241877815110648729947290</v>
      </c>
      <c r="AF42" s="582">
        <v>-5.7571818795457883615368790500</v>
      </c>
      <c r="AG42" s="583"/>
      <c r="AH42" s="342"/>
    </row>
    <row r="43" ht="30" customHeight="1">
      <c r="A43" s="8"/>
      <c r="B43" s="25"/>
      <c r="X43" s="1001"/>
      <c r="Y43" s="1001"/>
      <c r="Z43" s="1001"/>
      <c r="AA43" s="1001"/>
      <c r="AB43" s="1001"/>
      <c r="AC43" s="1001"/>
      <c r="AD43" s="1001"/>
      <c r="AE43"/>
      <c r="AF43"/>
      <c r="AG43" s="4"/>
      <c r="AH43" s="4"/>
    </row>
    <row r="44" s="35" customFormat="1" ht="20.1" customHeight="1">
      <c r="B44" s="964" t="s">
        <v>10</v>
      </c>
      <c r="C44" s="350" t="s">
        <v>289</v>
      </c>
      <c r="D44" s="351"/>
      <c r="E44" s="351"/>
      <c r="F44" s="351"/>
      <c r="G44" s="351"/>
      <c r="H44" s="351"/>
      <c r="I44" s="351"/>
      <c r="J44" s="351"/>
      <c r="K44" s="351"/>
      <c r="L44" s="351"/>
      <c r="M44" s="351"/>
      <c r="N44" s="351"/>
      <c r="O44" s="351"/>
      <c r="P44" s="351"/>
      <c r="Q44" s="351"/>
      <c r="R44" s="351"/>
      <c r="S44" s="352"/>
      <c r="T44" s="352"/>
      <c r="U44" s="352"/>
      <c r="V44" s="352"/>
      <c r="W44" s="352"/>
      <c r="X44" s="352"/>
      <c r="Y44" s="352"/>
      <c r="Z44" s="352"/>
      <c r="AA44" s="352"/>
      <c r="AB44" s="352"/>
      <c r="AC44" s="352"/>
      <c r="AD44" s="352"/>
      <c r="AE44" s="352"/>
      <c r="AF44" s="352"/>
      <c r="AG44" s="353"/>
      <c r="AH44" s="529"/>
      <c r="AI44" s="236"/>
      <c r="AJ44" s="236"/>
      <c r="AK44" s="236"/>
      <c r="AL44" s="236"/>
      <c r="AM44" s="236"/>
      <c r="AN44" s="236"/>
      <c r="AO44" s="236"/>
      <c r="AP44" s="236"/>
      <c r="AQ44" s="236"/>
      <c r="AR44" s="236"/>
      <c r="AS44" s="236"/>
      <c r="AT44" s="236"/>
      <c r="AU44" s="236"/>
      <c r="AV44" s="236"/>
      <c r="AW44" s="236"/>
    </row>
    <row r="45" s="36" customFormat="1" ht="20.1" customHeight="1">
      <c r="B45" s="964"/>
      <c r="C45" s="354">
        <v>1</v>
      </c>
      <c r="D45" s="355">
        <v>2</v>
      </c>
      <c r="E45" s="355">
        <v>3</v>
      </c>
      <c r="F45" s="355">
        <v>4</v>
      </c>
      <c r="G45" s="355">
        <v>5</v>
      </c>
      <c r="H45" s="355">
        <v>6</v>
      </c>
      <c r="I45" s="355">
        <v>7</v>
      </c>
      <c r="J45" s="355">
        <v>8</v>
      </c>
      <c r="K45" s="355">
        <v>9</v>
      </c>
      <c r="L45" s="355">
        <v>10</v>
      </c>
      <c r="M45" s="355">
        <v>11</v>
      </c>
      <c r="N45" s="355">
        <v>12</v>
      </c>
      <c r="O45" s="355">
        <v>13</v>
      </c>
      <c r="P45" s="355">
        <v>14</v>
      </c>
      <c r="Q45" s="355">
        <v>15</v>
      </c>
      <c r="R45" s="355">
        <v>16</v>
      </c>
      <c r="S45" s="355">
        <v>17</v>
      </c>
      <c r="T45" s="355">
        <v>18</v>
      </c>
      <c r="U45" s="355">
        <v>19</v>
      </c>
      <c r="V45" s="355">
        <v>20</v>
      </c>
      <c r="W45" s="355">
        <v>21</v>
      </c>
      <c r="X45" s="355">
        <v>22</v>
      </c>
      <c r="Y45" s="355">
        <v>23</v>
      </c>
      <c r="Z45" s="355">
        <v>24</v>
      </c>
      <c r="AA45" s="355">
        <v>25</v>
      </c>
      <c r="AB45" s="355">
        <v>26</v>
      </c>
      <c r="AC45" s="355">
        <v>27</v>
      </c>
      <c r="AD45" s="355">
        <v>28</v>
      </c>
      <c r="AE45" s="355">
        <v>29</v>
      </c>
      <c r="AF45" s="355">
        <v>30</v>
      </c>
      <c r="AG45" s="356"/>
      <c r="AH45" s="529"/>
      <c r="AI45" s="236"/>
      <c r="AJ45" s="236"/>
      <c r="AK45" s="236"/>
      <c r="AL45" s="236"/>
      <c r="AM45" s="236"/>
      <c r="AN45" s="236"/>
      <c r="AO45" s="236"/>
      <c r="AP45" s="236"/>
      <c r="AQ45" s="236"/>
      <c r="AR45" s="236"/>
      <c r="AS45" s="236"/>
      <c r="AT45" s="236"/>
      <c r="AU45" s="236"/>
      <c r="AV45" s="236"/>
      <c r="AW45" s="236"/>
    </row>
    <row r="46" ht="24.95" customHeight="1">
      <c r="B46" s="263" t="s">
        <v>19</v>
      </c>
      <c r="C46" s="578">
        <v>122.02272727272727272727272727</v>
      </c>
      <c r="D46" s="579">
        <v>119.37626262626262626262626263</v>
      </c>
      <c r="E46" s="579">
        <v>68.656565656565656565656565657</v>
      </c>
      <c r="F46" s="579">
        <v>68.532828282828282828282828283</v>
      </c>
      <c r="G46" s="579">
        <v>119.77020202020202020202020202</v>
      </c>
      <c r="H46" s="579">
        <v>114.15656565656565656565656566</v>
      </c>
      <c r="I46" s="579">
        <v>126.69191919191919191919191919</v>
      </c>
      <c r="J46" s="579">
        <v>126.8030303030303030303030303</v>
      </c>
      <c r="K46" s="579">
        <v>127.4520202020202020202020202</v>
      </c>
      <c r="L46" s="579">
        <v>133.10858585858585858585858586</v>
      </c>
      <c r="M46" s="579">
        <v>138.63888888888888888888888889</v>
      </c>
      <c r="N46" s="579">
        <v>159.84343434343434343434343434</v>
      </c>
      <c r="O46" s="579">
        <v>149.68939393939393939393939394</v>
      </c>
      <c r="P46" s="579">
        <v>120.1969696969696969696969697</v>
      </c>
      <c r="Q46" s="579">
        <v>122.12878787878787878787878788</v>
      </c>
      <c r="R46" s="579">
        <v>128.2020202020202020202020202</v>
      </c>
      <c r="S46" s="579">
        <v>94.81313131313131313131313131</v>
      </c>
      <c r="T46" s="579">
        <v>128.22474747474747474747474747</v>
      </c>
      <c r="U46" s="579">
        <v>147.64646464646464646464646465</v>
      </c>
      <c r="V46" s="579">
        <v>150.77777777777777777777777778</v>
      </c>
      <c r="W46" s="579">
        <v>127.06313131313131313131313131</v>
      </c>
      <c r="X46" s="579">
        <v>97.17424242424242424242424242</v>
      </c>
      <c r="Y46" s="579">
        <v>103.75505050505050505050505051</v>
      </c>
      <c r="Z46" s="579">
        <v>99.77272727272727272727272727</v>
      </c>
      <c r="AA46" s="579">
        <v>126.32323232323232323232323232</v>
      </c>
      <c r="AB46" s="579">
        <v>110.32323232323232323232323232</v>
      </c>
      <c r="AC46" s="579">
        <v>125.33585858585858585858585859</v>
      </c>
      <c r="AD46" s="579">
        <v>102.18686868686868686868686869</v>
      </c>
      <c r="AE46" s="579">
        <v>113.41161616161616161616161616</v>
      </c>
      <c r="AF46" s="579">
        <v>112.91666666666666666666666667</v>
      </c>
      <c r="AG46" s="580"/>
      <c r="AH46" s="342"/>
    </row>
    <row r="47" ht="24.95" customHeight="1">
      <c r="B47" s="38" t="s">
        <v>35</v>
      </c>
      <c r="C47" s="276">
        <v>126.31387850467289719626168224</v>
      </c>
      <c r="D47" s="94">
        <v>149.18463084112149532710280374</v>
      </c>
      <c r="E47" s="94">
        <v>96.30158878504672897196261682</v>
      </c>
      <c r="F47" s="94">
        <v>70.049593457943925233644859813</v>
      </c>
      <c r="G47" s="94">
        <v>92.33157476635514018691588785</v>
      </c>
      <c r="H47" s="94">
        <v>100.04489719626168224299065421</v>
      </c>
      <c r="I47" s="94">
        <v>154.61462149532710280373831776</v>
      </c>
      <c r="J47" s="94">
        <v>159.37241121495327102803738318</v>
      </c>
      <c r="K47" s="94">
        <v>167.95434579439252336448598131</v>
      </c>
      <c r="L47" s="94">
        <v>163.11076635514018691588785047</v>
      </c>
      <c r="M47" s="94">
        <v>178.37306074766355140186915888</v>
      </c>
      <c r="N47" s="94">
        <v>173.54368224299065420560747664</v>
      </c>
      <c r="O47" s="94">
        <v>154.84693457943925233644859813</v>
      </c>
      <c r="P47" s="94">
        <v>140.56603738317757009345794393</v>
      </c>
      <c r="Q47" s="94">
        <v>126.28110280373831775700934579</v>
      </c>
      <c r="R47" s="94">
        <v>145.55998598130841121495327103</v>
      </c>
      <c r="S47" s="94">
        <v>110.37449532710280373831775701</v>
      </c>
      <c r="T47" s="94">
        <v>149.14360747663551401869158879</v>
      </c>
      <c r="U47" s="94">
        <v>187.70176635514018691588785047</v>
      </c>
      <c r="V47" s="94">
        <v>185.9262009345794392523364486</v>
      </c>
      <c r="W47" s="94">
        <v>140.14358878504672897196261682</v>
      </c>
      <c r="X47" s="94">
        <v>143.69203271028037383177570093</v>
      </c>
      <c r="Y47" s="94">
        <v>135.38637383177570093457943925</v>
      </c>
      <c r="Z47" s="94">
        <v>101.19949532710280373831775701</v>
      </c>
      <c r="AA47" s="94">
        <v>98.52390654205607476635514019</v>
      </c>
      <c r="AB47" s="94">
        <v>107.71784579439252336448598131</v>
      </c>
      <c r="AC47" s="94">
        <v>128.44197196261682242990654206</v>
      </c>
      <c r="AD47" s="94">
        <v>103.76400934579439252336448598</v>
      </c>
      <c r="AE47" s="94">
        <v>133.5975514018691588785046729</v>
      </c>
      <c r="AF47" s="94">
        <v>136.17285981308411214953271028</v>
      </c>
      <c r="AG47" s="277"/>
      <c r="AH47" s="342"/>
    </row>
    <row r="48" ht="24.95" customHeight="1">
      <c r="A48" s="23"/>
      <c r="B48" s="40" t="s">
        <v>99</v>
      </c>
      <c r="C48" s="581">
        <v>96.60278721327280099965334025</v>
      </c>
      <c r="D48" s="582">
        <v>80.01914269132256927936351916</v>
      </c>
      <c r="E48" s="582">
        <v>71.293284485519982655244170860</v>
      </c>
      <c r="F48" s="582">
        <v>97.83472665550400767172191444</v>
      </c>
      <c r="G48" s="582">
        <v>129.71749081852235137772578323</v>
      </c>
      <c r="H48" s="582">
        <v>114.10533556007047801872215162</v>
      </c>
      <c r="I48" s="582">
        <v>81.94045166405584296398678168</v>
      </c>
      <c r="J48" s="582">
        <v>79.56397806642189167075847476</v>
      </c>
      <c r="K48" s="582">
        <v>75.884919559056600198736381740</v>
      </c>
      <c r="L48" s="582">
        <v>81.60625373361440260650473691</v>
      </c>
      <c r="M48" s="582">
        <v>77.724118377374731240949739500</v>
      </c>
      <c r="N48" s="582">
        <v>92.10559109816383696745889632</v>
      </c>
      <c r="O48" s="582">
        <v>96.66926526248961213728299019</v>
      </c>
      <c r="P48" s="582">
        <v>85.50925382444853041877406072</v>
      </c>
      <c r="Q48" s="582">
        <v>96.71184774861622480317774637</v>
      </c>
      <c r="R48" s="582">
        <v>88.07504297128074404722154847</v>
      </c>
      <c r="S48" s="582">
        <v>85.90130449262589707516561863</v>
      </c>
      <c r="T48" s="582">
        <v>85.97401500755933790809212694</v>
      </c>
      <c r="U48" s="582">
        <v>78.660135977166300933859583420</v>
      </c>
      <c r="V48" s="582">
        <v>81.09549757907129678537905794</v>
      </c>
      <c r="W48" s="582">
        <v>90.66638896201241813468886565</v>
      </c>
      <c r="X48" s="582">
        <v>67.626743523182736393662569830</v>
      </c>
      <c r="Y48" s="582">
        <v>76.636257821597829857259195320</v>
      </c>
      <c r="Z48" s="582">
        <v>98.59014311310438318324443208</v>
      </c>
      <c r="AA48" s="582">
        <v>128.21581761910086666598199438</v>
      </c>
      <c r="AB48" s="582">
        <v>102.41871391840234073057722010</v>
      </c>
      <c r="AC48" s="582">
        <v>97.58169909004055256817531986</v>
      </c>
      <c r="AD48" s="582">
        <v>98.48006966107545630844693055</v>
      </c>
      <c r="AE48" s="582">
        <v>84.89049011118570718358921040</v>
      </c>
      <c r="AF48" s="582">
        <v>82.92156515009457239290811875</v>
      </c>
      <c r="AG48" s="583"/>
      <c r="AH48" s="342"/>
    </row>
    <row r="49" ht="24.95" customHeight="1">
      <c r="B49" s="25" t="s">
        <v>68</v>
      </c>
      <c r="S49" s="4"/>
      <c r="T49" s="4"/>
      <c r="U49" s="4"/>
      <c r="V49" s="4"/>
      <c r="W49" s="4"/>
      <c r="X49" s="4"/>
      <c r="Y49" s="4"/>
      <c r="Z49" s="4"/>
      <c r="AA49" s="4"/>
      <c r="AB49" s="4"/>
      <c r="AC49" s="4"/>
      <c r="AD49" s="4"/>
      <c r="AE49" s="4"/>
      <c r="AF49" s="4"/>
      <c r="AG49" s="4"/>
      <c r="AH49" s="4"/>
    </row>
    <row r="50" ht="24.95" customHeight="1">
      <c r="B50" s="37" t="s">
        <v>19</v>
      </c>
      <c r="C50" s="573">
        <v>21.156883885420587384687504420</v>
      </c>
      <c r="D50" s="574">
        <v>0.8060560827526491349048452500</v>
      </c>
      <c r="E50" s="574">
        <v>-24.144857987834653700775490590</v>
      </c>
      <c r="F50" s="574">
        <v>11.973429054834159414242151040</v>
      </c>
      <c r="G50" s="574">
        <v>43.593702694504482672428089130</v>
      </c>
      <c r="H50" s="574">
        <v>11.790889757117087355351199870</v>
      </c>
      <c r="I50" s="574">
        <v>28.262814776878145445026069050</v>
      </c>
      <c r="J50" s="574">
        <v>31.909527937567101013105831240</v>
      </c>
      <c r="K50" s="574">
        <v>26.738317052998808606369615180</v>
      </c>
      <c r="L50" s="574">
        <v>45.049532195890631378750627580</v>
      </c>
      <c r="M50" s="574">
        <v>28.156586288186959582585799770</v>
      </c>
      <c r="N50" s="574">
        <v>51.108883000314672841547909410</v>
      </c>
      <c r="O50" s="574">
        <v>34.171570846484659325066556450</v>
      </c>
      <c r="P50" s="574">
        <v>48.414455426973168584190062020</v>
      </c>
      <c r="Q50" s="574">
        <v>61.879100281257500072464524440</v>
      </c>
      <c r="R50" s="574">
        <v>26.691954481956549681924108350</v>
      </c>
      <c r="S50" s="574">
        <v>-20.842469219107281714261929840</v>
      </c>
      <c r="T50" s="574">
        <v>-5.1180955228243639534891960700</v>
      </c>
      <c r="U50" s="574">
        <v>-0.4749178681396820207239954100</v>
      </c>
      <c r="V50" s="574">
        <v>1.4493246113584478804561737300</v>
      </c>
      <c r="W50" s="574">
        <v>-13.694447779598591029626532200</v>
      </c>
      <c r="X50" s="574">
        <v>-4.8041956312160733114738572300</v>
      </c>
      <c r="Y50" s="574">
        <v>-11.826687840666990460477199350</v>
      </c>
      <c r="Z50" s="574">
        <v>35.373124100633282566737650450</v>
      </c>
      <c r="AA50" s="574">
        <v>20.769657902978570822833396790</v>
      </c>
      <c r="AB50" s="574">
        <v>-1.439335829948670229126813100</v>
      </c>
      <c r="AC50" s="574">
        <v>16.498450849640630584125103130</v>
      </c>
      <c r="AD50" s="574">
        <v>-2.4915662650790377703585389800</v>
      </c>
      <c r="AE50" s="574">
        <v>11.361551241052366822496659690</v>
      </c>
      <c r="AF50" s="574">
        <v>6.8688606868768736909138702100</v>
      </c>
      <c r="AG50" s="575"/>
      <c r="AH50" s="342"/>
    </row>
    <row r="51" ht="24.95" customHeight="1">
      <c r="B51" s="38" t="s">
        <v>35</v>
      </c>
      <c r="C51" s="271">
        <v>46.691738466404694965029339860</v>
      </c>
      <c r="D51" s="92">
        <v>18.054192440473042371360657960</v>
      </c>
      <c r="E51" s="92">
        <v>19.912325719146717683928049830</v>
      </c>
      <c r="F51" s="92">
        <v>8.357065199691753144869854360</v>
      </c>
      <c r="G51" s="92">
        <v>2.7940769043658994051199101200</v>
      </c>
      <c r="H51" s="92">
        <v>15.364450214725829974349036030</v>
      </c>
      <c r="I51" s="92">
        <v>82.50631788142961444163134332</v>
      </c>
      <c r="J51" s="92">
        <v>64.731016545540148685037307540</v>
      </c>
      <c r="K51" s="92">
        <v>39.510132487350129052982406120</v>
      </c>
      <c r="L51" s="92">
        <v>79.159628105360588636291217320</v>
      </c>
      <c r="M51" s="92">
        <v>57.423857071276743107210121740</v>
      </c>
      <c r="N51" s="92">
        <v>67.806699586698904131133669330</v>
      </c>
      <c r="O51" s="92">
        <v>32.207328107490514194372769710</v>
      </c>
      <c r="P51" s="92">
        <v>34.456499825259558775670362610</v>
      </c>
      <c r="Q51" s="92">
        <v>14.201969552079640550238263620</v>
      </c>
      <c r="R51" s="92">
        <v>13.358322720284101844307190410</v>
      </c>
      <c r="S51" s="92">
        <v>10.287306025809689760905615060</v>
      </c>
      <c r="T51" s="92">
        <v>13.343897687285616576198624220</v>
      </c>
      <c r="U51" s="92">
        <v>18.071379162377688778335089180</v>
      </c>
      <c r="V51" s="92">
        <v>24.942732707810604812702336880</v>
      </c>
      <c r="W51" s="92">
        <v>11.081033981998811496262704740</v>
      </c>
      <c r="X51" s="92">
        <v>23.363868290226400179375973020</v>
      </c>
      <c r="Y51" s="92">
        <v>9.177127086894872361926956630</v>
      </c>
      <c r="Z51" s="92">
        <v>8.073995887682354802510102720</v>
      </c>
      <c r="AA51" s="92">
        <v>0.6562679719686134860550837700</v>
      </c>
      <c r="AB51" s="92">
        <v>9.902089508110376235621486870</v>
      </c>
      <c r="AC51" s="92">
        <v>11.947248204694460165796303370</v>
      </c>
      <c r="AD51" s="92">
        <v>1.348289320242318745385258700</v>
      </c>
      <c r="AE51" s="92">
        <v>39.677454610380433422558476850</v>
      </c>
      <c r="AF51" s="92">
        <v>23.133062719873543441901724150</v>
      </c>
      <c r="AG51" s="272"/>
      <c r="AH51" s="342"/>
    </row>
    <row r="52" ht="24.95" customHeight="1">
      <c r="A52" s="23"/>
      <c r="B52" s="40" t="s">
        <v>99</v>
      </c>
      <c r="C52" s="581">
        <v>-17.407152473639479118744208630</v>
      </c>
      <c r="D52" s="582">
        <v>-14.610354788019078046530544610</v>
      </c>
      <c r="E52" s="582">
        <v>-36.741163548239829819165639320</v>
      </c>
      <c r="F52" s="582">
        <v>3.3374509068738967713650753800</v>
      </c>
      <c r="G52" s="582">
        <v>39.690638817651328960099056620</v>
      </c>
      <c r="H52" s="582">
        <v>-3.0976270861077211247860026600</v>
      </c>
      <c r="I52" s="582">
        <v>-29.721438542045799494408763300</v>
      </c>
      <c r="J52" s="582">
        <v>-19.924291913099425060033697790</v>
      </c>
      <c r="K52" s="582">
        <v>-9.154758300868834239391554980</v>
      </c>
      <c r="L52" s="582">
        <v>-19.038941010414616500054803490</v>
      </c>
      <c r="M52" s="582">
        <v>-18.591382099035362246377809260</v>
      </c>
      <c r="N52" s="582">
        <v>-9.950625706568155153910860850</v>
      </c>
      <c r="O52" s="582">
        <v>1.4857290947732177337909350400</v>
      </c>
      <c r="P52" s="582">
        <v>10.381019600988908482824297410</v>
      </c>
      <c r="Q52" s="582">
        <v>41.748080979759401564259057720</v>
      </c>
      <c r="R52" s="582">
        <v>11.76237566123294991115332700</v>
      </c>
      <c r="S52" s="582">
        <v>-28.226072760933299018905249080</v>
      </c>
      <c r="T52" s="582">
        <v>-16.288475680508525027348191280</v>
      </c>
      <c r="U52" s="582">
        <v>-15.707699157939607487794642740</v>
      </c>
      <c r="V52" s="582">
        <v>-18.803341008552529877065083650</v>
      </c>
      <c r="W52" s="582">
        <v>-22.303971140218974181491885850</v>
      </c>
      <c r="X52" s="582">
        <v>-22.833317657584255017860188360</v>
      </c>
      <c r="Y52" s="582">
        <v>-19.238292385992347791160762050</v>
      </c>
      <c r="Z52" s="582">
        <v>25.259663981808842056416030670</v>
      </c>
      <c r="AA52" s="582">
        <v>19.982252805765402129849052280</v>
      </c>
      <c r="AB52" s="582">
        <v>-10.319572074455797399879422500</v>
      </c>
      <c r="AC52" s="582">
        <v>4.0654886278709289809084982600</v>
      </c>
      <c r="AD52" s="582">
        <v>-3.7887719773297192488583059400</v>
      </c>
      <c r="AE52" s="582">
        <v>-20.272350644112419368273036500</v>
      </c>
      <c r="AF52" s="582">
        <v>-13.208639234433798667099715840</v>
      </c>
      <c r="AG52" s="583"/>
      <c r="AH52" s="342"/>
    </row>
    <row r="53" ht="16.5" customHeight="1">
      <c r="B53" s="99"/>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4"/>
    </row>
    <row r="54" ht="0" hidden="1" customHeight="1">
      <c r="B54" s="223" t="s">
        <v>89</v>
      </c>
      <c r="C54" s="357"/>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9"/>
      <c r="AH54" s="532"/>
    </row>
    <row r="55" ht="0" hidden="1" customHeight="1">
      <c r="B55" s="99"/>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4"/>
    </row>
    <row r="56" ht="24" customHeight="1">
      <c r="B56" s="1048" t="s">
        <v>126</v>
      </c>
      <c r="C56" s="1048"/>
      <c r="D56" s="1048"/>
      <c r="E56" s="1048"/>
      <c r="F56" s="1048"/>
      <c r="G56" s="1048"/>
      <c r="H56" s="1048"/>
      <c r="I56" s="1048"/>
      <c r="J56" s="1048"/>
      <c r="K56" s="1048"/>
      <c r="L56" s="1048"/>
      <c r="M56" s="1048"/>
      <c r="N56" s="1048"/>
      <c r="O56" s="1048"/>
      <c r="P56" s="1048"/>
      <c r="Q56" s="1048"/>
      <c r="R56" s="1048"/>
      <c r="S56" s="1048"/>
      <c r="T56" s="1048"/>
      <c r="U56" s="1048"/>
      <c r="V56" s="1048"/>
      <c r="W56" s="1048"/>
      <c r="X56" s="1048"/>
      <c r="Y56" s="1048"/>
      <c r="Z56" s="1048"/>
      <c r="AA56" s="1048"/>
      <c r="AB56" s="1048"/>
      <c r="AC56" s="1048"/>
      <c r="AD56" s="1048"/>
      <c r="AE56" s="1048"/>
      <c r="AF56" s="1048"/>
      <c r="AG56" s="1048"/>
    </row>
    <row r="57" ht="15" customHeight="1">
      <c r="A57"/>
      <c r="AE57"/>
      <c r="AF57"/>
      <c r="AG57"/>
    </row>
    <row r="58" s="282" customFormat="1"/>
    <row r="59" s="282" customFormat="1"/>
    <row r="60" s="282" customFormat="1">
      <c r="C60" s="282">
        <v>100</v>
      </c>
      <c r="D60" s="282">
        <v>100</v>
      </c>
      <c r="E60" s="282">
        <v>100</v>
      </c>
      <c r="F60" s="282">
        <v>100</v>
      </c>
      <c r="G60" s="282">
        <v>100</v>
      </c>
      <c r="H60" s="282">
        <v>100</v>
      </c>
      <c r="I60" s="282">
        <v>100</v>
      </c>
      <c r="J60" s="282">
        <v>100</v>
      </c>
      <c r="K60" s="282">
        <v>100</v>
      </c>
      <c r="L60" s="282">
        <v>100</v>
      </c>
      <c r="M60" s="282">
        <v>100</v>
      </c>
      <c r="N60" s="282">
        <v>100</v>
      </c>
      <c r="O60" s="282">
        <v>100</v>
      </c>
      <c r="P60" s="282">
        <v>100</v>
      </c>
      <c r="Q60" s="282">
        <v>100</v>
      </c>
      <c r="R60" s="282">
        <v>100</v>
      </c>
      <c r="S60" s="282">
        <v>100</v>
      </c>
      <c r="T60" s="282">
        <v>100</v>
      </c>
      <c r="U60" s="282">
        <v>100</v>
      </c>
      <c r="V60" s="282">
        <v>100</v>
      </c>
      <c r="W60" s="282">
        <v>100</v>
      </c>
      <c r="X60" s="282">
        <v>100</v>
      </c>
      <c r="Y60" s="282">
        <v>100</v>
      </c>
      <c r="Z60" s="282">
        <v>100</v>
      </c>
      <c r="AA60" s="282">
        <v>100</v>
      </c>
      <c r="AB60" s="282">
        <v>100</v>
      </c>
      <c r="AC60" s="282">
        <v>100</v>
      </c>
      <c r="AD60" s="282">
        <v>100</v>
      </c>
      <c r="AE60" s="282">
        <v>100</v>
      </c>
      <c r="AF60" s="282">
        <v>100</v>
      </c>
      <c r="AG60" s="282">
        <v>100</v>
      </c>
    </row>
    <row r="61" s="282" customFormat="1"/>
    <row r="62" s="282" customFormat="1"/>
    <row r="63" s="282" customFormat="1"/>
    <row r="64" s="282" customFormat="1"/>
    <row r="65" s="282" customFormat="1" ht="10.5" customHeight="1">
      <c r="B65" s="1014"/>
      <c r="C65" s="1014"/>
      <c r="D65" s="1014"/>
      <c r="E65" s="1014"/>
      <c r="F65" s="1014"/>
      <c r="G65" s="1014"/>
      <c r="H65" s="1014"/>
      <c r="I65" s="1014"/>
      <c r="J65" s="1014"/>
      <c r="K65" s="1014"/>
      <c r="L65" s="1014"/>
      <c r="M65" s="1014"/>
      <c r="N65" s="1014"/>
      <c r="O65" s="1014"/>
      <c r="P65" s="1014"/>
      <c r="Q65" s="1014"/>
      <c r="R65" s="1014"/>
      <c r="S65" s="1014"/>
      <c r="T65" s="1014"/>
      <c r="U65" s="1014"/>
      <c r="V65" s="1014"/>
      <c r="W65" s="1014"/>
      <c r="X65" s="1014"/>
      <c r="Y65" s="1014"/>
      <c r="Z65" s="1014"/>
      <c r="AA65" s="1014"/>
      <c r="AB65" s="1014"/>
      <c r="AC65" s="1014"/>
      <c r="AD65" s="1014"/>
      <c r="AE65" s="1014"/>
      <c r="AF65" s="1014"/>
      <c r="AG65" s="1014"/>
      <c r="AH65" s="1014"/>
      <c r="AI65" s="1014"/>
    </row>
    <row r="66" s="282" customFormat="1">
      <c r="B66" s="1014"/>
      <c r="C66" s="1014"/>
      <c r="D66" s="1014"/>
      <c r="E66" s="1014"/>
      <c r="F66" s="1014"/>
      <c r="G66" s="1014"/>
      <c r="H66" s="1014"/>
      <c r="I66" s="1014"/>
      <c r="J66" s="1014"/>
      <c r="K66" s="1014"/>
      <c r="L66" s="1014"/>
      <c r="M66" s="1014"/>
      <c r="N66" s="1014"/>
      <c r="O66" s="1014"/>
      <c r="P66" s="1014"/>
      <c r="Q66" s="1014"/>
      <c r="R66" s="1014"/>
      <c r="S66" s="1014"/>
      <c r="T66" s="1014"/>
      <c r="U66" s="1014"/>
      <c r="V66" s="1014"/>
      <c r="W66" s="1014"/>
      <c r="X66" s="1014"/>
      <c r="Y66" s="1014"/>
      <c r="Z66" s="1014"/>
      <c r="AA66" s="1014"/>
      <c r="AB66" s="1014"/>
      <c r="AC66" s="1014"/>
      <c r="AD66" s="1014"/>
      <c r="AE66" s="1014"/>
      <c r="AF66" s="1014"/>
      <c r="AG66" s="1014"/>
      <c r="AH66" s="1014"/>
      <c r="AI66" s="1014"/>
    </row>
    <row r="67" s="282" customFormat="1">
      <c r="B67" s="1014"/>
      <c r="C67" s="1014"/>
      <c r="D67" s="1014"/>
      <c r="E67" s="1014"/>
      <c r="F67" s="1014"/>
      <c r="G67" s="1014"/>
      <c r="H67" s="1014"/>
      <c r="I67" s="1014"/>
      <c r="J67" s="1014"/>
      <c r="K67" s="1014"/>
      <c r="L67" s="1014"/>
      <c r="M67" s="1014"/>
      <c r="N67" s="1014"/>
      <c r="O67" s="1014"/>
      <c r="P67" s="1014"/>
      <c r="Q67" s="1014"/>
      <c r="R67" s="1014"/>
      <c r="S67" s="1014"/>
      <c r="T67" s="1014"/>
      <c r="U67" s="1014"/>
      <c r="V67" s="1014"/>
      <c r="W67" s="1014"/>
      <c r="X67" s="1014"/>
      <c r="Y67" s="1014"/>
      <c r="Z67" s="1014"/>
      <c r="AA67" s="1014"/>
      <c r="AB67" s="1014"/>
      <c r="AC67" s="1014"/>
      <c r="AD67" s="1014"/>
      <c r="AE67" s="1014"/>
      <c r="AF67" s="1014"/>
      <c r="AG67" s="1014"/>
      <c r="AH67" s="1014"/>
      <c r="AI67" s="1014"/>
    </row>
    <row r="68" s="282" customFormat="1">
      <c r="B68" s="1014"/>
      <c r="C68" s="1014"/>
      <c r="D68" s="1014"/>
      <c r="E68" s="1014"/>
      <c r="F68" s="1014"/>
      <c r="G68" s="1014"/>
      <c r="H68" s="1014"/>
      <c r="I68" s="1014"/>
      <c r="J68" s="1014"/>
      <c r="K68" s="1014"/>
      <c r="L68" s="1014"/>
      <c r="M68" s="1014"/>
      <c r="N68" s="1014"/>
      <c r="O68" s="1014"/>
      <c r="P68" s="1014"/>
      <c r="Q68" s="1014"/>
      <c r="R68" s="1014"/>
      <c r="S68" s="1014"/>
      <c r="T68" s="1014"/>
      <c r="U68" s="1014"/>
      <c r="V68" s="1014"/>
      <c r="W68" s="1014"/>
      <c r="X68" s="1014"/>
      <c r="Y68" s="1014"/>
      <c r="Z68" s="1014"/>
      <c r="AA68" s="1014"/>
      <c r="AB68" s="1014"/>
      <c r="AC68" s="1014"/>
      <c r="AD68" s="1014"/>
      <c r="AE68" s="1014"/>
      <c r="AF68" s="1014"/>
      <c r="AG68" s="1014"/>
      <c r="AH68" s="1014"/>
      <c r="AI68" s="1014"/>
    </row>
    <row r="69" s="282" customFormat="1">
      <c r="B69" s="1014"/>
      <c r="C69" s="1014"/>
      <c r="D69" s="1014"/>
      <c r="E69" s="1014"/>
      <c r="F69" s="1014"/>
      <c r="G69" s="1014"/>
      <c r="H69" s="1014"/>
      <c r="I69" s="1014"/>
      <c r="J69" s="1014"/>
      <c r="K69" s="1014"/>
      <c r="L69" s="1014"/>
      <c r="M69" s="1014"/>
      <c r="N69" s="1014"/>
      <c r="O69" s="1014"/>
      <c r="P69" s="1014"/>
      <c r="Q69" s="1014"/>
      <c r="R69" s="1014"/>
      <c r="S69" s="1014"/>
      <c r="T69" s="1014"/>
      <c r="U69" s="1014"/>
      <c r="V69" s="1014"/>
      <c r="W69" s="1014"/>
      <c r="X69" s="1014"/>
      <c r="Y69" s="1014"/>
      <c r="Z69" s="1014"/>
      <c r="AA69" s="1014"/>
      <c r="AB69" s="1014"/>
      <c r="AC69" s="1014"/>
      <c r="AD69" s="1014"/>
      <c r="AE69" s="1014"/>
      <c r="AF69" s="1014"/>
      <c r="AG69" s="1014"/>
      <c r="AH69" s="1014"/>
      <c r="AI69" s="1014"/>
    </row>
    <row r="70" s="282" customFormat="1">
      <c r="B70" s="1014"/>
      <c r="C70" s="1014"/>
      <c r="D70" s="1014"/>
      <c r="E70" s="1014"/>
      <c r="F70" s="1014"/>
      <c r="G70" s="1014"/>
      <c r="H70" s="1014"/>
      <c r="I70" s="1014"/>
      <c r="J70" s="1014"/>
      <c r="K70" s="1014"/>
      <c r="L70" s="1014"/>
      <c r="M70" s="1014"/>
      <c r="N70" s="1014"/>
      <c r="O70" s="1014"/>
      <c r="P70" s="1014"/>
      <c r="Q70" s="1014"/>
      <c r="R70" s="1014"/>
      <c r="S70" s="1014"/>
      <c r="T70" s="1014"/>
      <c r="U70" s="1014"/>
      <c r="V70" s="1014"/>
      <c r="W70" s="1014"/>
      <c r="X70" s="1014"/>
      <c r="Y70" s="1014"/>
      <c r="Z70" s="1014"/>
      <c r="AA70" s="1014"/>
      <c r="AB70" s="1014"/>
      <c r="AC70" s="1014"/>
      <c r="AD70" s="1014"/>
      <c r="AE70" s="1014"/>
      <c r="AF70" s="1014"/>
      <c r="AG70" s="1014"/>
      <c r="AH70" s="1014"/>
      <c r="AI70" s="1014"/>
    </row>
    <row r="71" s="282" customFormat="1"/>
    <row r="72" s="282" customFormat="1"/>
    <row r="73" s="282" customFormat="1"/>
    <row r="74" s="282" customFormat="1"/>
    <row r="75" s="282" customFormat="1"/>
    <row r="76" s="282" customFormat="1"/>
    <row r="77" s="282" customFormat="1"/>
    <row r="78" s="282" customFormat="1"/>
    <row r="79" s="282" customFormat="1"/>
    <row r="80" s="282" customFormat="1"/>
    <row r="81" s="282" customFormat="1"/>
    <row r="82" s="282" customFormat="1"/>
    <row r="83" s="282" customFormat="1"/>
    <row r="84" s="282" customFormat="1"/>
    <row r="85" s="282" customFormat="1"/>
    <row r="86" s="282" customFormat="1"/>
    <row r="87" s="282" customFormat="1"/>
    <row r="88" s="282" customFormat="1"/>
    <row r="89" s="282" customFormat="1"/>
    <row r="90" s="282" customFormat="1"/>
    <row r="91" s="282" customFormat="1"/>
    <row r="92" s="282" customFormat="1"/>
    <row r="93" s="282" customFormat="1"/>
    <row r="94" s="282" customFormat="1"/>
  </sheetData>
  <mergeCells count="12">
    <mergeCell ref="B56:AG56"/>
    <mergeCell ref="B34:B35"/>
    <mergeCell ref="B3:T3"/>
    <mergeCell ref="AA1:AG1"/>
    <mergeCell ref="U3:AG3"/>
    <mergeCell ref="B44:B45"/>
    <mergeCell ref="B4:AG4"/>
    <mergeCell ref="B2:AG2"/>
    <mergeCell ref="X22:AD22"/>
    <mergeCell ref="X33:AD33"/>
    <mergeCell ref="X43:AD43"/>
    <mergeCell ref="B24:B25"/>
  </mergeCells>
  <phoneticPr fontId="0" type="noConversion"/>
  <printOptions horizontalCentered="1" verticalCentered="1"/>
  <pageMargins left="0.25" right="0.25" top="0.25" bottom="0.25" header="0" footer="0"/>
  <pageSetup scale="41" fitToWidth="1" fitToHeight="1" orientation="landscape" r:id="rId1"/>
  <headerFooter alignWithMargins="0">
    <oddHeader/>
    <oddFooter/>
  </headerFooter>
  <rowBreaks count="1" manualBreakCount="1">
    <brk id="57" max="16383" man="1"/>
  </rowBreaks>
  <colBreaks count="1" manualBreakCount="1">
    <brk id="34" max="1048575" man="1"/>
  </colBreaks>
  <drawing r:id="rId95"/>
</worksheet>
</file>

<file path=xl/worksheets/sheet95.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
    <pageSetUpPr fitToPage="1"/>
  </sheetPr>
  <dimension ref="A1:AO79"/>
  <sheetViews>
    <sheetView showGridLines="0" workbookViewId="0"/>
  </sheetViews>
  <sheetFormatPr defaultRowHeight="12.75"/>
  <cols>
    <col min="1" max="1" width="2.7109375" customWidth="1"/>
    <col min="2" max="2" width="19.5703125" customWidth="1"/>
    <col min="3" max="3" width="4.42578125" customWidth="1"/>
    <col min="4" max="4" width="12.28515625" customWidth="1"/>
    <col min="5" max="5" width="9.42578125" customWidth="1"/>
    <col min="6" max="6" width="7.7109375" customWidth="1"/>
    <col min="7" max="7" width="2.7109375" customWidth="1"/>
    <col min="8" max="8" width="12.28515625" customWidth="1"/>
    <col min="9" max="9" width="9.42578125" customWidth="1"/>
    <col min="10" max="10" width="7.7109375" customWidth="1"/>
    <col min="11" max="11" width="2.7109375" customWidth="1"/>
    <col min="12" max="12" width="12.28515625" customWidth="1"/>
    <col min="13" max="13" width="8.7109375" customWidth="1"/>
    <col min="14" max="14" width="7.7109375" customWidth="1"/>
    <col min="15" max="15" width="2.7109375" customWidth="1"/>
    <col min="16" max="16" width="12.28515625" customWidth="1"/>
    <col min="17" max="17" width="9.42578125" customWidth="1"/>
    <col min="18" max="18" width="7.7109375" customWidth="1"/>
    <col min="19" max="20" width="2.7109375" customWidth="1"/>
    <col min="21" max="41" width="9.140625" style="236" customWidth="1"/>
  </cols>
  <sheetData>
    <row r="1" ht="26.25" customHeight="1">
      <c r="B1" s="20" t="s">
        <v>177</v>
      </c>
      <c r="C1" s="12"/>
      <c r="D1" s="12"/>
      <c r="E1" s="12"/>
      <c r="F1" s="12"/>
      <c r="G1" s="12"/>
      <c r="H1" s="2"/>
      <c r="I1" s="2"/>
      <c r="J1" s="2"/>
      <c r="K1" s="2"/>
      <c r="L1" s="2"/>
      <c r="M1" s="2"/>
      <c r="N1" s="2"/>
      <c r="O1" s="2"/>
      <c r="P1" s="131"/>
      <c r="Q1" s="2"/>
      <c r="R1" s="2"/>
      <c r="S1" s="222"/>
      <c r="T1" s="2"/>
      <c r="U1" s="236"/>
    </row>
    <row r="2" ht="14.25" customHeight="1">
      <c r="B2" s="999" t="s">
        <v>208</v>
      </c>
      <c r="C2" s="999"/>
      <c r="D2" s="999"/>
      <c r="E2" s="999"/>
      <c r="F2" s="999"/>
      <c r="G2" s="999"/>
      <c r="H2" s="999"/>
      <c r="I2" s="999"/>
      <c r="J2" s="999"/>
      <c r="K2" s="999"/>
      <c r="L2" s="999"/>
      <c r="M2" s="999"/>
      <c r="N2" s="999"/>
      <c r="O2" s="999"/>
      <c r="P2" s="999"/>
      <c r="Q2" s="999"/>
      <c r="R2" s="999"/>
      <c r="S2" s="999"/>
      <c r="T2" s="2"/>
    </row>
    <row r="3" ht="14.25" customHeight="1">
      <c r="B3" s="1030" t="s">
        <v>209</v>
      </c>
      <c r="C3" s="1030"/>
      <c r="D3" s="1030"/>
      <c r="E3" s="1030"/>
      <c r="F3" s="1030"/>
      <c r="G3" s="1030"/>
      <c r="H3" s="1030"/>
      <c r="I3" s="1030"/>
      <c r="J3" s="1030"/>
      <c r="K3" s="1030"/>
      <c r="L3" s="1030"/>
      <c r="M3" s="1030"/>
      <c r="N3" s="1030"/>
      <c r="O3" s="1030"/>
      <c r="P3" s="1030"/>
      <c r="Q3" s="1030"/>
      <c r="R3" s="1030"/>
      <c r="S3" s="1030"/>
      <c r="T3" s="2"/>
    </row>
    <row r="4" ht="14.25" customHeight="1">
      <c r="B4" s="1030" t="s">
        <v>210</v>
      </c>
      <c r="C4" s="1030"/>
      <c r="D4" s="1030"/>
      <c r="E4" s="1030"/>
      <c r="F4" s="1030"/>
      <c r="G4" s="1030"/>
      <c r="H4" s="1030"/>
      <c r="I4" s="1030"/>
      <c r="J4" s="1030"/>
      <c r="K4" s="1030"/>
      <c r="L4" s="1030"/>
      <c r="M4" s="1030"/>
      <c r="N4" s="1030"/>
      <c r="O4" s="1030"/>
      <c r="P4" s="1030"/>
      <c r="Q4" s="1030"/>
      <c r="R4" s="1030"/>
      <c r="S4" s="1030"/>
      <c r="T4" s="2"/>
    </row>
    <row r="5" ht="15" customHeight="1">
      <c r="A5" s="14"/>
      <c r="B5" s="13"/>
      <c r="C5" s="2"/>
      <c r="D5" s="2"/>
      <c r="E5" s="2"/>
      <c r="F5" s="2"/>
      <c r="G5" s="2"/>
      <c r="H5" s="2"/>
      <c r="I5" s="2"/>
      <c r="J5" s="2"/>
      <c r="K5" s="2"/>
      <c r="L5" s="2"/>
      <c r="M5" s="2"/>
      <c r="N5" s="2"/>
      <c r="O5" s="2"/>
      <c r="P5" s="2"/>
      <c r="Q5" s="2"/>
      <c r="R5" s="2"/>
      <c r="S5" s="2"/>
      <c r="T5" s="2"/>
    </row>
    <row r="6" s="0" customFormat="1" ht="18" customHeight="1">
      <c r="A6" s="14"/>
      <c r="B6" s="1031" t="s">
        <v>211</v>
      </c>
      <c r="C6" s="1031"/>
      <c r="D6" s="1031"/>
      <c r="E6" s="1031"/>
      <c r="F6" s="1031"/>
      <c r="G6" s="1031"/>
      <c r="H6" s="1031"/>
      <c r="I6" s="1031"/>
      <c r="J6" s="1031"/>
      <c r="K6" s="1031"/>
      <c r="L6" s="1031"/>
      <c r="M6" s="1031"/>
      <c r="N6" s="1031"/>
      <c r="O6" s="1031"/>
      <c r="P6" s="1031"/>
      <c r="Q6" s="1031"/>
      <c r="R6" s="1031"/>
      <c r="S6" s="1031"/>
      <c r="T6" s="2"/>
      <c r="U6" s="236"/>
      <c r="V6" s="236"/>
      <c r="W6" s="236"/>
      <c r="X6" s="236"/>
      <c r="Y6" s="236"/>
      <c r="Z6" s="236"/>
      <c r="AA6" s="236"/>
      <c r="AB6" s="236"/>
      <c r="AC6" s="236"/>
      <c r="AD6" s="236"/>
      <c r="AE6" s="236"/>
      <c r="AF6" s="236"/>
      <c r="AG6" s="236"/>
      <c r="AH6" s="236"/>
      <c r="AI6" s="236"/>
      <c r="AJ6" s="236"/>
      <c r="AK6" s="236"/>
      <c r="AL6" s="236"/>
      <c r="AM6" s="236"/>
      <c r="AN6" s="236"/>
      <c r="AO6" s="236"/>
    </row>
    <row r="7" ht="15" customHeight="1">
      <c r="A7" s="14"/>
      <c r="B7" s="13"/>
      <c r="C7" s="2"/>
      <c r="D7" s="2"/>
      <c r="E7" s="2"/>
      <c r="F7" s="2"/>
      <c r="G7" s="2"/>
      <c r="H7" s="2"/>
      <c r="I7" s="2"/>
      <c r="J7" s="2"/>
      <c r="K7" s="2"/>
      <c r="L7" s="2"/>
      <c r="M7" s="2"/>
      <c r="N7" s="2"/>
      <c r="O7" s="2"/>
      <c r="P7" s="2"/>
      <c r="Q7" s="2"/>
      <c r="R7" s="2"/>
      <c r="S7" s="2"/>
      <c r="T7" s="2"/>
    </row>
    <row r="8" ht="15" customHeight="1">
      <c r="A8" s="2"/>
      <c r="B8" s="2"/>
      <c r="C8" s="15"/>
      <c r="D8" s="1032" t="s">
        <v>11</v>
      </c>
      <c r="E8" s="1032"/>
      <c r="F8" s="1032"/>
      <c r="G8" s="2"/>
      <c r="H8" s="1032" t="s">
        <v>13</v>
      </c>
      <c r="I8" s="1032"/>
      <c r="J8" s="1032"/>
      <c r="K8" s="2"/>
      <c r="L8" s="1032" t="s">
        <v>14</v>
      </c>
      <c r="M8" s="1032"/>
      <c r="N8" s="1032"/>
      <c r="O8" s="2"/>
      <c r="P8" s="1032" t="s">
        <v>12</v>
      </c>
      <c r="Q8" s="1032"/>
      <c r="R8" s="1032"/>
      <c r="S8" s="3"/>
      <c r="T8" s="2"/>
    </row>
    <row r="9" ht="15" customHeight="1">
      <c r="A9" s="2"/>
      <c r="B9" s="2"/>
      <c r="C9" s="2"/>
      <c r="D9" s="3"/>
      <c r="E9" s="3"/>
      <c r="F9" s="171" t="s">
        <v>24</v>
      </c>
      <c r="G9" s="50"/>
      <c r="H9" s="2"/>
      <c r="I9" s="2"/>
      <c r="J9" s="171" t="s">
        <v>24</v>
      </c>
      <c r="K9" s="2"/>
      <c r="L9" s="2"/>
      <c r="M9" s="2"/>
      <c r="N9" s="171" t="s">
        <v>24</v>
      </c>
      <c r="O9" s="2"/>
      <c r="P9" s="2"/>
      <c r="Q9" s="2"/>
      <c r="R9" s="171" t="s">
        <v>24</v>
      </c>
      <c r="S9" s="2"/>
      <c r="T9" s="2"/>
    </row>
    <row r="10" ht="15" customHeight="1">
      <c r="A10" s="2"/>
      <c r="B10" s="173" t="s">
        <v>22</v>
      </c>
      <c r="C10" s="45"/>
      <c r="D10" s="18" t="s">
        <v>19</v>
      </c>
      <c r="E10" s="113">
        <v>46.877104377104377104377104380</v>
      </c>
      <c r="F10" s="113">
        <v>18.464156562454692595514244200</v>
      </c>
      <c r="G10" s="659"/>
      <c r="H10" s="18" t="s">
        <v>19</v>
      </c>
      <c r="I10" s="667">
        <v>5.0673400673400673400673400700</v>
      </c>
      <c r="J10" s="113">
        <v>-54.940119760514118469647503960</v>
      </c>
      <c r="K10" s="9"/>
      <c r="L10" s="18" t="s">
        <v>19</v>
      </c>
      <c r="M10" s="667">
        <v>31.599326599326599326599326600</v>
      </c>
      <c r="N10" s="113">
        <v>8.215624099300034627002867730</v>
      </c>
      <c r="O10" s="9"/>
      <c r="P10" s="18" t="s">
        <v>19</v>
      </c>
      <c r="Q10" s="667">
        <v>83.54377104377104377104377104</v>
      </c>
      <c r="R10" s="113">
        <v>4.4077424784803635818125897600</v>
      </c>
      <c r="S10" s="674"/>
      <c r="T10" s="9"/>
    </row>
    <row r="11" ht="15" customHeight="1">
      <c r="A11" s="2"/>
      <c r="B11" s="44"/>
      <c r="C11" s="45"/>
      <c r="D11" s="133" t="s">
        <v>16</v>
      </c>
      <c r="E11" s="92">
        <v>45.362445755268560143439960500</v>
      </c>
      <c r="F11" s="92">
        <v>0.0360089097108492980256978600</v>
      </c>
      <c r="G11" s="661"/>
      <c r="H11" s="133" t="s">
        <v>16</v>
      </c>
      <c r="I11" s="668">
        <v>15.759971935659901774809656210</v>
      </c>
      <c r="J11" s="92">
        <v>50.848485053777204853606080800</v>
      </c>
      <c r="K11" s="120"/>
      <c r="L11" s="133" t="s">
        <v>16</v>
      </c>
      <c r="M11" s="668">
        <v>17.377582309071538081750383290</v>
      </c>
      <c r="N11" s="92">
        <v>38.434810930136850732980364830</v>
      </c>
      <c r="O11" s="120"/>
      <c r="P11" s="133" t="s">
        <v>16</v>
      </c>
      <c r="Q11" s="668">
        <v>78.500</v>
      </c>
      <c r="R11" s="92">
        <v>14.855805371344782054534639680</v>
      </c>
      <c r="S11" s="674"/>
      <c r="T11" s="9"/>
    </row>
    <row r="12" ht="15" customHeight="1">
      <c r="A12" s="2"/>
      <c r="B12" s="44"/>
      <c r="C12" s="45"/>
      <c r="D12" s="19" t="s">
        <v>97</v>
      </c>
      <c r="E12" s="113">
        <v>103.33901445696941800841442776</v>
      </c>
      <c r="F12" s="113">
        <v>18.421514266134157017739765730</v>
      </c>
      <c r="G12" s="113"/>
      <c r="H12" s="19" t="s">
        <v>97</v>
      </c>
      <c r="I12" s="667">
        <v>32.153230272329128536363958760</v>
      </c>
      <c r="J12" s="113">
        <v>-70.129046888765742962501061690</v>
      </c>
      <c r="K12" s="9"/>
      <c r="L12" s="19" t="s">
        <v>97</v>
      </c>
      <c r="M12" s="667">
        <v>181.83960252502556409600200983</v>
      </c>
      <c r="N12" s="113">
        <v>-21.829182001329890427413194670</v>
      </c>
      <c r="O12" s="9"/>
      <c r="P12" s="19" t="s">
        <v>97</v>
      </c>
      <c r="Q12" s="667">
        <v>106.42518604302043792489652362</v>
      </c>
      <c r="R12" s="113">
        <v>-9.096678099249365221372964860</v>
      </c>
      <c r="S12" s="667"/>
      <c r="T12" s="9"/>
    </row>
    <row r="13" ht="15" customHeight="1">
      <c r="A13" s="2"/>
      <c r="B13" s="17"/>
      <c r="C13" s="2"/>
      <c r="D13" s="2"/>
      <c r="E13" s="662"/>
      <c r="F13" s="659"/>
      <c r="G13" s="662"/>
      <c r="H13" s="2"/>
      <c r="I13" s="9"/>
      <c r="J13" s="659"/>
      <c r="K13" s="9"/>
      <c r="L13" s="2"/>
      <c r="M13" s="9"/>
      <c r="N13" s="659"/>
      <c r="O13" s="9"/>
      <c r="P13" s="2"/>
      <c r="Q13" s="674"/>
      <c r="R13" s="659"/>
      <c r="S13" s="674"/>
      <c r="T13" s="9"/>
    </row>
    <row r="14" ht="15" customHeight="1">
      <c r="A14" s="2"/>
      <c r="B14" s="173" t="s">
        <v>9</v>
      </c>
      <c r="C14" s="45"/>
      <c r="D14" s="18" t="s">
        <v>19</v>
      </c>
      <c r="E14" s="663">
        <v>161.87286766026216555934638176</v>
      </c>
      <c r="F14" s="113">
        <v>10.347538651837386270192581560</v>
      </c>
      <c r="G14" s="664"/>
      <c r="H14" s="53" t="s">
        <v>19</v>
      </c>
      <c r="I14" s="670">
        <v>172.0830564784053156146179402</v>
      </c>
      <c r="J14" s="113">
        <v>10.778457243209319245874532460</v>
      </c>
      <c r="K14" s="671"/>
      <c r="L14" s="53" t="s">
        <v>19</v>
      </c>
      <c r="M14" s="670">
        <v>120.40436867341502397442727757</v>
      </c>
      <c r="N14" s="113">
        <v>16.988139631992429920776096190</v>
      </c>
      <c r="O14" s="671"/>
      <c r="P14" s="53" t="s">
        <v>19</v>
      </c>
      <c r="Q14" s="670">
        <v>146.80735516372795969773299748</v>
      </c>
      <c r="R14" s="113">
        <v>11.272762501004788501926817430</v>
      </c>
      <c r="S14" s="675"/>
      <c r="T14" s="9"/>
    </row>
    <row r="15" ht="15" customHeight="1">
      <c r="A15" s="2"/>
      <c r="B15" s="44"/>
      <c r="C15" s="45"/>
      <c r="D15" s="133" t="s">
        <v>16</v>
      </c>
      <c r="E15" s="665">
        <v>198.55127074165446559936194786</v>
      </c>
      <c r="F15" s="92">
        <v>10.290927110981021505058923110</v>
      </c>
      <c r="G15" s="666"/>
      <c r="H15" s="143" t="s">
        <v>16</v>
      </c>
      <c r="I15" s="672">
        <v>142.82818888289978304117412545</v>
      </c>
      <c r="J15" s="92">
        <v>8.111339091243278007142703590</v>
      </c>
      <c r="K15" s="673"/>
      <c r="L15" s="143" t="s">
        <v>16</v>
      </c>
      <c r="M15" s="672">
        <v>120.4064813560014708861209336</v>
      </c>
      <c r="N15" s="92">
        <v>38.417626665716174536502179920</v>
      </c>
      <c r="O15" s="673"/>
      <c r="P15" s="143" t="s">
        <v>16</v>
      </c>
      <c r="Q15" s="672">
        <v>170.06513423418060598845169355</v>
      </c>
      <c r="R15" s="92">
        <v>9.287031576755306937741902960</v>
      </c>
      <c r="S15" s="675"/>
      <c r="T15" s="9"/>
    </row>
    <row r="16" ht="15" customHeight="1">
      <c r="A16" s="2"/>
      <c r="B16" s="44"/>
      <c r="C16" s="45"/>
      <c r="D16" s="19" t="s">
        <v>98</v>
      </c>
      <c r="E16" s="113">
        <v>81.52698648342894347225978863</v>
      </c>
      <c r="F16" s="113">
        <v>0.0513292818610962718727734600</v>
      </c>
      <c r="G16" s="113"/>
      <c r="H16" s="19" t="s">
        <v>98</v>
      </c>
      <c r="I16" s="667">
        <v>120.48255867718829076913201545</v>
      </c>
      <c r="J16" s="113">
        <v>2.4670105600812101621107173800</v>
      </c>
      <c r="K16" s="9"/>
      <c r="L16" s="19" t="s">
        <v>98</v>
      </c>
      <c r="M16" s="667">
        <v>99.99824537469978085357054637</v>
      </c>
      <c r="N16" s="113">
        <v>-15.481761644078376882224044930</v>
      </c>
      <c r="O16" s="9"/>
      <c r="P16" s="19" t="s">
        <v>98</v>
      </c>
      <c r="Q16" s="667">
        <v>86.32419327147720887688441435</v>
      </c>
      <c r="R16" s="113">
        <v>1.8169867875618441316242828100</v>
      </c>
      <c r="S16" s="667"/>
      <c r="T16" s="9"/>
    </row>
    <row r="17" ht="15" customHeight="1">
      <c r="A17" s="2"/>
      <c r="B17" s="17"/>
      <c r="C17" s="2"/>
      <c r="D17" s="2"/>
      <c r="E17" s="662"/>
      <c r="F17" s="113"/>
      <c r="G17" s="662"/>
      <c r="H17" s="2"/>
      <c r="I17" s="9"/>
      <c r="J17" s="113"/>
      <c r="K17" s="9"/>
      <c r="L17" s="2"/>
      <c r="M17" s="9"/>
      <c r="N17" s="113"/>
      <c r="O17" s="9"/>
      <c r="P17" s="2"/>
      <c r="Q17" s="675"/>
      <c r="R17" s="113"/>
      <c r="S17" s="675"/>
      <c r="T17" s="9"/>
    </row>
    <row r="18" ht="15" customHeight="1">
      <c r="A18" s="2"/>
      <c r="B18" s="173" t="s">
        <v>10</v>
      </c>
      <c r="C18" s="45"/>
      <c r="D18" s="18" t="s">
        <v>19</v>
      </c>
      <c r="E18" s="663">
        <v>75.881313131313131313131313131</v>
      </c>
      <c r="F18" s="113">
        <v>30.722280951385867630444947660</v>
      </c>
      <c r="G18" s="664"/>
      <c r="H18" s="53" t="s">
        <v>19</v>
      </c>
      <c r="I18" s="670">
        <v>8.72003367003367003367003367</v>
      </c>
      <c r="J18" s="113">
        <v>-50.083359835038075676543777620</v>
      </c>
      <c r="K18" s="671"/>
      <c r="L18" s="53" t="s">
        <v>19</v>
      </c>
      <c r="M18" s="670">
        <v>38.046969696969696969696969697</v>
      </c>
      <c r="N18" s="113">
        <v>26.599445424881874913460934590</v>
      </c>
      <c r="O18" s="671"/>
      <c r="P18" s="53" t="s">
        <v>19</v>
      </c>
      <c r="Q18" s="670">
        <v>122.64840067340067340067340067</v>
      </c>
      <c r="R18" s="113">
        <v>16.177379320737213903878014620</v>
      </c>
      <c r="S18" s="675"/>
      <c r="T18" s="9"/>
    </row>
    <row r="19" ht="15" customHeight="1">
      <c r="A19" s="2"/>
      <c r="B19" s="44"/>
      <c r="C19" s="45"/>
      <c r="D19" s="133" t="s">
        <v>16</v>
      </c>
      <c r="E19" s="665">
        <v>90.06771248657942272455135078</v>
      </c>
      <c r="F19" s="92">
        <v>10.330641671392271145348245980</v>
      </c>
      <c r="G19" s="666"/>
      <c r="H19" s="143" t="s">
        <v>16</v>
      </c>
      <c r="I19" s="672">
        <v>22.509682484156321574831675421</v>
      </c>
      <c r="J19" s="92">
        <v>63.084317191093009254265671140</v>
      </c>
      <c r="K19" s="673"/>
      <c r="L19" s="143" t="s">
        <v>16</v>
      </c>
      <c r="M19" s="672">
        <v>20.923735403096031401551553234</v>
      </c>
      <c r="N19" s="92">
        <v>91.61817976923082967818216816</v>
      </c>
      <c r="O19" s="673"/>
      <c r="P19" s="143" t="s">
        <v>16</v>
      </c>
      <c r="Q19" s="672">
        <v>133.50113037383177570093457944</v>
      </c>
      <c r="R19" s="92">
        <v>25.522500283981226315084591300</v>
      </c>
      <c r="S19" s="675"/>
      <c r="T19" s="9"/>
    </row>
    <row r="20" ht="15" customHeight="1">
      <c r="A20" s="2"/>
      <c r="B20" s="44"/>
      <c r="C20" s="45"/>
      <c r="D20" s="19" t="s">
        <v>99</v>
      </c>
      <c r="E20" s="113">
        <v>84.24918434850060393820970424</v>
      </c>
      <c r="F20" s="113">
        <v>18.482299179127722261368381520</v>
      </c>
      <c r="G20" s="113"/>
      <c r="H20" s="19" t="s">
        <v>99</v>
      </c>
      <c r="I20" s="667">
        <v>38.739034529493863315620129580</v>
      </c>
      <c r="J20" s="113">
        <v>-69.392127321221281485530731740</v>
      </c>
      <c r="K20" s="9"/>
      <c r="L20" s="19" t="s">
        <v>99</v>
      </c>
      <c r="M20" s="667">
        <v>181.83641192161495313177639472</v>
      </c>
      <c r="N20" s="113">
        <v>-33.931401719183760994520030880</v>
      </c>
      <c r="O20" s="9"/>
      <c r="P20" s="19" t="s">
        <v>99</v>
      </c>
      <c r="Q20" s="667">
        <v>91.87068328933849418737212891</v>
      </c>
      <c r="R20" s="113">
        <v>-7.4449767508788336072460688600</v>
      </c>
      <c r="S20" s="667"/>
      <c r="T20" s="9"/>
    </row>
    <row r="21" ht="15" customHeight="1">
      <c r="A21" s="2"/>
      <c r="B21" s="17"/>
      <c r="C21" s="2"/>
      <c r="D21" s="2"/>
      <c r="E21" s="9"/>
      <c r="F21" s="9"/>
      <c r="G21" s="9"/>
      <c r="H21" s="2"/>
      <c r="I21" s="9"/>
      <c r="J21" s="9"/>
      <c r="K21" s="9"/>
      <c r="L21" s="2"/>
      <c r="M21" s="9"/>
      <c r="N21" s="9"/>
      <c r="O21" s="9"/>
      <c r="P21" s="2"/>
      <c r="Q21" s="9"/>
      <c r="R21" s="9"/>
      <c r="S21" s="9"/>
      <c r="T21" s="9"/>
    </row>
    <row r="22" ht="15" customHeight="1">
      <c r="A22" s="2"/>
      <c r="E22" s="4"/>
      <c r="F22" s="4"/>
      <c r="G22" s="4"/>
      <c r="I22" s="4"/>
      <c r="J22" s="4"/>
      <c r="K22" s="4"/>
      <c r="M22" s="4"/>
      <c r="N22" s="4"/>
      <c r="O22" s="4"/>
      <c r="Q22" s="4"/>
      <c r="R22" s="4"/>
      <c r="S22" s="4"/>
      <c r="T22" s="9"/>
    </row>
    <row r="23" s="0" customFormat="1" ht="18" customHeight="1">
      <c r="A23" s="2"/>
      <c r="B23" s="1033" t="s">
        <v>58</v>
      </c>
      <c r="C23" s="1033"/>
      <c r="D23" s="1033"/>
      <c r="E23" s="1033"/>
      <c r="F23" s="1033"/>
      <c r="G23" s="1033"/>
      <c r="H23" s="1033"/>
      <c r="I23" s="1033"/>
      <c r="J23" s="1033"/>
      <c r="K23" s="1033"/>
      <c r="L23" s="1033"/>
      <c r="M23" s="1033"/>
      <c r="N23" s="1033"/>
      <c r="O23" s="1033"/>
      <c r="P23" s="1033"/>
      <c r="Q23" s="1033"/>
      <c r="R23" s="1033"/>
      <c r="S23" s="1033"/>
      <c r="T23" s="2"/>
      <c r="U23" s="236"/>
      <c r="V23" s="236"/>
      <c r="W23" s="236"/>
      <c r="X23" s="236"/>
      <c r="Y23" s="236"/>
      <c r="Z23" s="236"/>
      <c r="AA23" s="236"/>
      <c r="AB23" s="236"/>
      <c r="AC23" s="236"/>
      <c r="AD23" s="236"/>
      <c r="AE23" s="236"/>
      <c r="AF23" s="236"/>
      <c r="AG23" s="236"/>
      <c r="AH23" s="236"/>
      <c r="AI23" s="236"/>
      <c r="AJ23" s="236"/>
      <c r="AK23" s="236"/>
      <c r="AL23" s="236"/>
      <c r="AM23" s="236"/>
      <c r="AN23" s="236"/>
      <c r="AO23" s="236"/>
    </row>
    <row r="24" ht="15" customHeight="1">
      <c r="A24" s="2"/>
      <c r="B24" s="17"/>
      <c r="C24" s="2"/>
      <c r="D24" s="2"/>
      <c r="E24" s="2"/>
      <c r="F24" s="2"/>
      <c r="G24" s="2"/>
      <c r="H24" s="2"/>
      <c r="I24" s="2"/>
      <c r="J24" s="2"/>
      <c r="K24" s="2"/>
      <c r="L24" s="2"/>
      <c r="M24" s="2"/>
      <c r="N24" s="2"/>
      <c r="O24" s="2"/>
      <c r="P24" s="2"/>
      <c r="Q24" s="2"/>
      <c r="R24" s="2"/>
      <c r="S24" s="2"/>
      <c r="T24" s="2"/>
    </row>
    <row r="25" ht="15" customHeight="1">
      <c r="A25" s="2"/>
      <c r="B25" s="2"/>
      <c r="C25" s="15"/>
      <c r="D25" s="1032" t="s">
        <v>11</v>
      </c>
      <c r="E25" s="1032"/>
      <c r="F25" s="1032"/>
      <c r="G25" s="2"/>
      <c r="H25" s="1032" t="s">
        <v>13</v>
      </c>
      <c r="I25" s="1032"/>
      <c r="J25" s="1032"/>
      <c r="K25" s="2"/>
      <c r="L25" s="1032" t="s">
        <v>14</v>
      </c>
      <c r="M25" s="1032"/>
      <c r="N25" s="1032"/>
      <c r="O25" s="2"/>
      <c r="P25" s="1032" t="s">
        <v>12</v>
      </c>
      <c r="Q25" s="1032"/>
      <c r="R25" s="1032"/>
      <c r="S25" s="3"/>
      <c r="T25" s="2"/>
    </row>
    <row r="26" ht="15" customHeight="1">
      <c r="A26" s="2"/>
      <c r="B26" s="17"/>
      <c r="C26" s="2"/>
      <c r="D26" s="2"/>
      <c r="E26" s="2"/>
      <c r="F26" s="171" t="s">
        <v>24</v>
      </c>
      <c r="G26" s="2"/>
      <c r="H26" s="2"/>
      <c r="I26" s="2"/>
      <c r="J26" s="171" t="s">
        <v>24</v>
      </c>
      <c r="K26" s="2"/>
      <c r="L26" s="2"/>
      <c r="M26" s="2"/>
      <c r="N26" s="171" t="s">
        <v>24</v>
      </c>
      <c r="O26" s="2"/>
      <c r="P26" s="2"/>
      <c r="Q26" s="2"/>
      <c r="R26" s="171" t="s">
        <v>24</v>
      </c>
      <c r="S26" s="2"/>
      <c r="T26" s="2"/>
    </row>
    <row r="27" ht="15" customHeight="1">
      <c r="A27" s="2"/>
      <c r="B27" s="173" t="s">
        <v>22</v>
      </c>
      <c r="C27" s="45"/>
      <c r="D27" s="18" t="s">
        <v>19</v>
      </c>
      <c r="E27" s="667">
        <v>43.758093758093758093758093760</v>
      </c>
      <c r="F27" s="113">
        <v>15.060563311731067673073556460</v>
      </c>
      <c r="G27" s="9"/>
      <c r="H27" s="18" t="s">
        <v>19</v>
      </c>
      <c r="I27" s="667">
        <v>4.0774040774040774040774040800</v>
      </c>
      <c r="J27" s="113">
        <v>-44.462643315869748250081399720</v>
      </c>
      <c r="K27" s="9"/>
      <c r="L27" s="18" t="s">
        <v>19</v>
      </c>
      <c r="M27" s="667">
        <v>27.116402116402116402116402120</v>
      </c>
      <c r="N27" s="113">
        <v>-15.237819864216888891935618650</v>
      </c>
      <c r="O27" s="9"/>
      <c r="P27" s="18" t="s">
        <v>19</v>
      </c>
      <c r="Q27" s="667">
        <v>74.951899951899951899951899950</v>
      </c>
      <c r="R27" s="113">
        <v>-3.1170787699360433168532943400</v>
      </c>
      <c r="S27" s="674"/>
      <c r="T27" s="9"/>
    </row>
    <row r="28" ht="15" customHeight="1">
      <c r="A28" s="2"/>
      <c r="B28" s="44"/>
      <c r="C28" s="45"/>
      <c r="D28" s="133" t="s">
        <v>16</v>
      </c>
      <c r="E28" s="668">
        <v>40.315235268031507712488892860</v>
      </c>
      <c r="F28" s="92">
        <v>-2.2848612816959330740445950900</v>
      </c>
      <c r="G28" s="120"/>
      <c r="H28" s="133" t="s">
        <v>16</v>
      </c>
      <c r="I28" s="668">
        <v>11.993912784144225324758628770</v>
      </c>
      <c r="J28" s="92">
        <v>46.668622036663060603995543380</v>
      </c>
      <c r="K28" s="120"/>
      <c r="L28" s="133" t="s">
        <v>16</v>
      </c>
      <c r="M28" s="668">
        <v>16.450830113501601532679634550</v>
      </c>
      <c r="N28" s="92">
        <v>7.0909547446163274624311445400</v>
      </c>
      <c r="O28" s="120"/>
      <c r="P28" s="133" t="s">
        <v>16</v>
      </c>
      <c r="Q28" s="668">
        <v>68.759978165677334569927156180</v>
      </c>
      <c r="R28" s="92">
        <v>6.1159412093835754316022229600</v>
      </c>
      <c r="S28" s="674"/>
      <c r="T28" s="9"/>
    </row>
    <row r="29" ht="15" customHeight="1">
      <c r="A29" s="2"/>
      <c r="B29" s="44"/>
      <c r="C29" s="45"/>
      <c r="D29" s="19" t="s">
        <v>97</v>
      </c>
      <c r="E29" s="667">
        <v>108.53984471926549416399673573</v>
      </c>
      <c r="F29" s="113">
        <v>17.751010561008094071611013680</v>
      </c>
      <c r="G29" s="676"/>
      <c r="H29" s="19" t="s">
        <v>97</v>
      </c>
      <c r="I29" s="667">
        <v>33.995612197625613415330788570</v>
      </c>
      <c r="J29" s="113">
        <v>-62.134125273099862817126835890</v>
      </c>
      <c r="K29" s="676"/>
      <c r="L29" s="19" t="s">
        <v>97</v>
      </c>
      <c r="M29" s="667">
        <v>164.83303231093279019482716221</v>
      </c>
      <c r="N29" s="113">
        <v>-20.850289981984249961377914940</v>
      </c>
      <c r="O29" s="676"/>
      <c r="P29" s="19" t="s">
        <v>97</v>
      </c>
      <c r="Q29" s="667">
        <v>109.00512471263219463380333461</v>
      </c>
      <c r="R29" s="113">
        <v>-8.700879315686764901550080690</v>
      </c>
      <c r="S29" s="667"/>
      <c r="T29" s="9"/>
    </row>
    <row r="30" ht="15" customHeight="1">
      <c r="A30" s="2"/>
      <c r="B30" s="17"/>
      <c r="C30" s="2"/>
      <c r="D30" s="2"/>
      <c r="E30" s="9"/>
      <c r="F30" s="659"/>
      <c r="G30" s="9"/>
      <c r="H30" s="2"/>
      <c r="I30" s="9"/>
      <c r="J30" s="659"/>
      <c r="K30" s="9"/>
      <c r="L30" s="2"/>
      <c r="M30" s="9"/>
      <c r="N30" s="659"/>
      <c r="O30" s="9"/>
      <c r="P30" s="2"/>
      <c r="Q30" s="674"/>
      <c r="R30" s="659"/>
      <c r="S30" s="674"/>
      <c r="T30" s="9"/>
    </row>
    <row r="31" ht="15" customHeight="1">
      <c r="A31" s="2"/>
      <c r="B31" s="173" t="s">
        <v>9</v>
      </c>
      <c r="C31" s="45"/>
      <c r="D31" s="18" t="s">
        <v>19</v>
      </c>
      <c r="E31" s="670">
        <v>152.19807212615735847461209995</v>
      </c>
      <c r="F31" s="113">
        <v>13.082447959194449977525952650</v>
      </c>
      <c r="G31" s="671"/>
      <c r="H31" s="53" t="s">
        <v>19</v>
      </c>
      <c r="I31" s="670">
        <v>150.78788566243194192377495463</v>
      </c>
      <c r="J31" s="113">
        <v>11.445419884187134970342483680</v>
      </c>
      <c r="K31" s="671"/>
      <c r="L31" s="53" t="s">
        <v>19</v>
      </c>
      <c r="M31" s="670">
        <v>116.54391949513900733412928535</v>
      </c>
      <c r="N31" s="113">
        <v>15.072712289848879703891487400</v>
      </c>
      <c r="O31" s="671"/>
      <c r="P31" s="53" t="s">
        <v>19</v>
      </c>
      <c r="Q31" s="670">
        <v>139.22225376099914845302299177</v>
      </c>
      <c r="R31" s="113">
        <v>15.171221019095221798868947590</v>
      </c>
      <c r="S31" s="675"/>
      <c r="T31" s="9"/>
    </row>
    <row r="32" ht="15" customHeight="1">
      <c r="A32" s="2"/>
      <c r="B32" s="44"/>
      <c r="C32" s="45"/>
      <c r="D32" s="133" t="s">
        <v>16</v>
      </c>
      <c r="E32" s="672">
        <v>187.8003530067859765383106315</v>
      </c>
      <c r="F32" s="92">
        <v>10.173989634203735444612297080</v>
      </c>
      <c r="G32" s="673"/>
      <c r="H32" s="143" t="s">
        <v>16</v>
      </c>
      <c r="I32" s="672">
        <v>135.23940980573876833403738206</v>
      </c>
      <c r="J32" s="92">
        <v>9.393686514900373771863730510</v>
      </c>
      <c r="K32" s="673"/>
      <c r="L32" s="143" t="s">
        <v>16</v>
      </c>
      <c r="M32" s="672">
        <v>109.58752893784992996611168886</v>
      </c>
      <c r="N32" s="92">
        <v>30.439664989511671350881386120</v>
      </c>
      <c r="O32" s="673"/>
      <c r="P32" s="143" t="s">
        <v>16</v>
      </c>
      <c r="Q32" s="672">
        <v>159.91963952776519657370954175</v>
      </c>
      <c r="R32" s="92">
        <v>11.013476015547454197009822770</v>
      </c>
      <c r="S32" s="675"/>
      <c r="T32" s="9"/>
    </row>
    <row r="33" ht="15" customHeight="1">
      <c r="A33" s="2"/>
      <c r="B33" s="44"/>
      <c r="C33" s="45"/>
      <c r="D33" s="19" t="s">
        <v>98</v>
      </c>
      <c r="E33" s="667">
        <v>81.04248457969962895820143915</v>
      </c>
      <c r="F33" s="113">
        <v>2.6398774653071629668291482900</v>
      </c>
      <c r="G33" s="676"/>
      <c r="H33" s="19" t="s">
        <v>98</v>
      </c>
      <c r="I33" s="667">
        <v>111.49700067389425481311364175</v>
      </c>
      <c r="J33" s="113">
        <v>1.8755500748611972656821118100</v>
      </c>
      <c r="K33" s="676"/>
      <c r="L33" s="19" t="s">
        <v>98</v>
      </c>
      <c r="M33" s="667">
        <v>106.34779397324246190959018399</v>
      </c>
      <c r="N33" s="113">
        <v>-11.780889425604641773752811260</v>
      </c>
      <c r="O33" s="676"/>
      <c r="P33" s="19" t="s">
        <v>98</v>
      </c>
      <c r="Q33" s="667">
        <v>87.05763355400580822658081160</v>
      </c>
      <c r="R33" s="113">
        <v>3.7452615238244331903765335800</v>
      </c>
      <c r="S33" s="667"/>
      <c r="T33" s="9"/>
    </row>
    <row r="34" ht="15" customHeight="1">
      <c r="A34" s="2"/>
      <c r="B34" s="17"/>
      <c r="C34" s="2"/>
      <c r="D34" s="2"/>
      <c r="E34" s="9"/>
      <c r="F34" s="113"/>
      <c r="G34" s="9"/>
      <c r="H34" s="2"/>
      <c r="I34" s="9"/>
      <c r="J34" s="113"/>
      <c r="K34" s="9"/>
      <c r="L34" s="2"/>
      <c r="M34" s="9"/>
      <c r="N34" s="113"/>
      <c r="O34" s="9"/>
      <c r="P34" s="2"/>
      <c r="Q34" s="675"/>
      <c r="R34" s="113"/>
      <c r="S34" s="675"/>
      <c r="T34" s="9"/>
    </row>
    <row r="35" ht="15" customHeight="1">
      <c r="A35" s="2"/>
      <c r="B35" s="173" t="s">
        <v>10</v>
      </c>
      <c r="C35" s="45"/>
      <c r="D35" s="18" t="s">
        <v>19</v>
      </c>
      <c r="E35" s="670">
        <v>66.598975098975098975098975099</v>
      </c>
      <c r="F35" s="113">
        <v>30.113301628463441323033817840</v>
      </c>
      <c r="G35" s="671"/>
      <c r="H35" s="53" t="s">
        <v>19</v>
      </c>
      <c r="I35" s="670">
        <v>6.1482313982313982313982313982</v>
      </c>
      <c r="J35" s="113">
        <v>-38.106159650995483233609596370</v>
      </c>
      <c r="K35" s="671"/>
      <c r="L35" s="53" t="s">
        <v>19</v>
      </c>
      <c r="M35" s="670">
        <v>31.602517852517852517852517853</v>
      </c>
      <c r="N35" s="113">
        <v>-2.4618603216796423332500653300</v>
      </c>
      <c r="O35" s="671"/>
      <c r="P35" s="53" t="s">
        <v>19</v>
      </c>
      <c r="Q35" s="670">
        <v>104.34972434972434972434972435</v>
      </c>
      <c r="R35" s="113">
        <v>11.581243339565751863609684410</v>
      </c>
      <c r="S35" s="675"/>
      <c r="T35" s="9"/>
    </row>
    <row r="36" ht="15" customHeight="1">
      <c r="A36" s="2"/>
      <c r="B36" s="44"/>
      <c r="C36" s="45"/>
      <c r="D36" s="133" t="s">
        <v>16</v>
      </c>
      <c r="E36" s="672">
        <v>75.712154148879450041929717235</v>
      </c>
      <c r="F36" s="92">
        <v>7.6566668026516200818251817400</v>
      </c>
      <c r="G36" s="673"/>
      <c r="H36" s="143" t="s">
        <v>16</v>
      </c>
      <c r="I36" s="672">
        <v>16.220496861891701178854232965</v>
      </c>
      <c r="J36" s="92">
        <v>60.446212606314561999063936650</v>
      </c>
      <c r="K36" s="673"/>
      <c r="L36" s="143" t="s">
        <v>16</v>
      </c>
      <c r="M36" s="672">
        <v>18.028058211150098058392505692</v>
      </c>
      <c r="N36" s="92">
        <v>39.689082602784939161532379380</v>
      </c>
      <c r="O36" s="673"/>
      <c r="P36" s="143" t="s">
        <v>16</v>
      </c>
      <c r="Q36" s="672">
        <v>109.96070922192124927917645589</v>
      </c>
      <c r="R36" s="92">
        <v>17.802994943185625812091924030</v>
      </c>
      <c r="S36" s="675"/>
      <c r="T36" s="9"/>
    </row>
    <row r="37" ht="15" customHeight="1">
      <c r="A37" s="2"/>
      <c r="B37" s="44"/>
      <c r="C37" s="45"/>
      <c r="D37" s="19" t="s">
        <v>99</v>
      </c>
      <c r="E37" s="667">
        <v>87.96338691935460699239908732</v>
      </c>
      <c r="F37" s="113">
        <v>20.859492953647116076273598920</v>
      </c>
      <c r="G37" s="676"/>
      <c r="H37" s="19" t="s">
        <v>99</v>
      </c>
      <c r="I37" s="667">
        <v>37.904087960911084940347017120</v>
      </c>
      <c r="J37" s="113">
        <v>-61.423931831444707699587222160</v>
      </c>
      <c r="K37" s="676"/>
      <c r="L37" s="19" t="s">
        <v>99</v>
      </c>
      <c r="M37" s="667">
        <v>175.29629360129682538137841939</v>
      </c>
      <c r="N37" s="113">
        <v>-30.174829800039215374927273760</v>
      </c>
      <c r="O37" s="676"/>
      <c r="P37" s="19" t="s">
        <v>99</v>
      </c>
      <c r="Q37" s="667">
        <v>94.89728202748063483782211303</v>
      </c>
      <c r="R37" s="113">
        <v>-5.2814884770658703375331528800</v>
      </c>
      <c r="S37" s="667"/>
      <c r="T37" s="9"/>
    </row>
    <row r="38" ht="9.95" customHeight="1">
      <c r="A38" s="2"/>
      <c r="B38" s="44"/>
      <c r="C38" s="45"/>
      <c r="D38" s="19"/>
      <c r="E38" s="172"/>
      <c r="F38" s="113"/>
      <c r="G38" s="51"/>
      <c r="H38" s="52"/>
      <c r="I38" s="172"/>
      <c r="J38" s="113"/>
      <c r="K38" s="51"/>
      <c r="L38" s="52"/>
      <c r="M38" s="172"/>
      <c r="N38" s="113"/>
      <c r="O38" s="51"/>
      <c r="P38" s="52"/>
      <c r="Q38" s="172"/>
      <c r="R38" s="113"/>
      <c r="S38" s="172"/>
      <c r="T38" s="2"/>
    </row>
    <row r="39" s="680" customFormat="1" ht="9.75" customHeight="1">
      <c r="A39" s="678"/>
      <c r="B39" s="678"/>
      <c r="C39" s="678"/>
      <c r="D39" s="678"/>
      <c r="E39" s="678"/>
      <c r="F39" s="678"/>
      <c r="G39" s="678"/>
      <c r="H39" s="678"/>
      <c r="I39" s="678"/>
      <c r="J39" s="678"/>
      <c r="K39" s="678"/>
      <c r="L39" s="678"/>
      <c r="M39" s="678"/>
      <c r="N39" s="678"/>
      <c r="O39" s="678"/>
      <c r="P39" s="678"/>
      <c r="Q39" s="678"/>
      <c r="R39" s="678"/>
      <c r="S39" s="678"/>
      <c r="T39" s="678"/>
      <c r="U39" s="679"/>
      <c r="V39" s="679"/>
      <c r="W39" s="679"/>
      <c r="X39" s="679"/>
      <c r="Y39" s="679"/>
      <c r="Z39" s="679"/>
      <c r="AA39" s="679"/>
      <c r="AB39" s="679"/>
      <c r="AC39" s="679"/>
      <c r="AD39" s="679"/>
      <c r="AE39" s="679"/>
      <c r="AF39" s="679"/>
      <c r="AG39" s="679"/>
      <c r="AH39" s="679"/>
      <c r="AI39" s="679"/>
      <c r="AJ39" s="679"/>
      <c r="AK39" s="679"/>
      <c r="AL39" s="679"/>
      <c r="AM39" s="679"/>
      <c r="AN39" s="679"/>
      <c r="AO39" s="679"/>
    </row>
    <row r="40" ht="35.1" customHeight="1">
      <c r="A40" s="2"/>
      <c r="B40" s="1034" t="s">
        <v>126</v>
      </c>
      <c r="C40" s="1034"/>
      <c r="D40" s="1034"/>
      <c r="E40" s="1034"/>
      <c r="F40" s="1034"/>
      <c r="G40" s="1034"/>
      <c r="H40" s="1034"/>
      <c r="I40" s="1034"/>
      <c r="J40" s="1034"/>
      <c r="K40" s="1034"/>
      <c r="L40" s="1034"/>
      <c r="M40" s="1034"/>
      <c r="N40" s="1034"/>
      <c r="O40" s="1034"/>
      <c r="P40" s="1034"/>
      <c r="Q40" s="1034"/>
      <c r="R40" s="1034"/>
      <c r="S40" s="1034"/>
      <c r="T40" s="2"/>
    </row>
    <row r="41" s="683" customFormat="1" ht="15" customHeight="1">
      <c r="A41" s="681"/>
      <c r="B41" s="681"/>
      <c r="C41" s="681"/>
      <c r="D41" s="681"/>
      <c r="E41" s="681"/>
      <c r="F41" s="681"/>
      <c r="G41" s="681"/>
      <c r="H41" s="681"/>
      <c r="I41" s="681"/>
      <c r="J41" s="681"/>
      <c r="K41" s="681"/>
      <c r="L41" s="681"/>
      <c r="M41" s="681"/>
      <c r="N41" s="681"/>
      <c r="O41" s="681"/>
      <c r="P41" s="681"/>
      <c r="Q41" s="681"/>
      <c r="R41" s="681"/>
      <c r="S41" s="681"/>
      <c r="T41" s="681"/>
      <c r="U41" s="682"/>
      <c r="V41" s="682"/>
      <c r="W41" s="682"/>
      <c r="X41" s="682"/>
      <c r="Y41" s="682"/>
      <c r="Z41" s="682"/>
      <c r="AA41" s="682"/>
      <c r="AB41" s="682"/>
      <c r="AC41" s="682"/>
      <c r="AD41" s="682"/>
      <c r="AE41" s="682"/>
      <c r="AF41" s="682"/>
      <c r="AG41" s="682"/>
      <c r="AH41" s="682"/>
      <c r="AI41" s="682"/>
      <c r="AJ41" s="682"/>
      <c r="AK41" s="682"/>
      <c r="AL41" s="682"/>
      <c r="AM41" s="682"/>
      <c r="AN41" s="682"/>
      <c r="AO41" s="682"/>
    </row>
    <row r="42" ht="18" customHeight="1">
      <c r="A42" s="236"/>
      <c r="B42" s="236"/>
      <c r="C42" s="236"/>
      <c r="D42" s="236"/>
      <c r="E42" s="236"/>
      <c r="F42" s="236"/>
      <c r="G42" s="236"/>
      <c r="H42" s="236"/>
      <c r="I42" s="236"/>
      <c r="J42" s="236"/>
      <c r="K42" s="236"/>
      <c r="L42" s="236"/>
      <c r="M42" s="236"/>
      <c r="N42" s="236"/>
      <c r="O42" s="236"/>
      <c r="P42" s="236"/>
      <c r="Q42" s="236"/>
      <c r="R42" s="236"/>
      <c r="S42" s="236"/>
      <c r="T42" s="236"/>
    </row>
    <row r="43">
      <c r="A43" s="236"/>
      <c r="B43" s="236"/>
      <c r="C43" s="236"/>
      <c r="D43" s="236"/>
      <c r="E43" s="236"/>
      <c r="F43" s="236"/>
      <c r="G43" s="236"/>
      <c r="H43" s="236"/>
      <c r="I43" s="236"/>
      <c r="J43" s="236"/>
      <c r="K43" s="236"/>
      <c r="L43" s="236"/>
      <c r="M43" s="236"/>
      <c r="N43" s="236"/>
      <c r="O43" s="236"/>
      <c r="P43" s="236"/>
      <c r="Q43" s="236"/>
      <c r="R43" s="236"/>
      <c r="S43" s="236"/>
      <c r="T43" s="236"/>
    </row>
    <row r="44">
      <c r="A44" s="236"/>
      <c r="B44" s="236"/>
      <c r="C44" s="236"/>
      <c r="D44" s="236"/>
      <c r="E44" s="236"/>
      <c r="F44" s="236"/>
      <c r="G44" s="236"/>
      <c r="H44" s="236"/>
      <c r="I44" s="236"/>
      <c r="J44" s="236"/>
      <c r="K44" s="236"/>
      <c r="L44" s="236"/>
      <c r="M44" s="236"/>
      <c r="N44" s="236"/>
      <c r="O44" s="236"/>
      <c r="P44" s="236"/>
      <c r="Q44" s="236"/>
      <c r="R44" s="236"/>
      <c r="S44" s="236"/>
      <c r="T44" s="236"/>
    </row>
    <row r="45">
      <c r="A45" s="236"/>
      <c r="B45" s="236"/>
      <c r="C45" s="236"/>
      <c r="D45" s="236"/>
      <c r="E45" s="236"/>
      <c r="F45" s="236"/>
      <c r="G45" s="236"/>
      <c r="H45" s="236"/>
      <c r="I45" s="236"/>
      <c r="J45" s="236"/>
      <c r="K45" s="236"/>
      <c r="L45" s="236"/>
      <c r="M45" s="236"/>
      <c r="N45" s="236"/>
      <c r="O45" s="236"/>
      <c r="P45" s="236"/>
      <c r="Q45" s="236"/>
      <c r="R45" s="236"/>
      <c r="S45" s="236"/>
      <c r="T45" s="236"/>
    </row>
    <row r="46">
      <c r="A46" s="236"/>
      <c r="B46" s="236"/>
      <c r="C46" s="236"/>
      <c r="D46" s="236"/>
      <c r="E46" s="236"/>
      <c r="F46" s="236"/>
      <c r="G46" s="236"/>
      <c r="H46" s="236"/>
      <c r="I46" s="236"/>
      <c r="J46" s="236"/>
      <c r="K46" s="236"/>
      <c r="L46" s="236"/>
      <c r="M46" s="236"/>
      <c r="N46" s="236"/>
      <c r="O46" s="236"/>
      <c r="P46" s="236"/>
      <c r="Q46" s="236"/>
      <c r="R46" s="236"/>
      <c r="S46" s="236"/>
      <c r="T46" s="236"/>
    </row>
    <row r="47">
      <c r="A47" s="236"/>
      <c r="B47" s="236"/>
      <c r="C47" s="236"/>
      <c r="D47" s="236"/>
      <c r="E47" s="236"/>
      <c r="F47" s="236"/>
      <c r="G47" s="236"/>
      <c r="H47" s="236"/>
      <c r="I47" s="236"/>
      <c r="J47" s="236"/>
      <c r="K47" s="236"/>
      <c r="L47" s="236"/>
      <c r="M47" s="236"/>
      <c r="N47" s="236"/>
      <c r="O47" s="236"/>
      <c r="P47" s="236"/>
      <c r="Q47" s="236"/>
      <c r="R47" s="236"/>
      <c r="S47" s="236"/>
      <c r="T47" s="236"/>
    </row>
    <row r="48">
      <c r="A48" s="236"/>
      <c r="B48" s="236"/>
      <c r="C48" s="236"/>
      <c r="D48" s="236"/>
      <c r="E48" s="236"/>
      <c r="F48" s="236"/>
      <c r="G48" s="236"/>
      <c r="H48" s="236"/>
      <c r="I48" s="236"/>
      <c r="J48" s="236"/>
      <c r="K48" s="236"/>
      <c r="L48" s="236"/>
      <c r="M48" s="236"/>
      <c r="N48" s="236"/>
      <c r="O48" s="236"/>
      <c r="P48" s="236"/>
      <c r="Q48" s="236"/>
      <c r="R48" s="236"/>
      <c r="S48" s="236"/>
      <c r="T48" s="236"/>
    </row>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sheetData>
  <mergeCells count="14">
    <mergeCell ref="B40:S40"/>
    <mergeCell ref="D25:F25"/>
    <mergeCell ref="H25:J25"/>
    <mergeCell ref="L25:N25"/>
    <mergeCell ref="P25:R25"/>
    <mergeCell ref="B2:S2"/>
    <mergeCell ref="B6:S6"/>
    <mergeCell ref="B23:S23"/>
    <mergeCell ref="D8:F8"/>
    <mergeCell ref="H8:J8"/>
    <mergeCell ref="L8:N8"/>
    <mergeCell ref="P8:R8"/>
    <mergeCell ref="B4:S4"/>
    <mergeCell ref="B3:S3"/>
  </mergeCells>
  <phoneticPr fontId="0" type="noConversion"/>
  <printOptions horizontalCentered="1" verticalCentered="1"/>
  <pageMargins left="0.25" right="0.25" top="0.25" bottom="0.25" header="0" footer="0"/>
  <pageSetup scale="88" fitToWidth="1" fitToHeight="1" orientation="landscape" r:id="rId1"/>
  <headerFooter alignWithMargins="0">
    <oddHeader/>
    <oddFooter/>
  </headerFooter>
  <rowBreaks count="1" manualBreakCount="1">
    <brk id="42" max="16383" man="1"/>
  </rowBreaks>
  <colBreaks count="1" manualBreakCount="1">
    <brk id="21" max="1048575" man="1"/>
  </colBreaks>
  <drawing r:id="rId35"/>
</worksheet>
</file>

<file path=xl/worksheets/sheet98.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6">
    <pageSetUpPr fitToPage="1"/>
  </sheetPr>
  <dimension ref="A1:AD86"/>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89"/>
      <c r="B1" s="656" t="s">
        <v>179</v>
      </c>
      <c r="Z1" s="5"/>
      <c r="AB1" s="685"/>
      <c r="AD1" s="236"/>
    </row>
    <row r="2" ht="15" customHeight="1">
      <c r="A2" s="11"/>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row>
    <row r="3" ht="17.1" customHeight="1">
      <c r="A3" s="11"/>
      <c r="B3" s="999" t="s">
        <v>209</v>
      </c>
      <c r="C3" s="999"/>
      <c r="D3" s="999"/>
      <c r="E3" s="999"/>
      <c r="F3" s="999"/>
      <c r="G3" s="999"/>
      <c r="H3" s="999"/>
      <c r="I3" s="999"/>
      <c r="J3" s="999"/>
      <c r="K3" s="999"/>
      <c r="L3" s="999"/>
      <c r="M3" s="999"/>
      <c r="N3" s="999"/>
      <c r="O3" s="999"/>
      <c r="P3" s="999"/>
      <c r="Q3" s="999"/>
      <c r="R3" s="1035" t="s">
        <v>296</v>
      </c>
      <c r="S3" s="1035"/>
      <c r="T3" s="1035"/>
      <c r="U3" s="1035"/>
      <c r="V3" s="1035"/>
      <c r="W3" s="1035"/>
      <c r="X3" s="1035"/>
      <c r="Y3" s="1035"/>
      <c r="Z3" s="1035"/>
      <c r="AA3" s="1035"/>
      <c r="AB3" s="1035"/>
    </row>
    <row r="4" ht="19.5" customHeight="1">
      <c r="A4" s="4"/>
      <c r="B4" s="999" t="s">
        <v>210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row>
    <row r="5" ht="12.75" customHeight="1"/>
    <row r="6" ht="15.75">
      <c r="D6" s="960" t="s">
        <v>22</v>
      </c>
      <c r="E6" s="960"/>
      <c r="F6" s="960"/>
      <c r="G6" s="960"/>
      <c r="H6" s="960"/>
      <c r="I6" s="960"/>
      <c r="J6" s="960"/>
      <c r="K6" s="960"/>
      <c r="L6" s="960"/>
      <c r="M6" s="960"/>
      <c r="N6" s="960"/>
      <c r="O6" s="960"/>
      <c r="Q6" s="960" t="s">
        <v>70</v>
      </c>
      <c r="R6" s="960"/>
      <c r="S6" s="960"/>
      <c r="T6" s="960"/>
      <c r="U6" s="960"/>
      <c r="V6" s="960"/>
      <c r="W6" s="960"/>
      <c r="X6" s="960"/>
      <c r="Y6" s="960"/>
      <c r="Z6" s="960"/>
      <c r="AA6" s="960"/>
      <c r="AB6" s="960"/>
    </row>
    <row r="7" ht="15.75">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944" t="s">
        <v>42</v>
      </c>
      <c r="C8" s="944"/>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18" customHeight="1">
      <c r="A9" s="57"/>
      <c r="B9" s="284">
        <v>2022</v>
      </c>
      <c r="C9" s="285" t="s">
        <v>218</v>
      </c>
      <c r="D9" s="415">
        <v>40.479797979797979797979797980</v>
      </c>
      <c r="E9" s="416">
        <v>39.027717680800352449114709740</v>
      </c>
      <c r="F9" s="417">
        <v>41.181546898943463182514718930</v>
      </c>
      <c r="G9" s="415">
        <v>5.4797979797979797979797979800</v>
      </c>
      <c r="H9" s="416">
        <v>5.638876364004808656840417700</v>
      </c>
      <c r="I9" s="417">
        <v>17.117509476570691184772965560</v>
      </c>
      <c r="J9" s="415">
        <v>32.247474747474747474747474750</v>
      </c>
      <c r="K9" s="416">
        <v>15.183943087376062621275138790</v>
      </c>
      <c r="L9" s="417">
        <v>8.566013388176465844019679010</v>
      </c>
      <c r="M9" s="415">
        <v>78.207070707070707070707070710</v>
      </c>
      <c r="N9" s="416">
        <v>59.850537132181223727230266230</v>
      </c>
      <c r="O9" s="417">
        <v>66.865069763690620211307363500</v>
      </c>
      <c r="P9" s="5"/>
      <c r="Q9" s="415">
        <v>132.09459459429439502243595127</v>
      </c>
      <c r="R9" s="416">
        <v>-3.1596740618174105144509195800</v>
      </c>
      <c r="S9" s="417">
        <v>36.968558965120001109222451250</v>
      </c>
      <c r="T9" s="415">
        <v>-89.95215311004102322483163768</v>
      </c>
      <c r="U9" s="416">
        <v>154.04975812616325687489274002</v>
      </c>
      <c r="V9" s="417">
        <v>54.796158032736433882111721040</v>
      </c>
      <c r="W9" s="415">
        <v>52.447274174283966747366539830</v>
      </c>
      <c r="X9" s="416">
        <v>3.4915236522837383254353575900</v>
      </c>
      <c r="Y9" s="417">
        <v>43.357001889521756152949871500</v>
      </c>
      <c r="Z9" s="415">
        <v>-16.024945770053235621420940260</v>
      </c>
      <c r="AA9" s="416">
        <v>4.6477573492742673130180893800</v>
      </c>
      <c r="AB9" s="417">
        <v>41.964590466507819452268914760</v>
      </c>
    </row>
    <row r="10" ht="18" customHeight="1">
      <c r="A10" s="58"/>
      <c r="B10" s="286"/>
      <c r="C10" s="287" t="s">
        <v>221</v>
      </c>
      <c r="D10" s="271">
        <v>40.428478331704138155751058980</v>
      </c>
      <c r="E10" s="92">
        <v>41.957656939249684540335984850</v>
      </c>
      <c r="F10" s="272">
        <v>43.371603849425942258610866120</v>
      </c>
      <c r="G10" s="271">
        <v>12.577386770935158031932225480</v>
      </c>
      <c r="H10" s="92">
        <v>8.898581263143590292607520260</v>
      </c>
      <c r="I10" s="272">
        <v>17.697056734544148981837765270</v>
      </c>
      <c r="J10" s="271">
        <v>31.810035842293906810035842290</v>
      </c>
      <c r="K10" s="92">
        <v>16.680788511080983502775408270</v>
      </c>
      <c r="L10" s="272">
        <v>8.398960374015594389766084150</v>
      </c>
      <c r="M10" s="271">
        <v>84.81590094493320299771912675</v>
      </c>
      <c r="N10" s="92">
        <v>67.537026713474258335718913380</v>
      </c>
      <c r="O10" s="272">
        <v>69.467620957985685630214715550</v>
      </c>
      <c r="P10" s="5"/>
      <c r="Q10" s="271">
        <v>78.268678161275309186732775020</v>
      </c>
      <c r="R10" s="92">
        <v>-1.7142587075301810971507720900</v>
      </c>
      <c r="S10" s="272">
        <v>26.810592688330803677609436400</v>
      </c>
      <c r="T10" s="271">
        <v>-70.663119893612170329008779190</v>
      </c>
      <c r="U10" s="92">
        <v>92.05137252490523292913638937</v>
      </c>
      <c r="V10" s="272">
        <v>34.463301059225211646362204390</v>
      </c>
      <c r="W10" s="271">
        <v>25.000000000172535211267843770</v>
      </c>
      <c r="X10" s="92">
        <v>-0.7757317567414632302364239100</v>
      </c>
      <c r="Y10" s="272">
        <v>14.078992890546689061125117220</v>
      </c>
      <c r="Z10" s="271">
        <v>-6.7943783010009232683245574500</v>
      </c>
      <c r="AA10" s="92">
        <v>5.3059535222976531460022223900</v>
      </c>
      <c r="AB10" s="272">
        <v>26.938211588368489870910926060</v>
      </c>
    </row>
    <row r="11" ht="18" customHeight="1">
      <c r="A11" s="58"/>
      <c r="B11" s="288"/>
      <c r="C11" s="289" t="s">
        <v>223</v>
      </c>
      <c r="D11" s="420">
        <v>45.791245791245791245791245790</v>
      </c>
      <c r="E11" s="91">
        <v>46.211101676461952304365413330</v>
      </c>
      <c r="F11" s="421">
        <v>45.414146302121138801516251310</v>
      </c>
      <c r="G11" s="420">
        <v>7.8114478114478114478114478100</v>
      </c>
      <c r="H11" s="91">
        <v>10.913067134793814660270120530</v>
      </c>
      <c r="I11" s="421">
        <v>20.793612388095814178562787320</v>
      </c>
      <c r="J11" s="420">
        <v>30.656565656565656565656565660</v>
      </c>
      <c r="K11" s="91">
        <v>13.920514358602554691911251130</v>
      </c>
      <c r="L11" s="421">
        <v>7.3981772723606742479232196100</v>
      </c>
      <c r="M11" s="420">
        <v>84.25925925925925925925925926</v>
      </c>
      <c r="N11" s="91">
        <v>71.044683169858321656546784990</v>
      </c>
      <c r="O11" s="421">
        <v>73.605935962577627228002258250</v>
      </c>
      <c r="P11" s="5"/>
      <c r="Q11" s="420">
        <v>16.763253917065395034736780480</v>
      </c>
      <c r="R11" s="91">
        <v>-2.663406795324540968836654500</v>
      </c>
      <c r="S11" s="421">
        <v>4.3939375963047214906896532500</v>
      </c>
      <c r="T11" s="420">
        <v>-11.365807067497880422436573190</v>
      </c>
      <c r="U11" s="91">
        <v>77.434866397396009733875054310</v>
      </c>
      <c r="V11" s="421">
        <v>107.91667241963659441331773834</v>
      </c>
      <c r="W11" s="420">
        <v>-1.3542795231632201744509849600</v>
      </c>
      <c r="X11" s="91">
        <v>-21.467438828597500112442096930</v>
      </c>
      <c r="Y11" s="421">
        <v>-8.132996208311466175116320680</v>
      </c>
      <c r="Z11" s="420">
        <v>6.5120238349178679511486454200</v>
      </c>
      <c r="AA11" s="91">
        <v>-0.4304537551893688956254009400</v>
      </c>
      <c r="AB11" s="421">
        <v>19.574128317620189392082638520</v>
      </c>
    </row>
    <row r="12" ht="18" customHeight="1">
      <c r="A12" s="58"/>
      <c r="B12" s="286"/>
      <c r="C12" s="287" t="s">
        <v>224</v>
      </c>
      <c r="D12" s="271">
        <v>38.440860215053763440860215050</v>
      </c>
      <c r="E12" s="92">
        <v>42.894580218228619191457909090</v>
      </c>
      <c r="F12" s="272">
        <v>43.151502852727457209088141860</v>
      </c>
      <c r="G12" s="271">
        <v>10.842293906810035842293906810</v>
      </c>
      <c r="H12" s="92">
        <v>6.038227160901143873494267800</v>
      </c>
      <c r="I12" s="272">
        <v>14.863061277054080844188787340</v>
      </c>
      <c r="J12" s="271">
        <v>32.510589768654284783317041380</v>
      </c>
      <c r="K12" s="92">
        <v>14.817927128411181022073783250</v>
      </c>
      <c r="L12" s="272">
        <v>7.9010013814849792777253108300</v>
      </c>
      <c r="M12" s="271">
        <v>81.79374389051808406647116325</v>
      </c>
      <c r="N12" s="92">
        <v>63.750734507540944087025960130</v>
      </c>
      <c r="O12" s="272">
        <v>65.915565511266517331002240030</v>
      </c>
      <c r="P12" s="5"/>
      <c r="Q12" s="271">
        <v>-5.9960159362202997254011713200</v>
      </c>
      <c r="R12" s="92">
        <v>-11.924425474940786432940906860</v>
      </c>
      <c r="S12" s="272">
        <v>5.3962837826660879914836206700</v>
      </c>
      <c r="T12" s="271">
        <v>71.299871300064425594927743160</v>
      </c>
      <c r="U12" s="92">
        <v>13.022565642221404054419677550</v>
      </c>
      <c r="V12" s="272">
        <v>28.787452355083845051140661530</v>
      </c>
      <c r="W12" s="271">
        <v>5.5820105820276762408667198200</v>
      </c>
      <c r="X12" s="92">
        <v>-25.584292039592280872677125670</v>
      </c>
      <c r="Y12" s="272">
        <v>-18.519890892356671514913770250</v>
      </c>
      <c r="Z12" s="271">
        <v>4.8449410045264886815239760400</v>
      </c>
      <c r="AA12" s="92">
        <v>-13.800126885867699426586957240</v>
      </c>
      <c r="AB12" s="272">
        <v>6.0080675593512496735233754200</v>
      </c>
    </row>
    <row r="13" ht="18" customHeight="1">
      <c r="A13" s="58"/>
      <c r="B13" s="288"/>
      <c r="C13" s="289" t="s">
        <v>226</v>
      </c>
      <c r="D13" s="420">
        <v>38.546757901596611274030628870</v>
      </c>
      <c r="E13" s="91">
        <v>39.418398697787707934608590760</v>
      </c>
      <c r="F13" s="421">
        <v>43.462141848067872278981915820</v>
      </c>
      <c r="G13" s="420">
        <v>3.9996741609644835451287064200</v>
      </c>
      <c r="H13" s="91">
        <v>10.681352605936107374790005770</v>
      </c>
      <c r="I13" s="421">
        <v>13.016398304754025428689618570</v>
      </c>
      <c r="J13" s="420">
        <v>32.388400130335614206581948520</v>
      </c>
      <c r="K13" s="91">
        <v>14.514312067326794143525120150</v>
      </c>
      <c r="L13" s="421">
        <v>7.8502688822459667663104985100</v>
      </c>
      <c r="M13" s="420">
        <v>74.934832192896709025741283810</v>
      </c>
      <c r="N13" s="91">
        <v>64.614063371050609452923716680</v>
      </c>
      <c r="O13" s="421">
        <v>64.328809035067864473982032890</v>
      </c>
      <c r="P13" s="5"/>
      <c r="Q13" s="420">
        <v>6.0748711050534831726265456900</v>
      </c>
      <c r="R13" s="91">
        <v>-6.7619638179949101312911989700</v>
      </c>
      <c r="S13" s="421">
        <v>13.814495150218392260135875470</v>
      </c>
      <c r="T13" s="420">
        <v>25.255102039296649833421186600</v>
      </c>
      <c r="U13" s="91">
        <v>51.775771012519252479994282470</v>
      </c>
      <c r="V13" s="421">
        <v>10.347180730640792960188035620</v>
      </c>
      <c r="W13" s="420">
        <v>13.083048919212113517144445350</v>
      </c>
      <c r="X13" s="91">
        <v>-29.529708238918719490043863390</v>
      </c>
      <c r="Y13" s="421">
        <v>-12.528425157717682437046660950</v>
      </c>
      <c r="Z13" s="420">
        <v>9.917552873749367143801989810</v>
      </c>
      <c r="AA13" s="91">
        <v>-7.5768291469334640936960464700</v>
      </c>
      <c r="AB13" s="421">
        <v>9.110780567756051958271506350</v>
      </c>
    </row>
    <row r="14" ht="18" customHeight="1">
      <c r="A14" s="58"/>
      <c r="B14" s="286"/>
      <c r="C14" s="287" t="s">
        <v>228</v>
      </c>
      <c r="D14" s="271">
        <v>39.570707070707070707070707070</v>
      </c>
      <c r="E14" s="92">
        <v>45.346117112905698621627698840</v>
      </c>
      <c r="F14" s="272">
        <v>43.472054197919187031212194530</v>
      </c>
      <c r="G14" s="271">
        <v>11.245791245791245791245791250</v>
      </c>
      <c r="H14" s="92">
        <v>10.447550686361414313770252720</v>
      </c>
      <c r="I14" s="272">
        <v>18.900717799822566335994838290</v>
      </c>
      <c r="J14" s="271">
        <v>29.200336700336700336700336700</v>
      </c>
      <c r="K14" s="92">
        <v>12.552899225487674547086868630</v>
      </c>
      <c r="L14" s="272">
        <v>6.7481248487781272683280909800</v>
      </c>
      <c r="M14" s="271">
        <v>80.01683501683501683501683502</v>
      </c>
      <c r="N14" s="92">
        <v>68.346567024754787482484820180</v>
      </c>
      <c r="O14" s="272">
        <v>69.120896846519880635535123800</v>
      </c>
      <c r="P14" s="5"/>
      <c r="Q14" s="271">
        <v>0.9664948454102670979913091500</v>
      </c>
      <c r="R14" s="92">
        <v>4.4339629841902550729322729900</v>
      </c>
      <c r="S14" s="272">
        <v>13.774516846058846186414776110</v>
      </c>
      <c r="T14" s="271">
        <v>98.80952380831675170068760075</v>
      </c>
      <c r="U14" s="92">
        <v>-11.087290220032206747416653930</v>
      </c>
      <c r="V14" s="272">
        <v>32.112454293542800633766027360</v>
      </c>
      <c r="W14" s="271">
        <v>-1.1117445837430385540006510400</v>
      </c>
      <c r="X14" s="92">
        <v>-41.020913936853531972908347260</v>
      </c>
      <c r="Y14" s="272">
        <v>-31.307626484034746705353627930</v>
      </c>
      <c r="Z14" s="271">
        <v>7.5826165685894005161402972500</v>
      </c>
      <c r="AA14" s="92">
        <v>-10.605313815233562777285035310</v>
      </c>
      <c r="AB14" s="272">
        <v>10.878736967770396635260475170</v>
      </c>
    </row>
    <row r="15" ht="18" customHeight="1">
      <c r="A15" s="58"/>
      <c r="B15" s="288"/>
      <c r="C15" s="289" t="s">
        <v>229</v>
      </c>
      <c r="D15" s="420">
        <v>41.169762137504072987943955690</v>
      </c>
      <c r="E15" s="91">
        <v>45.019231021286723692748069400</v>
      </c>
      <c r="F15" s="421">
        <v>42.9634023555489646667655300</v>
      </c>
      <c r="G15" s="420">
        <v>9.408602150537634408602150540</v>
      </c>
      <c r="H15" s="91">
        <v>8.771741698824530696076121990</v>
      </c>
      <c r="I15" s="421">
        <v>19.216690211749646823755297640</v>
      </c>
      <c r="J15" s="420">
        <v>26.539589442815249266862170090</v>
      </c>
      <c r="K15" s="91">
        <v>12.251425315175241219197384300</v>
      </c>
      <c r="L15" s="421">
        <v>6.2119994068200088976998665300</v>
      </c>
      <c r="M15" s="420">
        <v>77.117953730856956663408276310</v>
      </c>
      <c r="N15" s="91">
        <v>66.042398035286495608021575690</v>
      </c>
      <c r="O15" s="421">
        <v>68.392091974118620388220694180</v>
      </c>
      <c r="P15" s="5"/>
      <c r="Q15" s="420">
        <v>-6.5458579881132853257063534500</v>
      </c>
      <c r="R15" s="91">
        <v>2.0236496160165905055464667400</v>
      </c>
      <c r="S15" s="421">
        <v>7.5575014054834958709194728300</v>
      </c>
      <c r="T15" s="420">
        <v>69.354838708322580645172129070</v>
      </c>
      <c r="U15" s="91">
        <v>-31.503799468484953655965219680</v>
      </c>
      <c r="V15" s="421">
        <v>31.141615026604699307356213130</v>
      </c>
      <c r="W15" s="420">
        <v>-6.0553633218769991978064754200</v>
      </c>
      <c r="X15" s="91">
        <v>-37.253651724348145460346541490</v>
      </c>
      <c r="Y15" s="421">
        <v>-30.038774945701322152284488130</v>
      </c>
      <c r="Z15" s="420">
        <v>-0.9520820255831933021469568700</v>
      </c>
      <c r="AA15" s="91">
        <v>-13.622376889650741129640928590</v>
      </c>
      <c r="AB15" s="421">
        <v>7.7427994241937512824277824600</v>
      </c>
    </row>
    <row r="16" ht="18" customHeight="1">
      <c r="A16" s="58"/>
      <c r="B16" s="286"/>
      <c r="C16" s="287" t="s">
        <v>230</v>
      </c>
      <c r="D16" s="271">
        <v>36.683501683501683501683501680</v>
      </c>
      <c r="E16" s="92">
        <v>39.943088880782451087397382470</v>
      </c>
      <c r="F16" s="272">
        <v>41.334785063311557383659972580</v>
      </c>
      <c r="G16" s="271">
        <v>15.799663299663299663299663300</v>
      </c>
      <c r="H16" s="92">
        <v>9.823960168543647512239150420</v>
      </c>
      <c r="I16" s="272">
        <v>17.140898459553189773368820070</v>
      </c>
      <c r="J16" s="271">
        <v>25.008417508417508417508417510</v>
      </c>
      <c r="K16" s="92">
        <v>12.994900195575037940920839050</v>
      </c>
      <c r="L16" s="272">
        <v>6.286797322364706831196064200</v>
      </c>
      <c r="M16" s="271">
        <v>77.491582491582491582491582490</v>
      </c>
      <c r="N16" s="92">
        <v>62.761949244901136540557371940</v>
      </c>
      <c r="O16" s="272">
        <v>64.762480845229453988224856840</v>
      </c>
      <c r="P16" s="5"/>
      <c r="Q16" s="271">
        <v>5.9824902723570455268058588200</v>
      </c>
      <c r="R16" s="92">
        <v>-11.815910057189603700606294150</v>
      </c>
      <c r="S16" s="272">
        <v>-1.3143634929945318351587307700</v>
      </c>
      <c r="T16" s="271">
        <v>65.959328028328762368458708140</v>
      </c>
      <c r="U16" s="92">
        <v>-4.6092255509526192673674748500</v>
      </c>
      <c r="V16" s="272">
        <v>54.389366078305313644864721050</v>
      </c>
      <c r="W16" s="271">
        <v>-18.311795435857132068151435640</v>
      </c>
      <c r="X16" s="92">
        <v>-28.134832885228032146305399460</v>
      </c>
      <c r="Y16" s="272">
        <v>-28.280556683979442899130968490</v>
      </c>
      <c r="Z16" s="271">
        <v>3.6711711711361471268565981500</v>
      </c>
      <c r="AA16" s="92">
        <v>-14.813695131006032262238504830</v>
      </c>
      <c r="AB16" s="272">
        <v>4.8725449878421009988075615700</v>
      </c>
    </row>
    <row r="17" ht="18" customHeight="1">
      <c r="A17" s="58"/>
      <c r="B17" s="288"/>
      <c r="C17" s="289" t="s">
        <v>231</v>
      </c>
      <c r="D17" s="420">
        <v>43.344737699576409253828608670</v>
      </c>
      <c r="E17" s="91">
        <v>46.771490204065850604770511110</v>
      </c>
      <c r="F17" s="421">
        <v>42.650421860243672096344918550</v>
      </c>
      <c r="G17" s="420">
        <v>4.4395568589116976213750407300</v>
      </c>
      <c r="H17" s="91">
        <v>7.9222867029799316938052188900</v>
      </c>
      <c r="I17" s="421">
        <v>9.974009350389859744152103840</v>
      </c>
      <c r="J17" s="420">
        <v>26.303356142065819485174323880</v>
      </c>
      <c r="K17" s="91">
        <v>12.448499086987756445755378470</v>
      </c>
      <c r="L17" s="421">
        <v>6.488296402675553959866690600</v>
      </c>
      <c r="M17" s="420">
        <v>74.087650700553926360377973280</v>
      </c>
      <c r="N17" s="91">
        <v>67.142275994033538744331108470</v>
      </c>
      <c r="O17" s="421">
        <v>59.112727613309085800363712990</v>
      </c>
      <c r="P17" s="5"/>
      <c r="Q17" s="420">
        <v>15.749401783860354340103933470</v>
      </c>
      <c r="R17" s="91">
        <v>-7.5527349268431105803891197200</v>
      </c>
      <c r="S17" s="421">
        <v>3.574096810538767318534949500</v>
      </c>
      <c r="T17" s="420">
        <v>-31.704260652119980402129623800</v>
      </c>
      <c r="U17" s="91">
        <v>-3.993502663498297873248003700</v>
      </c>
      <c r="V17" s="421">
        <v>12.662245299594764049185262430</v>
      </c>
      <c r="W17" s="420">
        <v>-15.801825293242609696934531070</v>
      </c>
      <c r="X17" s="91">
        <v>-29.539585537349156300497608490</v>
      </c>
      <c r="Y17" s="421">
        <v>-25.394044015550682891066553710</v>
      </c>
      <c r="Z17" s="420">
        <v>-1.4626218851283145426438034600</v>
      </c>
      <c r="AA17" s="91">
        <v>-12.245861311959718656984139680</v>
      </c>
      <c r="AB17" s="421">
        <v>0.6543652832128131130070239300</v>
      </c>
    </row>
    <row r="18" ht="18" customHeight="1">
      <c r="A18" s="58"/>
      <c r="B18" s="286">
        <v>2023</v>
      </c>
      <c r="C18" s="287" t="s">
        <v>232</v>
      </c>
      <c r="D18" s="271">
        <v>35.255783642880417073965461060</v>
      </c>
      <c r="E18" s="92">
        <v>33.968572821335987550199984090</v>
      </c>
      <c r="F18" s="272">
        <v>36.350225954746610678800839820</v>
      </c>
      <c r="G18" s="271">
        <v>4.8387096774193548387096774200</v>
      </c>
      <c r="H18" s="92">
        <v>4.501186851020520550124518400</v>
      </c>
      <c r="I18" s="272">
        <v>7.986075880208861796867073050</v>
      </c>
      <c r="J18" s="271">
        <v>25.162919517758227435646790490</v>
      </c>
      <c r="K18" s="92">
        <v>13.048222578927938419993106110</v>
      </c>
      <c r="L18" s="272">
        <v>6.3485869047711964284320535700</v>
      </c>
      <c r="M18" s="271">
        <v>65.257412838057999348321928970</v>
      </c>
      <c r="N18" s="92">
        <v>51.517982251284446520317608590</v>
      </c>
      <c r="O18" s="272">
        <v>50.684888739726668904099966440</v>
      </c>
      <c r="P18" s="5"/>
      <c r="Q18" s="271">
        <v>24.189383070174999376298220880</v>
      </c>
      <c r="R18" s="92">
        <v>0.0634067736221589094783371700</v>
      </c>
      <c r="S18" s="272">
        <v>27.517686990753534520867107440</v>
      </c>
      <c r="T18" s="271">
        <v>31.999999998563840000015625440</v>
      </c>
      <c r="U18" s="92">
        <v>-47.396039471431682269854545080</v>
      </c>
      <c r="V18" s="272">
        <v>6.5911541579136269626172892600</v>
      </c>
      <c r="W18" s="271">
        <v>-17.823889332379663131442622480</v>
      </c>
      <c r="X18" s="92">
        <v>-28.363224644961797224748031760</v>
      </c>
      <c r="Y18" s="272">
        <v>-29.900871565946365430298898050</v>
      </c>
      <c r="Z18" s="271">
        <v>4.1200935793960735594238958200</v>
      </c>
      <c r="AA18" s="92">
        <v>-15.152340384736824076549162110</v>
      </c>
      <c r="AB18" s="272">
        <v>12.495937251610050740238028190</v>
      </c>
    </row>
    <row r="19" ht="18" customHeight="1">
      <c r="A19" s="58"/>
      <c r="B19" s="288"/>
      <c r="C19" s="289" t="s">
        <v>233</v>
      </c>
      <c r="D19" s="420">
        <v>37.698412698412698412698412700</v>
      </c>
      <c r="E19" s="91">
        <v>33.864195895135462516859113690</v>
      </c>
      <c r="F19" s="421">
        <v>38.695516919567246206491306900</v>
      </c>
      <c r="G19" s="420">
        <v>2.6064213564213564213564213600</v>
      </c>
      <c r="H19" s="91">
        <v>6.1573107170824859751546515800</v>
      </c>
      <c r="I19" s="421">
        <v>8.721613494175797587363036190</v>
      </c>
      <c r="J19" s="420">
        <v>24.025974025974025974025974030</v>
      </c>
      <c r="K19" s="91">
        <v>13.915238566937319406831900970</v>
      </c>
      <c r="L19" s="421">
        <v>6.3651446545228301821575472700</v>
      </c>
      <c r="M19" s="420">
        <v>64.330808080808080808080808080</v>
      </c>
      <c r="N19" s="91">
        <v>53.936745179155267898845666240</v>
      </c>
      <c r="O19" s="421">
        <v>53.782275068265873976011890360</v>
      </c>
      <c r="P19" s="5"/>
      <c r="Q19" s="420">
        <v>14.426498768228497792596210340</v>
      </c>
      <c r="R19" s="91">
        <v>-10.090515028883676746103210410</v>
      </c>
      <c r="S19" s="421">
        <v>8.917847203120258241313300410</v>
      </c>
      <c r="T19" s="420">
        <v>-58.297258297258297258297258240</v>
      </c>
      <c r="U19" s="91">
        <v>46.896114723756622320225486760</v>
      </c>
      <c r="V19" s="421">
        <v>31.819021083218890891080643680</v>
      </c>
      <c r="W19" s="420">
        <v>-30.606928887699366552446561820</v>
      </c>
      <c r="X19" s="91">
        <v>-18.937560197959335791658158880</v>
      </c>
      <c r="Y19" s="421">
        <v>-31.751965486744785201790052370</v>
      </c>
      <c r="Z19" s="420">
        <v>-12.852779474598492989507648730</v>
      </c>
      <c r="AA19" s="91">
        <v>-8.616556600000979223288546640</v>
      </c>
      <c r="AB19" s="421">
        <v>4.492282379455644904803166400</v>
      </c>
    </row>
    <row r="20" ht="18" customHeight="1">
      <c r="A20" s="58"/>
      <c r="B20" s="286"/>
      <c r="C20" s="287" t="s">
        <v>234</v>
      </c>
      <c r="D20" s="271">
        <v>43.629846855653307266210492020</v>
      </c>
      <c r="E20" s="92">
        <v>35.018706579698855716061091360</v>
      </c>
      <c r="F20" s="272">
        <v>41.389133879162991812555122810</v>
      </c>
      <c r="G20" s="271">
        <v>1.441837732160312805474095800</v>
      </c>
      <c r="H20" s="92">
        <v>9.284398196905294232506001900</v>
      </c>
      <c r="I20" s="272">
        <v>12.656587810151182847732257280</v>
      </c>
      <c r="J20" s="271">
        <v>22.914630172694688823721081790</v>
      </c>
      <c r="K20" s="92">
        <v>15.399174833466513443577066090</v>
      </c>
      <c r="L20" s="272">
        <v>6.4047829039282564410761533800</v>
      </c>
      <c r="M20" s="271">
        <v>67.986314760508308895405669600</v>
      </c>
      <c r="N20" s="92">
        <v>59.702279610070663392144159350</v>
      </c>
      <c r="O20" s="272">
        <v>60.450504593242431101363533480</v>
      </c>
      <c r="P20" s="5"/>
      <c r="Q20" s="271">
        <v>16.131830008819072986567899100</v>
      </c>
      <c r="R20" s="92">
        <v>-18.650021288751138615211696290</v>
      </c>
      <c r="S20" s="272">
        <v>9.119904520713168275394599040</v>
      </c>
      <c r="T20" s="271">
        <v>-65.497076023403919154611671060</v>
      </c>
      <c r="U20" s="92">
        <v>30.705118756333578630500274710</v>
      </c>
      <c r="V20" s="272">
        <v>24.298635596677909957594742470</v>
      </c>
      <c r="W20" s="271">
        <v>-32.590462497095466301717312880</v>
      </c>
      <c r="X20" s="92">
        <v>-5.3328880634841154355240771800</v>
      </c>
      <c r="Y20" s="272">
        <v>-22.343143749532359266675890010</v>
      </c>
      <c r="Z20" s="271">
        <v>-10.238761023876179618187976870</v>
      </c>
      <c r="AA20" s="92">
        <v>-10.109875809362493176676923900</v>
      </c>
      <c r="AB20" s="272">
        <v>7.2579975072731971919596786800</v>
      </c>
    </row>
    <row r="21" ht="18" customHeight="1">
      <c r="A21" s="58"/>
      <c r="B21" s="288"/>
      <c r="C21" s="289" t="s">
        <v>218</v>
      </c>
      <c r="D21" s="420">
        <v>45.143097643097643097643097640</v>
      </c>
      <c r="E21" s="91">
        <v>36.958840554226667843645616190</v>
      </c>
      <c r="F21" s="421">
        <v>41.134768932978466005323009920</v>
      </c>
      <c r="G21" s="420">
        <v>2.3316498316498316498316498300</v>
      </c>
      <c r="H21" s="91">
        <v>15.405799296020058193164149290</v>
      </c>
      <c r="I21" s="421">
        <v>16.903782563109928220017743370</v>
      </c>
      <c r="J21" s="420">
        <v>22.760942760942760942760942760</v>
      </c>
      <c r="K21" s="91">
        <v>14.574485169214584877093395040</v>
      </c>
      <c r="L21" s="421">
        <v>6.4529397532059037019114444700</v>
      </c>
      <c r="M21" s="420">
        <v>70.235690235690235690235690240</v>
      </c>
      <c r="N21" s="91">
        <v>66.939125019461310913903160520</v>
      </c>
      <c r="O21" s="421">
        <v>64.491491249294297927252197760</v>
      </c>
      <c r="P21" s="5"/>
      <c r="Q21" s="420">
        <v>11.520066541895037468086908950</v>
      </c>
      <c r="R21" s="91">
        <v>-5.3010456401634085799123176900</v>
      </c>
      <c r="S21" s="421">
        <v>-0.1135896279864695431944574300</v>
      </c>
      <c r="T21" s="420">
        <v>-57.450076804931201200563466250</v>
      </c>
      <c r="U21" s="91">
        <v>173.20689977128319590097948971</v>
      </c>
      <c r="V21" s="421">
        <v>-1.2485865060115259313216896300</v>
      </c>
      <c r="W21" s="420">
        <v>-29.417906551869419545900389390</v>
      </c>
      <c r="X21" s="91">
        <v>-4.0138316817794049479203460900</v>
      </c>
      <c r="Y21" s="421">
        <v>-24.668110347631878781664259670</v>
      </c>
      <c r="Z21" s="420">
        <v>-10.192659563051612263988868830</v>
      </c>
      <c r="AA21" s="91">
        <v>11.843816658827614681106460100</v>
      </c>
      <c r="AB21" s="421">
        <v>-3.5498033918066450653336705200</v>
      </c>
    </row>
    <row r="22" ht="18" customHeight="1">
      <c r="A22" s="58"/>
      <c r="B22" s="286"/>
      <c r="C22" s="287" t="s">
        <v>221</v>
      </c>
      <c r="D22" s="271">
        <v>44.599217986314760508308895410</v>
      </c>
      <c r="E22" s="92">
        <v>41.647052922253254379082166250</v>
      </c>
      <c r="F22" s="272">
        <v>42.840863857387042139194367910</v>
      </c>
      <c r="G22" s="271">
        <v>6.5167807103290974258716194200</v>
      </c>
      <c r="H22" s="92">
        <v>15.119081469687339361832786810</v>
      </c>
      <c r="I22" s="272">
        <v>21.686192174707117379393239310</v>
      </c>
      <c r="J22" s="271">
        <v>22.515477354187031606386445100</v>
      </c>
      <c r="K22" s="92">
        <v>16.301922440109548640546829950</v>
      </c>
      <c r="L22" s="272">
        <v>7.0783543938246840926297386100</v>
      </c>
      <c r="M22" s="271">
        <v>73.631476050830889540566959920</v>
      </c>
      <c r="N22" s="92">
        <v>73.068056832050142381461783010</v>
      </c>
      <c r="O22" s="272">
        <v>71.605410425918843611217345830</v>
      </c>
      <c r="P22" s="5"/>
      <c r="Q22" s="271">
        <v>10.316340922840225811240943560</v>
      </c>
      <c r="R22" s="92">
        <v>-0.740279700071993244431178900</v>
      </c>
      <c r="S22" s="272">
        <v>-1.2237038636059110919580797500</v>
      </c>
      <c r="T22" s="271">
        <v>-48.186528497264490321887431050</v>
      </c>
      <c r="U22" s="92">
        <v>69.904404114193624100172396050</v>
      </c>
      <c r="V22" s="272">
        <v>22.541236659033763123031588820</v>
      </c>
      <c r="W22" s="271">
        <v>-29.218950064034044615967247760</v>
      </c>
      <c r="X22" s="92">
        <v>-2.2712719529915517643012367400</v>
      </c>
      <c r="Y22" s="272">
        <v>-15.723445776258354655386083260</v>
      </c>
      <c r="Z22" s="271">
        <v>-13.186707644990986267802629970</v>
      </c>
      <c r="AA22" s="92">
        <v>8.189626324554413390613385120</v>
      </c>
      <c r="AB22" s="272">
        <v>3.077389780213356261195349500</v>
      </c>
    </row>
    <row r="23" ht="18" customHeight="1">
      <c r="A23" s="58"/>
      <c r="B23" s="288"/>
      <c r="C23" s="289" t="s">
        <v>223</v>
      </c>
      <c r="D23" s="420">
        <v>47.508417508417508417508417510</v>
      </c>
      <c r="E23" s="91">
        <v>46.121235525734618860636094440</v>
      </c>
      <c r="F23" s="421">
        <v>46.227921606581175901282361480</v>
      </c>
      <c r="G23" s="420">
        <v>5.1094276094276094276094276100</v>
      </c>
      <c r="H23" s="91">
        <v>15.413223639676505956129141260</v>
      </c>
      <c r="I23" s="421">
        <v>22.776836841680780708121622710</v>
      </c>
      <c r="J23" s="420">
        <v>31.919191919191919191919191920</v>
      </c>
      <c r="K23" s="91">
        <v>17.919067224126474435920425210</v>
      </c>
      <c r="L23" s="421">
        <v>8.797483668037744979433825310</v>
      </c>
      <c r="M23" s="420">
        <v>84.53703703703703703703703704</v>
      </c>
      <c r="N23" s="91">
        <v>79.45352638953759925268566091</v>
      </c>
      <c r="O23" s="421">
        <v>77.802242116299701588837809500</v>
      </c>
      <c r="P23" s="5"/>
      <c r="Q23" s="420">
        <v>3.7500000001037500000001037500</v>
      </c>
      <c r="R23" s="91">
        <v>-0.194468747779456846604628600</v>
      </c>
      <c r="S23" s="421">
        <v>1.7918982756338767453480680500</v>
      </c>
      <c r="T23" s="420">
        <v>-34.590517240978959200354267760</v>
      </c>
      <c r="U23" s="91">
        <v>41.236404479967297159755591060</v>
      </c>
      <c r="V23" s="421">
        <v>9.537661934661061963174273090</v>
      </c>
      <c r="W23" s="420">
        <v>4.11861614485864800827264600</v>
      </c>
      <c r="X23" s="91">
        <v>28.724174714537005670844646070</v>
      </c>
      <c r="Y23" s="421">
        <v>18.914204730644472187652215820</v>
      </c>
      <c r="Z23" s="420">
        <v>0.3296703296218186209395235200</v>
      </c>
      <c r="AA23" s="91">
        <v>11.835992286049398459118654840</v>
      </c>
      <c r="AB23" s="421">
        <v>5.70104312759760533248203500</v>
      </c>
    </row>
    <row r="24" ht="18" customHeight="1">
      <c r="A24" s="59"/>
      <c r="B24" s="286"/>
      <c r="C24" s="287" t="s">
        <v>224</v>
      </c>
      <c r="D24" s="271">
        <v>45.478983382209188660801564030</v>
      </c>
      <c r="E24" s="92">
        <v>49.017797116545257098371771670</v>
      </c>
      <c r="F24" s="272">
        <v>46.680923799786143003207854950</v>
      </c>
      <c r="G24" s="271">
        <v>4.3662430759204952753339850100</v>
      </c>
      <c r="H24" s="92">
        <v>11.634574412876500712064895220</v>
      </c>
      <c r="I24" s="272">
        <v>15.509315267360270989595935160</v>
      </c>
      <c r="J24" s="271">
        <v>35.557184750733137829912023460</v>
      </c>
      <c r="K24" s="92">
        <v>19.811903417819725457576598110</v>
      </c>
      <c r="L24" s="272">
        <v>9.685224354721634679175479810</v>
      </c>
      <c r="M24" s="271">
        <v>85.40241120886282176604757250</v>
      </c>
      <c r="N24" s="92">
        <v>80.46427494724148326801326500</v>
      </c>
      <c r="O24" s="272">
        <v>71.875463421868048671979269920</v>
      </c>
      <c r="P24" s="93"/>
      <c r="Q24" s="271">
        <v>18.308963763366916363992186780</v>
      </c>
      <c r="R24" s="92">
        <v>14.275036303414389147350491720</v>
      </c>
      <c r="S24" s="272">
        <v>8.179137952932979432670360650</v>
      </c>
      <c r="T24" s="271">
        <v>-59.729526671638156857144596710</v>
      </c>
      <c r="U24" s="92">
        <v>92.68195950319899982921649840</v>
      </c>
      <c r="V24" s="272">
        <v>4.3480544028703928433185909100</v>
      </c>
      <c r="W24" s="271">
        <v>9.371084940963720739491684190</v>
      </c>
      <c r="X24" s="92">
        <v>33.702259743525689841025754510</v>
      </c>
      <c r="Y24" s="272">
        <v>22.582238466624607806056486130</v>
      </c>
      <c r="Z24" s="271">
        <v>4.4119111642497554469459849100</v>
      </c>
      <c r="AA24" s="92">
        <v>26.217016272612838754928073960</v>
      </c>
      <c r="AB24" s="272">
        <v>9.041715510346846405057506900</v>
      </c>
    </row>
    <row r="25" ht="18" customHeight="1">
      <c r="A25" s="60"/>
      <c r="B25" s="288"/>
      <c r="C25" s="289" t="s">
        <v>226</v>
      </c>
      <c r="D25" s="420">
        <v>47.311827956989247311827956990</v>
      </c>
      <c r="E25" s="91">
        <v>40.502242310922199891100873790</v>
      </c>
      <c r="F25" s="421">
        <v>42.780765358288519625672205610</v>
      </c>
      <c r="G25" s="420">
        <v>4.2847833170413815575105897700</v>
      </c>
      <c r="H25" s="91">
        <v>14.449364375627416861067969110</v>
      </c>
      <c r="I25" s="421">
        <v>17.804765732928514006072289910</v>
      </c>
      <c r="J25" s="420">
        <v>27.451938742261322906484196810</v>
      </c>
      <c r="K25" s="91">
        <v>19.484630877514296422386478170</v>
      </c>
      <c r="L25" s="421">
        <v>9.062385364064219539036706910</v>
      </c>
      <c r="M25" s="420">
        <v>79.048550016291951775822743560</v>
      </c>
      <c r="N25" s="91">
        <v>74.436237564063913174555321070</v>
      </c>
      <c r="O25" s="421">
        <v>69.647916455281253170781202440</v>
      </c>
      <c r="P25" s="93"/>
      <c r="Q25" s="420">
        <v>22.738799661865794729361932340</v>
      </c>
      <c r="R25" s="91">
        <v>2.7495881337835543026361240400</v>
      </c>
      <c r="S25" s="421">
        <v>-1.5677471492152602464594927300</v>
      </c>
      <c r="T25" s="420">
        <v>7.1283095713501437276352614900</v>
      </c>
      <c r="U25" s="91">
        <v>35.276541359060657925321089880</v>
      </c>
      <c r="V25" s="421">
        <v>36.787191940513442900158061780</v>
      </c>
      <c r="W25" s="420">
        <v>-15.241448692059717206660383560</v>
      </c>
      <c r="X25" s="91">
        <v>34.244260335370420703938188980</v>
      </c>
      <c r="Y25" s="421">
        <v>15.440445417259768303082530940</v>
      </c>
      <c r="Z25" s="420">
        <v>5.4897271442501774269196350500</v>
      </c>
      <c r="AA25" s="91">
        <v>15.201294703525931390153548590</v>
      </c>
      <c r="AB25" s="421">
        <v>8.268624120305050423915247270</v>
      </c>
    </row>
    <row r="26" ht="18" customHeight="1">
      <c r="A26" s="60"/>
      <c r="B26" s="290"/>
      <c r="C26" s="291" t="s">
        <v>228</v>
      </c>
      <c r="D26" s="273">
        <v>46.877104377104377104377104380</v>
      </c>
      <c r="E26" s="274">
        <v>45.362445755268560143439960500</v>
      </c>
      <c r="F26" s="275">
        <v>45.748850713767239293491410600</v>
      </c>
      <c r="G26" s="273">
        <v>5.0673400673400673400673400700</v>
      </c>
      <c r="H26" s="274">
        <v>15.759971935659901774809656210</v>
      </c>
      <c r="I26" s="275">
        <v>20.250826679570933139769336240</v>
      </c>
      <c r="J26" s="273">
        <v>31.599326599326599326599326600</v>
      </c>
      <c r="K26" s="274">
        <v>17.377582309071538081750383290</v>
      </c>
      <c r="L26" s="275">
        <v>8.588595854504395515767400600</v>
      </c>
      <c r="M26" s="273">
        <v>83.54377104377104377104377104</v>
      </c>
      <c r="N26" s="274">
        <v>78.500</v>
      </c>
      <c r="O26" s="275">
        <v>74.588273247842567949028147430</v>
      </c>
      <c r="P26" s="184"/>
      <c r="Q26" s="273">
        <v>18.464156562454692595514244200</v>
      </c>
      <c r="R26" s="274">
        <v>0.0360089097108492980256978600</v>
      </c>
      <c r="S26" s="275">
        <v>5.2373796404983877342098932700</v>
      </c>
      <c r="T26" s="273">
        <v>-54.940119760514118469647503960</v>
      </c>
      <c r="U26" s="274">
        <v>50.848485053777204853606080800</v>
      </c>
      <c r="V26" s="275">
        <v>7.1431619374012317333479192200</v>
      </c>
      <c r="W26" s="273">
        <v>8.215624099300034627002867730</v>
      </c>
      <c r="X26" s="274">
        <v>38.434810930136850732980364830</v>
      </c>
      <c r="Y26" s="275">
        <v>27.273813791866658798848401650</v>
      </c>
      <c r="Z26" s="273">
        <v>4.4077424784803635818125897600</v>
      </c>
      <c r="AA26" s="274">
        <v>14.855805371344782054534639680</v>
      </c>
      <c r="AB26" s="275">
        <v>7.9098748002130611345440095700</v>
      </c>
    </row>
    <row r="27" ht="21"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9"/>
    </row>
    <row r="28" ht="18" customHeight="1">
      <c r="A28" s="112"/>
      <c r="B28" s="973" t="s">
        <v>59</v>
      </c>
      <c r="C28" s="973"/>
      <c r="D28" s="973"/>
      <c r="E28" s="973"/>
      <c r="F28" s="973"/>
      <c r="G28" s="973"/>
      <c r="H28" s="973"/>
      <c r="I28" s="973"/>
      <c r="J28" s="973"/>
      <c r="K28" s="973"/>
      <c r="L28" s="973"/>
      <c r="M28" s="973"/>
      <c r="N28" s="973"/>
      <c r="O28" s="973"/>
      <c r="P28" s="411"/>
      <c r="Q28" s="971"/>
      <c r="R28" s="971"/>
      <c r="S28" s="971"/>
      <c r="T28" s="971"/>
      <c r="U28" s="971"/>
      <c r="V28" s="971"/>
      <c r="W28" s="971"/>
      <c r="X28" s="971"/>
      <c r="Y28" s="971"/>
      <c r="Z28" s="971"/>
      <c r="AA28" s="971"/>
      <c r="AB28" s="971"/>
      <c r="AC28" s="9"/>
    </row>
    <row r="29" ht="18" customHeight="1">
      <c r="A29" s="58"/>
      <c r="B29" s="284">
        <v>2021</v>
      </c>
      <c r="C29" s="285"/>
      <c r="D29" s="427">
        <v>28.946978946978946978946978950</v>
      </c>
      <c r="E29" s="428">
        <v>39.328046657205033781399452280</v>
      </c>
      <c r="F29" s="429">
        <v>32.346013062020561350978278040</v>
      </c>
      <c r="G29" s="427">
        <v>15.533540533540533540533540530</v>
      </c>
      <c r="H29" s="428">
        <v>5.6887365056589338689565247800</v>
      </c>
      <c r="I29" s="429">
        <v>9.161171834147461323606310660</v>
      </c>
      <c r="J29" s="427">
        <v>25.020350020350020350020350020</v>
      </c>
      <c r="K29" s="428">
        <v>15.072982646139276361553546120</v>
      </c>
      <c r="L29" s="429">
        <v>7.1687084453801711189444427500</v>
      </c>
      <c r="M29" s="427">
        <v>69.500869500869500869500869500</v>
      </c>
      <c r="N29" s="428">
        <v>60.089765809003244011909523170</v>
      </c>
      <c r="O29" s="429">
        <v>48.675893341548193793529031450</v>
      </c>
      <c r="P29" s="5"/>
      <c r="Q29" s="427">
        <v>28.845346172951743993114757240</v>
      </c>
      <c r="R29" s="428">
        <v>48.852086305327217536796525540</v>
      </c>
      <c r="S29" s="429">
        <v>25.311720461192668420356904290</v>
      </c>
      <c r="T29" s="427">
        <v>733.96896688512947966865784277</v>
      </c>
      <c r="U29" s="428">
        <v>9.494491050169035166989238850</v>
      </c>
      <c r="V29" s="429">
        <v>61.876834700828860701981042710</v>
      </c>
      <c r="W29" s="427">
        <v>74.171300352813681180373380170</v>
      </c>
      <c r="X29" s="428">
        <v>131.88986896132117769850244036</v>
      </c>
      <c r="Y29" s="429">
        <v>52.649817194616426244050540090</v>
      </c>
      <c r="Z29" s="427">
        <v>79.61468010791878379759021164</v>
      </c>
      <c r="AA29" s="428">
        <v>57.648037489183167701866096870</v>
      </c>
      <c r="AB29" s="429">
        <v>34.582887676076773837927254360</v>
      </c>
    </row>
    <row r="30" ht="18" customHeight="1">
      <c r="A30" s="58"/>
      <c r="B30" s="286">
        <v>2022</v>
      </c>
      <c r="C30" s="287"/>
      <c r="D30" s="271">
        <v>38.030488030488030488030488030</v>
      </c>
      <c r="E30" s="92">
        <v>41.257921542969452855733746290</v>
      </c>
      <c r="F30" s="272">
        <v>40.381498004564856372822434660</v>
      </c>
      <c r="G30" s="271">
        <v>7.3417323417323417323417323400</v>
      </c>
      <c r="H30" s="92">
        <v>8.177558783575561163929521110</v>
      </c>
      <c r="I30" s="272">
        <v>14.221338766227271457573237290</v>
      </c>
      <c r="J30" s="271">
        <v>31.991156991156991156991156990</v>
      </c>
      <c r="K30" s="92">
        <v>15.361549584355965357355796030</v>
      </c>
      <c r="L30" s="272">
        <v>8.142582829255809469058365460</v>
      </c>
      <c r="M30" s="271">
        <v>77.363377363377363377363377360</v>
      </c>
      <c r="N30" s="92">
        <v>64.797029910900979377019063430</v>
      </c>
      <c r="O30" s="272">
        <v>62.745419600047937299454037410</v>
      </c>
      <c r="P30" s="5"/>
      <c r="Q30" s="271">
        <v>31.379817217262407981086953010</v>
      </c>
      <c r="R30" s="92">
        <v>4.9071211255190578723959434800</v>
      </c>
      <c r="S30" s="272">
        <v>24.842273225954144557880642150</v>
      </c>
      <c r="T30" s="271">
        <v>-52.736259155477216868706783290</v>
      </c>
      <c r="U30" s="92">
        <v>43.750000995507721392713144480</v>
      </c>
      <c r="V30" s="272">
        <v>55.234930899256359551371132270</v>
      </c>
      <c r="W30" s="271">
        <v>27.860549373104049643102238230</v>
      </c>
      <c r="X30" s="92">
        <v>1.9144647415263194924152751600</v>
      </c>
      <c r="Y30" s="272">
        <v>13.585074512002547636185185510</v>
      </c>
      <c r="Z30" s="271">
        <v>11.312819420734798148930732700</v>
      </c>
      <c r="AA30" s="92">
        <v>7.8337201660319078196110921200</v>
      </c>
      <c r="AB30" s="272">
        <v>28.904505480441932690880139110</v>
      </c>
    </row>
    <row r="31" ht="18" customHeight="1">
      <c r="A31" s="58"/>
      <c r="B31" s="425">
        <v>2023</v>
      </c>
      <c r="C31" s="426"/>
      <c r="D31" s="430">
        <v>43.758093758093758093758093760</v>
      </c>
      <c r="E31" s="431">
        <v>40.315235268031507712488892860</v>
      </c>
      <c r="F31" s="432">
        <v>42.447326042777288845520154500</v>
      </c>
      <c r="G31" s="430">
        <v>4.0774040774040774040774040800</v>
      </c>
      <c r="H31" s="431">
        <v>11.993912784144225324758628770</v>
      </c>
      <c r="I31" s="432">
        <v>16.069888656387567590083922050</v>
      </c>
      <c r="J31" s="430">
        <v>27.116402116402116402116402120</v>
      </c>
      <c r="K31" s="431">
        <v>16.450830113501601532679634550</v>
      </c>
      <c r="L31" s="432">
        <v>7.6533112826362281963540129500</v>
      </c>
      <c r="M31" s="430">
        <v>74.951899951899951899951899950</v>
      </c>
      <c r="N31" s="431">
        <v>68.759978165677334569927156180</v>
      </c>
      <c r="O31" s="432">
        <v>66.170525981801084631958089490</v>
      </c>
      <c r="P31" s="184"/>
      <c r="Q31" s="430">
        <v>15.060563311731067673073556460</v>
      </c>
      <c r="R31" s="431">
        <v>-2.2848612816959330740445950900</v>
      </c>
      <c r="S31" s="432">
        <v>5.1157786121306421801443447200</v>
      </c>
      <c r="T31" s="430">
        <v>-44.462643315869748250081399720</v>
      </c>
      <c r="U31" s="431">
        <v>46.668622036663060603995543380</v>
      </c>
      <c r="V31" s="432">
        <v>12.998423851494451787401666810</v>
      </c>
      <c r="W31" s="430">
        <v>-15.237819864216888891935618650</v>
      </c>
      <c r="X31" s="431">
        <v>7.0909547446163274624311445400</v>
      </c>
      <c r="Y31" s="432">
        <v>-6.0088003637272598207278889800</v>
      </c>
      <c r="Z31" s="430">
        <v>-3.1170787699360433168532943400</v>
      </c>
      <c r="AA31" s="431">
        <v>6.1159412093835754316022229600</v>
      </c>
      <c r="AB31" s="432">
        <v>5.4587353206593021683420051400</v>
      </c>
    </row>
    <row r="32" ht="21" customHeight="1">
      <c r="B32" s="43"/>
      <c r="C32"/>
      <c r="D32" s="56"/>
      <c r="E32" s="56"/>
      <c r="F32" s="56"/>
      <c r="G32" s="56"/>
      <c r="H32" s="56"/>
      <c r="I32" s="56"/>
      <c r="J32" s="56"/>
      <c r="K32" s="56"/>
      <c r="L32" s="56"/>
      <c r="M32" s="56"/>
      <c r="N32" s="56"/>
      <c r="O32" s="56"/>
      <c r="P32" s="5"/>
      <c r="Q32" s="5"/>
      <c r="R32" s="5"/>
      <c r="S32" s="5"/>
      <c r="T32" s="5"/>
      <c r="U32" s="5"/>
      <c r="V32" s="5"/>
      <c r="W32" s="5"/>
      <c r="X32" s="5"/>
      <c r="Y32" s="5"/>
      <c r="Z32" s="5"/>
      <c r="AA32" s="5"/>
      <c r="AB32" s="5"/>
    </row>
    <row r="33" ht="18" customHeight="1">
      <c r="A33" s="112"/>
      <c r="B33" s="972" t="s">
        <v>44</v>
      </c>
      <c r="C33" s="972"/>
      <c r="D33" s="972"/>
      <c r="E33" s="972"/>
      <c r="F33" s="972"/>
      <c r="G33" s="972"/>
      <c r="H33" s="972"/>
      <c r="I33" s="972"/>
      <c r="J33" s="972"/>
      <c r="K33" s="972"/>
      <c r="L33" s="972"/>
      <c r="M33" s="972"/>
      <c r="N33" s="972"/>
      <c r="O33" s="972"/>
      <c r="P33" s="411"/>
      <c r="Q33" s="971"/>
      <c r="R33" s="971"/>
      <c r="S33" s="971"/>
      <c r="T33" s="971"/>
      <c r="U33" s="971"/>
      <c r="V33" s="971"/>
      <c r="W33" s="971"/>
      <c r="X33" s="971"/>
      <c r="Y33" s="971"/>
      <c r="Z33" s="971"/>
      <c r="AA33" s="971"/>
      <c r="AB33" s="971"/>
      <c r="AC33" s="9"/>
    </row>
    <row r="34" ht="18" customHeight="1">
      <c r="A34" s="58"/>
      <c r="B34" s="284">
        <v>2021</v>
      </c>
      <c r="C34" s="285"/>
      <c r="D34" s="427">
        <v>38.803798858146684233640755380</v>
      </c>
      <c r="E34" s="428">
        <v>44.815002087811796934200810580</v>
      </c>
      <c r="F34" s="429">
        <v>39.122465475824538634060817200</v>
      </c>
      <c r="G34" s="427">
        <v>5.0532498902064119455423803200</v>
      </c>
      <c r="H34" s="428">
        <v>8.003184624842131172522523770</v>
      </c>
      <c r="I34" s="429">
        <v>12.528604118993135011441647600</v>
      </c>
      <c r="J34" s="427">
        <v>29.655248133509003074220465520</v>
      </c>
      <c r="K34" s="428">
        <v>20.589996544071262157763139910</v>
      </c>
      <c r="L34" s="429">
        <v>9.494859797124218723317053180</v>
      </c>
      <c r="M34" s="427">
        <v>73.512296881862099253403601230</v>
      </c>
      <c r="N34" s="428">
        <v>73.408183256725190264486474270</v>
      </c>
      <c r="O34" s="429">
        <v>61.145929391941892368819517970</v>
      </c>
      <c r="P34" s="5"/>
      <c r="Q34" s="427">
        <v>57.147621165264622011740002350</v>
      </c>
      <c r="R34" s="428">
        <v>82.67377332852260076578827056</v>
      </c>
      <c r="S34" s="429">
        <v>89.78605067389292953718850747</v>
      </c>
      <c r="T34" s="427">
        <v>4875.6756732443184818308843694</v>
      </c>
      <c r="U34" s="428">
        <v>154.57417808846105159385621601</v>
      </c>
      <c r="V34" s="429">
        <v>174.12944664736164979734733508</v>
      </c>
      <c r="W34" s="427">
        <v>121.12157183711277649441518043</v>
      </c>
      <c r="X34" s="428">
        <v>155.74923180366475180400062466</v>
      </c>
      <c r="Y34" s="429">
        <v>118.24534979642815154320613258</v>
      </c>
      <c r="Z34" s="427">
        <v>92.41324807841779604835644241</v>
      </c>
      <c r="AA34" s="428">
        <v>105.46739051132683249194292083</v>
      </c>
      <c r="AB34" s="429">
        <v>107.02974942063302254816052814</v>
      </c>
    </row>
    <row r="35" ht="18" customHeight="1">
      <c r="A35" s="58"/>
      <c r="B35" s="286">
        <v>2022</v>
      </c>
      <c r="C35" s="287"/>
      <c r="D35" s="271">
        <v>38.844971453667105841018884500</v>
      </c>
      <c r="E35" s="92">
        <v>42.522672388953011951705352830</v>
      </c>
      <c r="F35" s="272">
        <v>43.360702300676422011592800260</v>
      </c>
      <c r="G35" s="271">
        <v>8.668203776899429073342116820</v>
      </c>
      <c r="H35" s="92">
        <v>9.040581449595621935977391980</v>
      </c>
      <c r="I35" s="272">
        <v>15.557443272073133527598649260</v>
      </c>
      <c r="J35" s="271">
        <v>31.38998682476943346508563900</v>
      </c>
      <c r="K35" s="92">
        <v>13.977025998179428984197522430</v>
      </c>
      <c r="L35" s="272">
        <v>7.507968735206555928423400200</v>
      </c>
      <c r="M35" s="271">
        <v>78.903162055335968379446640320</v>
      </c>
      <c r="N35" s="92">
        <v>65.540279836728062871880267250</v>
      </c>
      <c r="O35" s="272">
        <v>66.426114307956111467614849720</v>
      </c>
      <c r="P35" s="5"/>
      <c r="Q35" s="271">
        <v>0.1061045484687419272943592300</v>
      </c>
      <c r="R35" s="92">
        <v>-5.1150944818789366409153363400</v>
      </c>
      <c r="S35" s="272">
        <v>10.833255965164235252920205630</v>
      </c>
      <c r="T35" s="271">
        <v>71.537208039326839173264458170</v>
      </c>
      <c r="U35" s="92">
        <v>12.962300302069396988096232680</v>
      </c>
      <c r="V35" s="272">
        <v>24.175391961501992507794788440</v>
      </c>
      <c r="W35" s="271">
        <v>5.8496853017722313002397087200</v>
      </c>
      <c r="X35" s="92">
        <v>-32.117395123193924615159389730</v>
      </c>
      <c r="Y35" s="272">
        <v>-20.925965252275732011257249190</v>
      </c>
      <c r="Z35" s="271">
        <v>7.3332835485967419169875653900</v>
      </c>
      <c r="AA35" s="92">
        <v>-10.718019532589140624776680230</v>
      </c>
      <c r="AB35" s="272">
        <v>8.635382548875898604092192450</v>
      </c>
    </row>
    <row r="36" ht="18" customHeight="1">
      <c r="A36" s="58"/>
      <c r="B36" s="425">
        <v>2023</v>
      </c>
      <c r="C36" s="426"/>
      <c r="D36" s="430">
        <v>46.552481335090030742204655250</v>
      </c>
      <c r="E36" s="431">
        <v>44.956462988147260554096204610</v>
      </c>
      <c r="F36" s="432">
        <v>45.062803101231866525000262990</v>
      </c>
      <c r="G36" s="430">
        <v>4.5674132630654369784804567400</v>
      </c>
      <c r="H36" s="431">
        <v>13.928274570798027152297918270</v>
      </c>
      <c r="I36" s="432">
        <v>17.828927297783481837595598520</v>
      </c>
      <c r="J36" s="430">
        <v>31.535463328941589811155028550</v>
      </c>
      <c r="K36" s="431">
        <v>18.907826439429356747080074600</v>
      </c>
      <c r="L36" s="432">
        <v>9.117758444755362459104345720</v>
      </c>
      <c r="M36" s="430">
        <v>82.65535792709705753184014054</v>
      </c>
      <c r="N36" s="431">
        <v>77.792563998374644453474197480</v>
      </c>
      <c r="O36" s="432">
        <v>72.009488843770710821700207240</v>
      </c>
      <c r="P36" s="184"/>
      <c r="Q36" s="430">
        <v>19.841718484918302490508531590</v>
      </c>
      <c r="R36" s="431">
        <v>5.7235128048463082076405398100</v>
      </c>
      <c r="S36" s="432">
        <v>3.9254456459862007481330845200</v>
      </c>
      <c r="T36" s="430">
        <v>-47.308423052568385005701414130</v>
      </c>
      <c r="U36" s="431">
        <v>54.063924410683594360411991500</v>
      </c>
      <c r="V36" s="432">
        <v>14.600625475247956360475878090</v>
      </c>
      <c r="W36" s="430">
        <v>0.4634487582092723884774905300</v>
      </c>
      <c r="X36" s="431">
        <v>35.277894180524231995629905650</v>
      </c>
      <c r="Y36" s="432">
        <v>21.441081687089368196871786570</v>
      </c>
      <c r="Z36" s="430">
        <v>4.7554442357675055778635461500</v>
      </c>
      <c r="AA36" s="431">
        <v>18.694281123306774899091308260</v>
      </c>
      <c r="AB36" s="432">
        <v>8.405390852582625856670946610</v>
      </c>
    </row>
    <row r="37" ht="21"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7.25" customHeight="1">
      <c r="A38" s="112"/>
      <c r="B38" s="972" t="s">
        <v>45</v>
      </c>
      <c r="C38" s="972"/>
      <c r="D38" s="972"/>
      <c r="E38" s="972"/>
      <c r="F38" s="972"/>
      <c r="G38" s="972"/>
      <c r="H38" s="972"/>
      <c r="I38" s="972"/>
      <c r="J38" s="972"/>
      <c r="K38" s="972"/>
      <c r="L38" s="972"/>
      <c r="M38" s="972"/>
      <c r="N38" s="972"/>
      <c r="O38" s="972"/>
      <c r="P38" s="411"/>
      <c r="Q38" s="971"/>
      <c r="R38" s="971"/>
      <c r="S38" s="971"/>
      <c r="T38" s="971"/>
      <c r="U38" s="971"/>
      <c r="V38" s="971"/>
      <c r="W38" s="971"/>
      <c r="X38" s="971"/>
      <c r="Y38" s="971"/>
      <c r="Z38" s="971"/>
      <c r="AA38" s="971"/>
      <c r="AB38" s="971"/>
      <c r="AC38" s="9"/>
    </row>
    <row r="39" ht="18" customHeight="1">
      <c r="A39" s="58"/>
      <c r="B39" s="284">
        <v>2021</v>
      </c>
      <c r="C39" s="285"/>
      <c r="D39" s="427">
        <v>26.757990867579908675799086760</v>
      </c>
      <c r="E39" s="428">
        <v>34.916776150970610003128112470</v>
      </c>
      <c r="F39" s="429">
        <v>28.998226374705520563766243340</v>
      </c>
      <c r="G39" s="427">
        <v>12.167566071675660716756607170</v>
      </c>
      <c r="H39" s="428">
        <v>4.6692270705372530515809666500</v>
      </c>
      <c r="I39" s="429">
        <v>7.4941687782122061315926367200</v>
      </c>
      <c r="J39" s="427">
        <v>23.532586135325861353258613530</v>
      </c>
      <c r="K39" s="428">
        <v>13.073989927352183380795050590</v>
      </c>
      <c r="L39" s="429">
        <v>6.5952449915696255542123053600</v>
      </c>
      <c r="M39" s="427">
        <v>62.458143074581430745814307460</v>
      </c>
      <c r="N39" s="428">
        <v>52.659993148860046435504129710</v>
      </c>
      <c r="O39" s="429">
        <v>43.087640144487352249571185410</v>
      </c>
      <c r="P39" s="5"/>
      <c r="Q39" s="427">
        <v>-4.0596649336908011242495956900</v>
      </c>
      <c r="R39" s="428">
        <v>5.5982089605788939245648579100</v>
      </c>
      <c r="S39" s="429">
        <v>-11.935362984215789872287965580</v>
      </c>
      <c r="T39" s="427">
        <v>107.10726437621868621569588139</v>
      </c>
      <c r="U39" s="428">
        <v>-39.650279278455208511131106860</v>
      </c>
      <c r="V39" s="429">
        <v>-19.237768141181827736787846410</v>
      </c>
      <c r="W39" s="427">
        <v>46.982068697042743718997423850</v>
      </c>
      <c r="X39" s="428">
        <v>70.670052380090368280129536190</v>
      </c>
      <c r="Y39" s="429">
        <v>24.340456696298404111611476230</v>
      </c>
      <c r="Z39" s="427">
        <v>25.479026720041316604016479710</v>
      </c>
      <c r="AA39" s="428">
        <v>8.660138814986330238713340570</v>
      </c>
      <c r="AB39" s="429">
        <v>-9.311755586447793681697627390</v>
      </c>
    </row>
    <row r="40" ht="18" customHeight="1">
      <c r="A40" s="58"/>
      <c r="B40" s="286">
        <v>2022</v>
      </c>
      <c r="C40" s="287"/>
      <c r="D40" s="271">
        <v>38.211567732115677321156773210</v>
      </c>
      <c r="E40" s="92">
        <v>42.480932516912247390546491430</v>
      </c>
      <c r="F40" s="272">
        <v>40.528604211395145267604342120</v>
      </c>
      <c r="G40" s="271">
        <v>7.297633872976338729763387300</v>
      </c>
      <c r="H40" s="92">
        <v>8.690414267982921020834422100</v>
      </c>
      <c r="I40" s="272">
        <v>13.576811387890613504196406760</v>
      </c>
      <c r="J40" s="271">
        <v>31.496471564964715649647156500</v>
      </c>
      <c r="K40" s="92">
        <v>16.052584911587087245799939410</v>
      </c>
      <c r="L40" s="272">
        <v>8.296039164181719503590027180</v>
      </c>
      <c r="M40" s="271">
        <v>77.005673170056731700567317010</v>
      </c>
      <c r="N40" s="92">
        <v>67.223931696482255657180852950</v>
      </c>
      <c r="O40" s="272">
        <v>62.401454763467478275390776050</v>
      </c>
      <c r="P40" s="5"/>
      <c r="Q40" s="271">
        <v>42.804323094318258414968998800</v>
      </c>
      <c r="R40" s="92">
        <v>21.663387058417228819569355180</v>
      </c>
      <c r="S40" s="272">
        <v>39.762355420312951239471386370</v>
      </c>
      <c r="T40" s="271">
        <v>-40.023881276062430195980447110</v>
      </c>
      <c r="U40" s="92">
        <v>86.12104609108924296498126584</v>
      </c>
      <c r="V40" s="272">
        <v>81.16500695026491823021332178</v>
      </c>
      <c r="W40" s="271">
        <v>33.841947433556859293087151050</v>
      </c>
      <c r="X40" s="92">
        <v>22.782601185462553562039999240</v>
      </c>
      <c r="Y40" s="272">
        <v>25.788187925511899699450539820</v>
      </c>
      <c r="Z40" s="271">
        <v>23.291646820305181299770074430</v>
      </c>
      <c r="AA40" s="92">
        <v>27.656552302241379483554885580</v>
      </c>
      <c r="AB40" s="272">
        <v>44.824489236811510976693415300</v>
      </c>
    </row>
    <row r="41" ht="18" customHeight="1">
      <c r="A41" s="58"/>
      <c r="B41" s="425">
        <v>2023</v>
      </c>
      <c r="C41" s="426"/>
      <c r="D41" s="430">
        <v>42.921682579216825792168257920</v>
      </c>
      <c r="E41" s="431">
        <v>41.232612802251183085069948750</v>
      </c>
      <c r="F41" s="432">
        <v>42.416964691142789906830754140</v>
      </c>
      <c r="G41" s="430">
        <v>5.5244223052442230524422305200</v>
      </c>
      <c r="H41" s="431">
        <v>11.195993393230111453818090100</v>
      </c>
      <c r="I41" s="432">
        <v>15.907447242210209175066040460</v>
      </c>
      <c r="J41" s="430">
        <v>26.825100318251003182510031830</v>
      </c>
      <c r="K41" s="431">
        <v>15.470079835390005083699380990</v>
      </c>
      <c r="L41" s="432">
        <v>7.3196358080136820578769609100</v>
      </c>
      <c r="M41" s="430">
        <v>75.271205202712052027120520270</v>
      </c>
      <c r="N41" s="431">
        <v>67.898686030871299622587419840</v>
      </c>
      <c r="O41" s="432">
        <v>65.644047741366681139773755510</v>
      </c>
      <c r="P41" s="184"/>
      <c r="Q41" s="430">
        <v>12.32641089247968199871129600</v>
      </c>
      <c r="R41" s="431">
        <v>-2.9385412247064102181718066600</v>
      </c>
      <c r="S41" s="432">
        <v>4.659327693332272592281564600</v>
      </c>
      <c r="T41" s="430">
        <v>-24.298445203127511677479431150</v>
      </c>
      <c r="U41" s="431">
        <v>28.831526875032874483655053530</v>
      </c>
      <c r="V41" s="432">
        <v>17.166297650620168376140813400</v>
      </c>
      <c r="W41" s="430">
        <v>-14.831411312561089467832166580</v>
      </c>
      <c r="X41" s="431">
        <v>-3.6287306961326967069909481800</v>
      </c>
      <c r="Y41" s="432">
        <v>-11.769512376457953247074656450</v>
      </c>
      <c r="Z41" s="430">
        <v>-2.2523898512732079308803041600</v>
      </c>
      <c r="AA41" s="431">
        <v>1.0037412530669201641545194600</v>
      </c>
      <c r="AB41" s="432">
        <v>5.1963419605456793859442656500</v>
      </c>
    </row>
    <row r="42" ht="12" customHeight="1">
      <c r="B42" s="43"/>
      <c r="C42"/>
      <c r="D42" s="56"/>
      <c r="E42" s="56"/>
      <c r="F42" s="56"/>
      <c r="G42" s="56"/>
      <c r="H42" s="56"/>
      <c r="I42" s="56"/>
      <c r="J42" s="56"/>
      <c r="K42" s="56"/>
      <c r="L42" s="56"/>
      <c r="M42" s="56"/>
      <c r="N42" s="56"/>
      <c r="O42" s="56"/>
      <c r="P42" s="5"/>
      <c r="Q42" s="5"/>
      <c r="R42" s="5"/>
      <c r="S42" s="5"/>
      <c r="T42" s="5"/>
      <c r="U42" s="5"/>
      <c r="V42" s="5"/>
      <c r="W42" s="5"/>
      <c r="X42" s="5"/>
      <c r="Y42" s="5"/>
      <c r="Z42" s="5"/>
      <c r="AA42" s="5"/>
      <c r="AB42" s="5"/>
    </row>
    <row r="43" ht="39.95" customHeight="1">
      <c r="B43" s="1036" t="s">
        <v>126</v>
      </c>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row>
    <row r="44" ht="12" customHeight="1">
      <c r="Z44" s="55"/>
      <c r="AA44" s="233"/>
      <c r="AB44" s="233"/>
    </row>
    <row r="45" ht="12" customHeight="1"/>
    <row r="46">
      <c r="A46" s="236"/>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row>
    <row r="47">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row>
    <row r="48">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row>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sheetData>
  <mergeCells count="22">
    <mergeCell ref="B43:AB43"/>
    <mergeCell ref="Q38:AB38"/>
    <mergeCell ref="Q7:S7"/>
    <mergeCell ref="T7:V7"/>
    <mergeCell ref="Q33:AB33"/>
    <mergeCell ref="B33:O33"/>
    <mergeCell ref="B38:O38"/>
    <mergeCell ref="J7:L7"/>
    <mergeCell ref="G7:I7"/>
    <mergeCell ref="D7:F7"/>
    <mergeCell ref="B8:C8"/>
    <mergeCell ref="M7:O7"/>
    <mergeCell ref="Q28:AB28"/>
    <mergeCell ref="W7:Y7"/>
    <mergeCell ref="Z7:AB7"/>
    <mergeCell ref="B28:O28"/>
    <mergeCell ref="B2:AB2"/>
    <mergeCell ref="Q6:AB6"/>
    <mergeCell ref="D6:O6"/>
    <mergeCell ref="B3:Q3"/>
    <mergeCell ref="R3:AB3"/>
    <mergeCell ref="B4:AB4"/>
  </mergeCells>
  <phoneticPr fontId="0" type="noConversion"/>
  <printOptions horizontalCentered="1" verticalCentered="1"/>
  <pageMargins left="0.25" right="0.25" top="0.25" bottom="0.25" header="0" footer="0"/>
  <pageSetup scale="70" fitToWidth="1" fitToHeight="1" orientation="landscape" r:id="rId1"/>
  <headerFooter alignWithMargins="0">
    <oddHeader/>
    <oddFooter/>
  </headerFooter>
  <rowBreaks count="1" manualBreakCount="1">
    <brk id="46" max="16383" man="1"/>
  </rowBreaks>
  <colBreaks count="1" manualBreakCount="1">
    <brk id="30" max="1048575" man="1"/>
  </colBreaks>
  <drawing r:id="rId39"/>
</worksheet>
</file>

<file path=xl/worksheets/sheet101.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7">
    <pageSetUpPr fitToPage="1"/>
  </sheetPr>
  <dimension ref="A1:AD82"/>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89"/>
      <c r="B1" s="656" t="s">
        <v>181</v>
      </c>
      <c r="Z1" s="5"/>
      <c r="AB1" s="685"/>
      <c r="AD1" s="236"/>
    </row>
    <row r="2" ht="15" customHeight="1">
      <c r="A2" s="11"/>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row>
    <row r="3" ht="17.1" customHeight="1">
      <c r="A3" s="11"/>
      <c r="B3" s="999" t="s">
        <v>209</v>
      </c>
      <c r="C3" s="999"/>
      <c r="D3" s="999"/>
      <c r="E3" s="999"/>
      <c r="F3" s="999"/>
      <c r="G3" s="999"/>
      <c r="H3" s="999"/>
      <c r="I3" s="999"/>
      <c r="J3" s="999"/>
      <c r="K3" s="999"/>
      <c r="L3" s="999"/>
      <c r="M3" s="999"/>
      <c r="N3" s="999"/>
      <c r="O3" s="999"/>
      <c r="P3" s="999"/>
      <c r="Q3" s="999"/>
      <c r="R3" s="1035" t="s">
        <v>296</v>
      </c>
      <c r="S3" s="1035"/>
      <c r="T3" s="1035"/>
      <c r="U3" s="1035"/>
      <c r="V3" s="1035"/>
      <c r="W3" s="1035"/>
      <c r="X3" s="1035"/>
      <c r="Y3" s="1035"/>
      <c r="Z3" s="1035"/>
      <c r="AA3" s="1035"/>
      <c r="AB3" s="1035"/>
    </row>
    <row r="4" ht="19.5" customHeight="1">
      <c r="A4" s="4"/>
      <c r="B4" s="999" t="s">
        <v>210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row>
    <row r="5" ht="12.75" customHeight="1"/>
    <row r="6" ht="15.75" customHeight="1">
      <c r="D6" s="960" t="s">
        <v>90</v>
      </c>
      <c r="E6" s="960"/>
      <c r="F6" s="960"/>
      <c r="G6" s="960"/>
      <c r="H6" s="960"/>
      <c r="I6" s="960"/>
      <c r="J6" s="960"/>
      <c r="K6" s="960"/>
      <c r="L6" s="960"/>
      <c r="M6" s="960"/>
      <c r="N6" s="960"/>
      <c r="O6" s="960"/>
      <c r="Q6" s="960" t="s">
        <v>70</v>
      </c>
      <c r="R6" s="960"/>
      <c r="S6" s="960"/>
      <c r="T6" s="960"/>
      <c r="U6" s="960"/>
      <c r="V6" s="960"/>
      <c r="W6" s="960"/>
      <c r="X6" s="960"/>
      <c r="Y6" s="960"/>
      <c r="Z6" s="960"/>
      <c r="AA6" s="960"/>
      <c r="AB6" s="960"/>
    </row>
    <row r="7" ht="15.75" customHeight="1">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944" t="s">
        <v>42</v>
      </c>
      <c r="C8" s="944"/>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18" customHeight="1">
      <c r="A9" s="57"/>
      <c r="B9" s="284">
        <v>2022</v>
      </c>
      <c r="C9" s="285" t="s">
        <v>218</v>
      </c>
      <c r="D9" s="434">
        <v>125.86691619879392805156997297</v>
      </c>
      <c r="E9" s="435">
        <v>159.88026785431812044388963036</v>
      </c>
      <c r="F9" s="436">
        <v>174.69378419742898875821631417</v>
      </c>
      <c r="G9" s="434">
        <v>114.73271889400921658986175115</v>
      </c>
      <c r="H9" s="435">
        <v>115.2830012423331573771959721</v>
      </c>
      <c r="I9" s="436">
        <v>146.66918398587339423893298584</v>
      </c>
      <c r="J9" s="434">
        <v>98.34351344296528321587052989</v>
      </c>
      <c r="K9" s="435">
        <v>85.24963881601156022121997433</v>
      </c>
      <c r="L9" s="436">
        <v>92.94811450700512999619650611</v>
      </c>
      <c r="M9" s="434">
        <v>113.73781078463028737487891508</v>
      </c>
      <c r="N9" s="435">
        <v>136.74487487643723011289735186</v>
      </c>
      <c r="O9" s="436">
        <v>157.04711359853327865293223651</v>
      </c>
      <c r="P9" s="5"/>
      <c r="Q9" s="415">
        <v>45.719023290819554005072009580</v>
      </c>
      <c r="R9" s="416">
        <v>55.522195683538196431420005850</v>
      </c>
      <c r="S9" s="417">
        <v>53.064831327439799755700975350</v>
      </c>
      <c r="T9" s="415">
        <v>19.985293164768613215495406550</v>
      </c>
      <c r="U9" s="416">
        <v>47.420633850523563942225020760</v>
      </c>
      <c r="V9" s="417">
        <v>37.532769118785191524821248960</v>
      </c>
      <c r="W9" s="415">
        <v>28.196518976133262908050264690</v>
      </c>
      <c r="X9" s="416">
        <v>18.465205513265046432458785110</v>
      </c>
      <c r="Y9" s="417">
        <v>13.798943100558878545356275700</v>
      </c>
      <c r="Z9" s="415">
        <v>26.945206601637145621631202320</v>
      </c>
      <c r="AA9" s="416">
        <v>45.572604972593341731799913390</v>
      </c>
      <c r="AB9" s="417">
        <v>45.070771492819672192906138480</v>
      </c>
    </row>
    <row r="10" ht="18" customHeight="1">
      <c r="A10" s="58"/>
      <c r="B10" s="286"/>
      <c r="C10" s="287" t="s">
        <v>221</v>
      </c>
      <c r="D10" s="276">
        <v>136.16985694136610920814023776</v>
      </c>
      <c r="E10" s="94">
        <v>171.25009365065278463442239473</v>
      </c>
      <c r="F10" s="277">
        <v>185.36085991336539427605023749</v>
      </c>
      <c r="G10" s="276">
        <v>125.24870466321243523316062176</v>
      </c>
      <c r="H10" s="94">
        <v>130.69878037704377928506999509</v>
      </c>
      <c r="I10" s="277">
        <v>160.61530888620644258731381033</v>
      </c>
      <c r="J10" s="276">
        <v>102.62996158770806658130601793</v>
      </c>
      <c r="K10" s="94">
        <v>85.98985442565848395102157267</v>
      </c>
      <c r="L10" s="277">
        <v>96.18119708097328559143304695</v>
      </c>
      <c r="M10" s="276">
        <v>121.97128313484441029581252401</v>
      </c>
      <c r="N10" s="94">
        <v>144.84891399888455103179029559</v>
      </c>
      <c r="O10" s="277">
        <v>168.27462810660195047413599389</v>
      </c>
      <c r="P10" s="5"/>
      <c r="Q10" s="271">
        <v>59.569349352828713231683432280</v>
      </c>
      <c r="R10" s="92">
        <v>51.228332273016108301579842430</v>
      </c>
      <c r="S10" s="272">
        <v>50.606505991439480264940167680</v>
      </c>
      <c r="T10" s="271">
        <v>29.303980164994718434451564480</v>
      </c>
      <c r="U10" s="92">
        <v>57.815188017480270744302680220</v>
      </c>
      <c r="V10" s="272">
        <v>40.627139735957643908153590300</v>
      </c>
      <c r="W10" s="271">
        <v>23.102205055094864439348389100</v>
      </c>
      <c r="X10" s="92">
        <v>21.930500310888613734839574910</v>
      </c>
      <c r="Y10" s="272">
        <v>20.727548337997495651821350330</v>
      </c>
      <c r="Z10" s="271">
        <v>35.197417375769131658355039780</v>
      </c>
      <c r="AA10" s="92">
        <v>45.074261138850696186171214140</v>
      </c>
      <c r="AB10" s="272">
        <v>46.192322111400434125900200260</v>
      </c>
    </row>
    <row r="11" ht="18" customHeight="1">
      <c r="A11" s="58"/>
      <c r="B11" s="288"/>
      <c r="C11" s="289" t="s">
        <v>223</v>
      </c>
      <c r="D11" s="439">
        <v>153.34301470588235294117647059</v>
      </c>
      <c r="E11" s="95">
        <v>190.74749597701337623170284083</v>
      </c>
      <c r="F11" s="440">
        <v>201.84486826948830100949879797</v>
      </c>
      <c r="G11" s="439">
        <v>146.09698275862068965517241379</v>
      </c>
      <c r="H11" s="95">
        <v>126.77703674916778293957961471</v>
      </c>
      <c r="I11" s="440">
        <v>166.78656659940207760409797665</v>
      </c>
      <c r="J11" s="439">
        <v>102.89236683141131246567819879</v>
      </c>
      <c r="K11" s="95">
        <v>84.18169464117859023521902471</v>
      </c>
      <c r="L11" s="440">
        <v>94.71874550829596573283311361</v>
      </c>
      <c r="M11" s="439">
        <v>134.31548451548451548451548452</v>
      </c>
      <c r="N11" s="95">
        <v>160.04055794179523141654978963</v>
      </c>
      <c r="O11" s="440">
        <v>181.17361719845722300140252454</v>
      </c>
      <c r="P11" s="5"/>
      <c r="Q11" s="420">
        <v>50.956036553259592137786462260</v>
      </c>
      <c r="R11" s="91">
        <v>45.619723815059303096285810820</v>
      </c>
      <c r="S11" s="421">
        <v>48.455785592114763492444251610</v>
      </c>
      <c r="T11" s="420">
        <v>21.200520532397384194546701080</v>
      </c>
      <c r="U11" s="91">
        <v>34.893048935555377906100431210</v>
      </c>
      <c r="V11" s="421">
        <v>19.628222974307445990665954050</v>
      </c>
      <c r="W11" s="420">
        <v>8.378824667394533721387124190</v>
      </c>
      <c r="X11" s="91">
        <v>15.075399564951141688685480640</v>
      </c>
      <c r="Y11" s="421">
        <v>10.501108168839532180486485120</v>
      </c>
      <c r="Z11" s="420">
        <v>32.875598270786850810256355400</v>
      </c>
      <c r="AA11" s="91">
        <v>41.089474753372005139186066730</v>
      </c>
      <c r="AB11" s="421">
        <v>39.416461068605921969914929550</v>
      </c>
    </row>
    <row r="12" ht="18" customHeight="1">
      <c r="A12" s="58"/>
      <c r="B12" s="286"/>
      <c r="C12" s="287" t="s">
        <v>224</v>
      </c>
      <c r="D12" s="276">
        <v>143.39372748463657554566645476</v>
      </c>
      <c r="E12" s="94">
        <v>178.59905130501007627998197774</v>
      </c>
      <c r="F12" s="277">
        <v>191.27064228480474614285455894</v>
      </c>
      <c r="G12" s="276">
        <v>144.03230653643876784372652141</v>
      </c>
      <c r="H12" s="94">
        <v>117.18430424996077447865516176</v>
      </c>
      <c r="I12" s="277">
        <v>154.13511526545187207897915244</v>
      </c>
      <c r="J12" s="276">
        <v>105.37609621648709596592332749</v>
      </c>
      <c r="K12" s="94">
        <v>85.66189625056694689312996443</v>
      </c>
      <c r="L12" s="277">
        <v>97.3376469426059468536994962</v>
      </c>
      <c r="M12" s="276">
        <v>128.36749327756199581714968629</v>
      </c>
      <c r="N12" s="94">
        <v>151.18019568916619398752127057</v>
      </c>
      <c r="O12" s="277">
        <v>171.6377630161154725113376671</v>
      </c>
      <c r="P12" s="5"/>
      <c r="Q12" s="271">
        <v>21.190718718574685809874481170</v>
      </c>
      <c r="R12" s="92">
        <v>24.128332969188998427439965130</v>
      </c>
      <c r="S12" s="272">
        <v>26.492085644257234200265842880</v>
      </c>
      <c r="T12" s="271">
        <v>4.9437853910000710416194616900</v>
      </c>
      <c r="U12" s="92">
        <v>21.174361558660560493642312410</v>
      </c>
      <c r="V12" s="272">
        <v>10.713508846394697062524640920</v>
      </c>
      <c r="W12" s="271">
        <v>3.0266524490227836649281770100</v>
      </c>
      <c r="X12" s="92">
        <v>9.000112418880993493984772110</v>
      </c>
      <c r="Y12" s="272">
        <v>5.1400853496083984282490017500</v>
      </c>
      <c r="Z12" s="271">
        <v>13.073991002785697971829959320</v>
      </c>
      <c r="AA12" s="92">
        <v>23.015900038433430656599110660</v>
      </c>
      <c r="AB12" s="272">
        <v>22.736764396056594446659358260</v>
      </c>
    </row>
    <row r="13" ht="18" customHeight="1">
      <c r="A13" s="58"/>
      <c r="B13" s="288"/>
      <c r="C13" s="289" t="s">
        <v>226</v>
      </c>
      <c r="D13" s="439">
        <v>142.68660185967878275570583263</v>
      </c>
      <c r="E13" s="95">
        <v>180.09742216305859388381165658</v>
      </c>
      <c r="F13" s="440">
        <v>190.04167637138385245969186662</v>
      </c>
      <c r="G13" s="439">
        <v>128.66802443991853360488798371</v>
      </c>
      <c r="H13" s="95">
        <v>125.00893336756877204160386525</v>
      </c>
      <c r="I13" s="440">
        <v>154.31691443818715001354206366</v>
      </c>
      <c r="J13" s="439">
        <v>105.15895372233400402414486922</v>
      </c>
      <c r="K13" s="95">
        <v>85.41841739654386877561016753</v>
      </c>
      <c r="L13" s="440">
        <v>97.20442127399513571348353666</v>
      </c>
      <c r="M13" s="439">
        <v>125.71823024241765409283617785</v>
      </c>
      <c r="N13" s="95">
        <v>149.72291710388247639034627493</v>
      </c>
      <c r="O13" s="440">
        <v>171.48381460810482892501819947</v>
      </c>
      <c r="P13" s="5"/>
      <c r="Q13" s="420">
        <v>26.412262779444282659317586870</v>
      </c>
      <c r="R13" s="91">
        <v>21.148479164709548700535915610</v>
      </c>
      <c r="S13" s="421">
        <v>23.608801487211054345158322070</v>
      </c>
      <c r="T13" s="420">
        <v>-2.6540335814678799645806631800</v>
      </c>
      <c r="U13" s="91">
        <v>18.271299245136361002110103500</v>
      </c>
      <c r="V13" s="421">
        <v>13.717640354717908509384398260</v>
      </c>
      <c r="W13" s="420">
        <v>7.4216521170454876067659771700</v>
      </c>
      <c r="X13" s="91">
        <v>6.9297214279706007032847529100</v>
      </c>
      <c r="Y13" s="421">
        <v>12.522522659976738960247667220</v>
      </c>
      <c r="Z13" s="420">
        <v>16.964026967091583665511668020</v>
      </c>
      <c r="AA13" s="91">
        <v>20.674360641820147162084287570</v>
      </c>
      <c r="AB13" s="421">
        <v>22.592478505323261924574688250</v>
      </c>
    </row>
    <row r="14" ht="18" customHeight="1">
      <c r="A14" s="58"/>
      <c r="B14" s="286"/>
      <c r="C14" s="287" t="s">
        <v>228</v>
      </c>
      <c r="D14" s="276">
        <v>146.69368219527760051052967454</v>
      </c>
      <c r="E14" s="94">
        <v>180.02502648457654287153565143</v>
      </c>
      <c r="F14" s="277">
        <v>201.41231708422618198908225395</v>
      </c>
      <c r="G14" s="276">
        <v>155.33982035928143712574850299</v>
      </c>
      <c r="H14" s="94">
        <v>132.11212633521610774200619601</v>
      </c>
      <c r="I14" s="277">
        <v>167.00813948281111882136073461</v>
      </c>
      <c r="J14" s="276">
        <v>102.92014989910637071202075526</v>
      </c>
      <c r="K14" s="94">
        <v>86.98782391838969898823150058</v>
      </c>
      <c r="L14" s="277">
        <v>96.7055035333388305280134593</v>
      </c>
      <c r="M14" s="276">
        <v>131.93467283820744792762465811</v>
      </c>
      <c r="N14" s="94">
        <v>155.61327980136221781817353469</v>
      </c>
      <c r="O14" s="277">
        <v>181.78238801442189888335297481</v>
      </c>
      <c r="P14" s="5"/>
      <c r="Q14" s="271">
        <v>26.432213896591438806972480200</v>
      </c>
      <c r="R14" s="92">
        <v>22.054679546458281360695396680</v>
      </c>
      <c r="S14" s="272">
        <v>25.987517367146088764884449080</v>
      </c>
      <c r="T14" s="271">
        <v>10.706371927341110750753522270</v>
      </c>
      <c r="U14" s="92">
        <v>-1.533585599661508975923498500</v>
      </c>
      <c r="V14" s="272">
        <v>14.461827553347786820174010170</v>
      </c>
      <c r="W14" s="271">
        <v>5.6264513375880361318517154200</v>
      </c>
      <c r="X14" s="92">
        <v>10.247755521552017089595048630</v>
      </c>
      <c r="Y14" s="272">
        <v>9.048790255435580818941730570</v>
      </c>
      <c r="Z14" s="271">
        <v>19.404987012254416308946520280</v>
      </c>
      <c r="AA14" s="92">
        <v>23.158300369017171149769860050</v>
      </c>
      <c r="AB14" s="272">
        <v>24.983230335679494351761999490</v>
      </c>
    </row>
    <row r="15" ht="18" customHeight="1">
      <c r="A15" s="58"/>
      <c r="B15" s="288"/>
      <c r="C15" s="289" t="s">
        <v>229</v>
      </c>
      <c r="D15" s="439">
        <v>141.9887218045112781954887218</v>
      </c>
      <c r="E15" s="95">
        <v>178.49953016310298173204622488</v>
      </c>
      <c r="F15" s="440">
        <v>205.29370531671097172491471177</v>
      </c>
      <c r="G15" s="439">
        <v>138.95584415584415584415584416</v>
      </c>
      <c r="H15" s="95">
        <v>132.17103794192016307157851877</v>
      </c>
      <c r="I15" s="440">
        <v>167.70199201013990899564308194</v>
      </c>
      <c r="J15" s="439">
        <v>104.46807857581338244321669736</v>
      </c>
      <c r="K15" s="95">
        <v>85.60918533557013067459725855</v>
      </c>
      <c r="L15" s="440">
        <v>98.05716193676003908136907338</v>
      </c>
      <c r="M15" s="439">
        <v>128.70624273793176296609274321</v>
      </c>
      <c r="N15" s="95">
        <v>155.11423927178153446033810143</v>
      </c>
      <c r="O15" s="440">
        <v>184.99104147170931002213954762</v>
      </c>
      <c r="P15" s="5"/>
      <c r="Q15" s="420">
        <v>6.5440943067428893637849664100</v>
      </c>
      <c r="R15" s="91">
        <v>18.345690736695193929744883820</v>
      </c>
      <c r="S15" s="421">
        <v>24.631402813048341211679446990</v>
      </c>
      <c r="T15" s="420">
        <v>-2.5533046299597210360958766400</v>
      </c>
      <c r="U15" s="91">
        <v>11.565409633939131501296490150</v>
      </c>
      <c r="V15" s="421">
        <v>15.063246459620324357907686990</v>
      </c>
      <c r="W15" s="420">
        <v>-5.2478426144771480599590058800</v>
      </c>
      <c r="X15" s="91">
        <v>3.1561912971474508009953592900</v>
      </c>
      <c r="Y15" s="421">
        <v>5.0085679307100543963105025900</v>
      </c>
      <c r="Z15" s="420">
        <v>2.4868508910512228813933978200</v>
      </c>
      <c r="AA15" s="91">
        <v>21.102945472829674402212093440</v>
      </c>
      <c r="AB15" s="421">
        <v>23.030668526639108927392216960</v>
      </c>
    </row>
    <row r="16" ht="18" customHeight="1">
      <c r="A16" s="58"/>
      <c r="B16" s="286"/>
      <c r="C16" s="287" t="s">
        <v>230</v>
      </c>
      <c r="D16" s="276">
        <v>143.44905920146856356126663607</v>
      </c>
      <c r="E16" s="94">
        <v>174.09910539564355767653846931</v>
      </c>
      <c r="F16" s="277">
        <v>195.35917920595310457047373105</v>
      </c>
      <c r="G16" s="276">
        <v>132.41555673947789025039957379</v>
      </c>
      <c r="H16" s="94">
        <v>137.15260727103485927446388774</v>
      </c>
      <c r="I16" s="277">
        <v>159.11234938024679452091763707</v>
      </c>
      <c r="J16" s="276">
        <v>106.05822955233927970380343319</v>
      </c>
      <c r="K16" s="94">
        <v>88.31915052530290269939423906</v>
      </c>
      <c r="L16" s="277">
        <v>99.74136563660196455491831554</v>
      </c>
      <c r="M16" s="276">
        <v>129.13263089289593743210949381</v>
      </c>
      <c r="N16" s="94">
        <v>150.55517637428061123238737847</v>
      </c>
      <c r="O16" s="277">
        <v>176.48354275893846747780171609</v>
      </c>
      <c r="P16" s="5"/>
      <c r="Q16" s="271">
        <v>24.253521815068065389659142860</v>
      </c>
      <c r="R16" s="92">
        <v>19.948508762278435956449494910</v>
      </c>
      <c r="S16" s="272">
        <v>22.423240324193863181118580890</v>
      </c>
      <c r="T16" s="271">
        <v>3.4267919008220631602228885900</v>
      </c>
      <c r="U16" s="92">
        <v>24.609738357943743987901881820</v>
      </c>
      <c r="V16" s="272">
        <v>11.543882095305260005269345710</v>
      </c>
      <c r="W16" s="271">
        <v>8.889906019584618105444328400</v>
      </c>
      <c r="X16" s="92">
        <v>9.461938649735834383551723230</v>
      </c>
      <c r="Y16" s="272">
        <v>11.318216277937982380864881340</v>
      </c>
      <c r="Z16" s="271">
        <v>17.758946681228300086118313360</v>
      </c>
      <c r="AA16" s="92">
        <v>21.004666340856576290434196370</v>
      </c>
      <c r="AB16" s="272">
        <v>20.384589493073665885277493310</v>
      </c>
    </row>
    <row r="17" ht="18" customHeight="1">
      <c r="A17" s="58"/>
      <c r="B17" s="288"/>
      <c r="C17" s="289" t="s">
        <v>231</v>
      </c>
      <c r="D17" s="439">
        <v>134.36177410261229092275887991</v>
      </c>
      <c r="E17" s="95">
        <v>169.8894648265802279503476403</v>
      </c>
      <c r="F17" s="440">
        <v>186.27815902644340744807393174</v>
      </c>
      <c r="G17" s="439">
        <v>134.34678899082568807339449541</v>
      </c>
      <c r="H17" s="95">
        <v>129.25507194609386607445277657</v>
      </c>
      <c r="I17" s="440">
        <v>158.18037405117771343610611159</v>
      </c>
      <c r="J17" s="439">
        <v>101.22390833075255497057912666</v>
      </c>
      <c r="K17" s="95">
        <v>85.01881062420525223335208729</v>
      </c>
      <c r="L17" s="440">
        <v>95.06279321544568747744496572</v>
      </c>
      <c r="M17" s="439">
        <v>122.59582188015393073117097306</v>
      </c>
      <c r="N17" s="95">
        <v>149.35948499876579224917532481</v>
      </c>
      <c r="O17" s="440">
        <v>171.52533107992130662687986057</v>
      </c>
      <c r="P17" s="5"/>
      <c r="Q17" s="420">
        <v>15.144191078293669429897124700</v>
      </c>
      <c r="R17" s="91">
        <v>13.949371699375595848283223970</v>
      </c>
      <c r="S17" s="421">
        <v>16.452528970931720975886153330</v>
      </c>
      <c r="T17" s="420">
        <v>8.981872683257734728631018590</v>
      </c>
      <c r="U17" s="91">
        <v>10.042328751510361067826856170</v>
      </c>
      <c r="V17" s="421">
        <v>16.475057727171765678722580210</v>
      </c>
      <c r="W17" s="420">
        <v>3.5511771597819065838230549600</v>
      </c>
      <c r="X17" s="91">
        <v>6.2527945018501017939590944300</v>
      </c>
      <c r="Y17" s="421">
        <v>4.4984021431999311387699562200</v>
      </c>
      <c r="Z17" s="420">
        <v>12.071317385726602290063912840</v>
      </c>
      <c r="AA17" s="91">
        <v>15.131029614049644730864403180</v>
      </c>
      <c r="AB17" s="421">
        <v>17.400191975109764877719793720</v>
      </c>
    </row>
    <row r="18" ht="18" customHeight="1">
      <c r="A18" s="58"/>
      <c r="B18" s="286">
        <v>2023</v>
      </c>
      <c r="C18" s="287" t="s">
        <v>232</v>
      </c>
      <c r="D18" s="276">
        <v>134.20864140480591497227356747</v>
      </c>
      <c r="E18" s="94">
        <v>164.91297746106297716469905148</v>
      </c>
      <c r="F18" s="277">
        <v>185.1906469413608743263264123</v>
      </c>
      <c r="G18" s="276">
        <v>140.53198653198653198653198653</v>
      </c>
      <c r="H18" s="94">
        <v>133.57639360335230394922149309</v>
      </c>
      <c r="I18" s="277">
        <v>153.04134089132134480062548866</v>
      </c>
      <c r="J18" s="276">
        <v>104.58853998057623826481061832</v>
      </c>
      <c r="K18" s="94">
        <v>98.0844085589514610888312942</v>
      </c>
      <c r="L18" s="277">
        <v>109.20481927710843373493975904</v>
      </c>
      <c r="M18" s="276">
        <v>123.25614779677942828610660342</v>
      </c>
      <c r="N18" s="94">
        <v>145.24905009797326938262217414</v>
      </c>
      <c r="O18" s="277">
        <v>170.60741619057885092163414897</v>
      </c>
      <c r="P18" s="5"/>
      <c r="Q18" s="271">
        <v>20.154835379733432643969598900</v>
      </c>
      <c r="R18" s="92">
        <v>10.529967982240890030015101600</v>
      </c>
      <c r="S18" s="272">
        <v>21.765475693009781152144552990</v>
      </c>
      <c r="T18" s="271">
        <v>0.9988084763855356226834773200</v>
      </c>
      <c r="U18" s="92">
        <v>14.719848089881358883234058300</v>
      </c>
      <c r="V18" s="272">
        <v>15.817651997298759836787546830</v>
      </c>
      <c r="W18" s="271">
        <v>3.0060448776679077763379326600</v>
      </c>
      <c r="X18" s="92">
        <v>22.215800596482736284756554800</v>
      </c>
      <c r="Y18" s="272">
        <v>18.956670079085036460137960270</v>
      </c>
      <c r="Z18" s="271">
        <v>13.770219356566372716911505060</v>
      </c>
      <c r="AA18" s="92">
        <v>17.229240899816770008852245430</v>
      </c>
      <c r="AB18" s="272">
        <v>24.847556651158068361844478100</v>
      </c>
    </row>
    <row r="19" ht="18" customHeight="1">
      <c r="A19" s="58"/>
      <c r="B19" s="288"/>
      <c r="C19" s="289" t="s">
        <v>233</v>
      </c>
      <c r="D19" s="439">
        <v>136.04162679425837320574162679</v>
      </c>
      <c r="E19" s="95">
        <v>174.53572067116854905237730515</v>
      </c>
      <c r="F19" s="440">
        <v>188.97029436939568937977076829</v>
      </c>
      <c r="G19" s="439">
        <v>125.80276816608996539792387543</v>
      </c>
      <c r="H19" s="95">
        <v>137.14857309506364324986165951</v>
      </c>
      <c r="I19" s="440">
        <v>156.42862834416337783017873826</v>
      </c>
      <c r="J19" s="439">
        <v>105.08971471471471471471471471</v>
      </c>
      <c r="K19" s="95">
        <v>95.41877287484223576888031235</v>
      </c>
      <c r="L19" s="440">
        <v>106.17418846875102594812258901</v>
      </c>
      <c r="M19" s="439">
        <v>124.06687228375157717650357493</v>
      </c>
      <c r="N19" s="95">
        <v>149.85615420300612358508071999</v>
      </c>
      <c r="O19" s="440">
        <v>173.89423030575684056620446987</v>
      </c>
      <c r="P19" s="5"/>
      <c r="Q19" s="420">
        <v>16.743890463229124090698203370</v>
      </c>
      <c r="R19" s="91">
        <v>16.164455476301728138572644600</v>
      </c>
      <c r="S19" s="421">
        <v>21.651049042180389433395059110</v>
      </c>
      <c r="T19" s="420">
        <v>9.674451622348949586082369920</v>
      </c>
      <c r="U19" s="91">
        <v>23.947115724892808366714537630</v>
      </c>
      <c r="V19" s="421">
        <v>15.824323980707952426626676710</v>
      </c>
      <c r="W19" s="420">
        <v>9.303257046063860434149597620</v>
      </c>
      <c r="X19" s="91">
        <v>17.572628821655714766576562760</v>
      </c>
      <c r="Y19" s="421">
        <v>17.578869077683493400152385800</v>
      </c>
      <c r="Z19" s="420">
        <v>16.151804423560922278707600230</v>
      </c>
      <c r="AA19" s="91">
        <v>17.679955674334907452745767690</v>
      </c>
      <c r="AB19" s="421">
        <v>23.376538809141318594758949370</v>
      </c>
    </row>
    <row r="20" ht="18" customHeight="1">
      <c r="A20" s="58"/>
      <c r="B20" s="286"/>
      <c r="C20" s="287" t="s">
        <v>234</v>
      </c>
      <c r="D20" s="276">
        <v>138.57692307692307692307692308</v>
      </c>
      <c r="E20" s="94">
        <v>180.08702099693351130191423973</v>
      </c>
      <c r="F20" s="277">
        <v>195.12372475437967904354221275</v>
      </c>
      <c r="G20" s="276">
        <v>169.6723163841807909604519774</v>
      </c>
      <c r="H20" s="94">
        <v>136.38282331243409078933882602</v>
      </c>
      <c r="I20" s="277">
        <v>161.65651208682782437099161322</v>
      </c>
      <c r="J20" s="276">
        <v>106.69321009598293636686811234</v>
      </c>
      <c r="K20" s="94">
        <v>93.26249280568530789831047949</v>
      </c>
      <c r="L20" s="277">
        <v>105.63892273945893248842310505</v>
      </c>
      <c r="M20" s="276">
        <v>128.49005511622334052240594297</v>
      </c>
      <c r="N20" s="94">
        <v>150.89561867507886435331230283</v>
      </c>
      <c r="O20" s="277">
        <v>178.63566642135027307588023395</v>
      </c>
      <c r="P20" s="5"/>
      <c r="Q20" s="271">
        <v>13.755040479876101670125346950</v>
      </c>
      <c r="R20" s="92">
        <v>16.462768403046753957884640500</v>
      </c>
      <c r="S20" s="272">
        <v>15.841919066442166455356385050</v>
      </c>
      <c r="T20" s="271">
        <v>32.449591894113870315053630980</v>
      </c>
      <c r="U20" s="92">
        <v>13.993947913737847930116842130</v>
      </c>
      <c r="V20" s="272">
        <v>12.811153168725520656455111190</v>
      </c>
      <c r="W20" s="271">
        <v>10.209727027116275413879108980</v>
      </c>
      <c r="X20" s="92">
        <v>15.518789589796903513144738110</v>
      </c>
      <c r="Y20" s="272">
        <v>16.840668040316692511945754990</v>
      </c>
      <c r="Z20" s="271">
        <v>15.817291684626321669676947900</v>
      </c>
      <c r="AA20" s="92">
        <v>13.635025911322430751101712210</v>
      </c>
      <c r="AB20" s="272">
        <v>17.154110669842362401889586840</v>
      </c>
    </row>
    <row r="21" ht="18" customHeight="1">
      <c r="A21" s="58"/>
      <c r="B21" s="288"/>
      <c r="C21" s="289" t="s">
        <v>218</v>
      </c>
      <c r="D21" s="441">
        <v>150.42774566473988439306358382</v>
      </c>
      <c r="E21" s="154">
        <v>192.20281923909144028542704164</v>
      </c>
      <c r="F21" s="442">
        <v>202.66511773817226437660529773</v>
      </c>
      <c r="G21" s="441">
        <v>152.15162454873646209386281588</v>
      </c>
      <c r="H21" s="154">
        <v>127.59510898270939949719800416</v>
      </c>
      <c r="I21" s="442">
        <v>158.83501121236700224247340045</v>
      </c>
      <c r="J21" s="441">
        <v>116.22633136094674556213017751</v>
      </c>
      <c r="K21" s="154">
        <v>93.29679458799257384019727834</v>
      </c>
      <c r="L21" s="442">
        <v>107.68516435445569303837020372</v>
      </c>
      <c r="M21" s="441">
        <v>139.40148609779482262703739214</v>
      </c>
      <c r="N21" s="154">
        <v>155.79902988719618560297709035</v>
      </c>
      <c r="O21" s="442">
        <v>181.67328639495766792141365381</v>
      </c>
      <c r="P21" s="5"/>
      <c r="Q21" s="420">
        <v>19.513332182658213389401751610</v>
      </c>
      <c r="R21" s="91">
        <v>20.216723313377987428078847930</v>
      </c>
      <c r="S21" s="421">
        <v>16.011636400963925608882860180</v>
      </c>
      <c r="T21" s="420">
        <v>32.613979704697210724032313090</v>
      </c>
      <c r="U21" s="91">
        <v>10.679898690815660644843603970</v>
      </c>
      <c r="V21" s="421">
        <v>8.294739832763070774903195360</v>
      </c>
      <c r="W21" s="420">
        <v>18.184033996621083646969960240</v>
      </c>
      <c r="X21" s="91">
        <v>9.439518904427605405278105970</v>
      </c>
      <c r="Y21" s="421">
        <v>15.855135874053511356797299990</v>
      </c>
      <c r="Z21" s="420">
        <v>22.563890702800182430861962950</v>
      </c>
      <c r="AA21" s="91">
        <v>13.934090786231456070846655170</v>
      </c>
      <c r="AB21" s="421">
        <v>15.680754795287672987415522230</v>
      </c>
    </row>
    <row r="22" ht="18" customHeight="1">
      <c r="A22" s="58"/>
      <c r="B22" s="286"/>
      <c r="C22" s="287" t="s">
        <v>221</v>
      </c>
      <c r="D22" s="276">
        <v>154.15616438356164383561643836</v>
      </c>
      <c r="E22" s="94">
        <v>185.96096664391973321815920108</v>
      </c>
      <c r="F22" s="277">
        <v>210.6675165382433056361617466</v>
      </c>
      <c r="G22" s="276">
        <v>140.1725</v>
      </c>
      <c r="H22" s="94">
        <v>133.45744997325832549879216234</v>
      </c>
      <c r="I22" s="277">
        <v>179.27444904007310012856025996</v>
      </c>
      <c r="J22" s="276">
        <v>114.10636758321273516642547033</v>
      </c>
      <c r="K22" s="94">
        <v>99.82340166022064694167276016</v>
      </c>
      <c r="L22" s="277">
        <v>114.54009462497873082640545468</v>
      </c>
      <c r="M22" s="276">
        <v>140.67186635689788693439539772</v>
      </c>
      <c r="N22" s="94">
        <v>155.87924632959419333553282745</v>
      </c>
      <c r="O22" s="277">
        <v>191.65749975474968117458552696</v>
      </c>
      <c r="P22" s="5"/>
      <c r="Q22" s="271">
        <v>13.208729043390240951081500770</v>
      </c>
      <c r="R22" s="92">
        <v>8.590286101230170752347842520</v>
      </c>
      <c r="S22" s="272">
        <v>13.652643085852371718878462530</v>
      </c>
      <c r="T22" s="271">
        <v>11.915329086181632266984107720</v>
      </c>
      <c r="U22" s="92">
        <v>2.1107079869459809709056305500</v>
      </c>
      <c r="V22" s="272">
        <v>11.617286224623564278160979110</v>
      </c>
      <c r="W22" s="271">
        <v>11.182315395982921190269031180</v>
      </c>
      <c r="X22" s="92">
        <v>16.087417901693970702824459820</v>
      </c>
      <c r="Y22" s="272">
        <v>19.087823921049343407896541900</v>
      </c>
      <c r="Z22" s="271">
        <v>15.331955802605118544570608410</v>
      </c>
      <c r="AA22" s="92">
        <v>7.615060428259723783806680400</v>
      </c>
      <c r="AB22" s="272">
        <v>13.895660867743476271164884850</v>
      </c>
    </row>
    <row r="23" ht="18" customHeight="1">
      <c r="A23" s="58"/>
      <c r="B23" s="288"/>
      <c r="C23" s="289" t="s">
        <v>223</v>
      </c>
      <c r="D23" s="439">
        <v>160.15609496810772501771793055</v>
      </c>
      <c r="E23" s="95">
        <v>201.29041132547107212524098995</v>
      </c>
      <c r="F23" s="440">
        <v>215.53388725773677777702792085</v>
      </c>
      <c r="G23" s="439">
        <v>150.49752883031301482701812191</v>
      </c>
      <c r="H23" s="95">
        <v>136.41205581710384558208907931</v>
      </c>
      <c r="I23" s="440">
        <v>184.55521141968067778941014208</v>
      </c>
      <c r="J23" s="439">
        <v>118.2703059071729957805907173</v>
      </c>
      <c r="K23" s="95">
        <v>120.42636055390017370152660791</v>
      </c>
      <c r="L23" s="440">
        <v>131.59212728803092683586191888</v>
      </c>
      <c r="M23" s="439">
        <v>143.75724385143881310365428657</v>
      </c>
      <c r="N23" s="95">
        <v>170.46745008131993024121646777</v>
      </c>
      <c r="O23" s="440">
        <v>196.97307887671431681300341049</v>
      </c>
      <c r="P23" s="5"/>
      <c r="Q23" s="420">
        <v>4.4430326841262930311715589700</v>
      </c>
      <c r="R23" s="91">
        <v>5.5271579291097579854658927100</v>
      </c>
      <c r="S23" s="421">
        <v>6.7819504679997220765447798500</v>
      </c>
      <c r="T23" s="420">
        <v>3.0120718365444659732887589900</v>
      </c>
      <c r="U23" s="91">
        <v>7.5999718205786548774604550400</v>
      </c>
      <c r="V23" s="421">
        <v>10.653522752200235606938468800</v>
      </c>
      <c r="W23" s="420">
        <v>14.945655882298219068228369800</v>
      </c>
      <c r="X23" s="91">
        <v>43.055281872362542782683826230</v>
      </c>
      <c r="Y23" s="421">
        <v>38.929339257876669911615494610</v>
      </c>
      <c r="Z23" s="420">
        <v>7.0295389768327378234973438300</v>
      </c>
      <c r="AA23" s="91">
        <v>6.5151560789432832889532031300</v>
      </c>
      <c r="AB23" s="421">
        <v>8.720619438151354691049178220</v>
      </c>
    </row>
    <row r="24" ht="18" customHeight="1">
      <c r="A24" s="59"/>
      <c r="B24" s="286"/>
      <c r="C24" s="287" t="s">
        <v>224</v>
      </c>
      <c r="D24" s="276">
        <v>166.87372380440623320795271359</v>
      </c>
      <c r="E24" s="94">
        <v>198.35950090361330217757070696</v>
      </c>
      <c r="F24" s="277">
        <v>209.17554214248691668477988263</v>
      </c>
      <c r="G24" s="276">
        <v>143.73320895522388059701492537</v>
      </c>
      <c r="H24" s="94">
        <v>136.24717419058046748885511103</v>
      </c>
      <c r="I24" s="277">
        <v>171.04187006189925016355492929</v>
      </c>
      <c r="J24" s="276">
        <v>132.2313860252004581901489118</v>
      </c>
      <c r="K24" s="94">
        <v>121.3799002412330639781853758</v>
      </c>
      <c r="L24" s="277">
        <v>137.7302764122814086550084616</v>
      </c>
      <c r="M24" s="276">
        <v>151.26735978634109118657001145</v>
      </c>
      <c r="N24" s="94">
        <v>170.42458317721993255901086549</v>
      </c>
      <c r="O24" s="277">
        <v>191.31978846550619509387657592</v>
      </c>
      <c r="P24" s="93"/>
      <c r="Q24" s="271">
        <v>16.374493314101138195409760080</v>
      </c>
      <c r="R24" s="92">
        <v>11.064140293146168107844477980</v>
      </c>
      <c r="S24" s="272">
        <v>9.361028772532016042801122060</v>
      </c>
      <c r="T24" s="271">
        <v>-0.2076600648622752836185445800</v>
      </c>
      <c r="U24" s="92">
        <v>16.267425968508463870369491940</v>
      </c>
      <c r="V24" s="272">
        <v>10.968788499153561924096415270</v>
      </c>
      <c r="W24" s="271">
        <v>25.485181908357128127574330900</v>
      </c>
      <c r="X24" s="92">
        <v>41.696489984463640726700109630</v>
      </c>
      <c r="Y24" s="272">
        <v>41.497437772972812807664085150</v>
      </c>
      <c r="Z24" s="271">
        <v>17.839303334543726837351747420</v>
      </c>
      <c r="AA24" s="92">
        <v>12.729436815641528988376716740</v>
      </c>
      <c r="AB24" s="272">
        <v>11.467188282778992977407400750</v>
      </c>
    </row>
    <row r="25" ht="18" customHeight="1">
      <c r="A25" s="60"/>
      <c r="B25" s="288"/>
      <c r="C25" s="289" t="s">
        <v>226</v>
      </c>
      <c r="D25" s="439">
        <v>158.46401515151515151515151515</v>
      </c>
      <c r="E25" s="95">
        <v>182.39673717144856465946282603</v>
      </c>
      <c r="F25" s="440">
        <v>202.18964185403640125364323212</v>
      </c>
      <c r="G25" s="439">
        <v>168.32129277566539923954372624</v>
      </c>
      <c r="H25" s="95">
        <v>134.01135486394020833046523965</v>
      </c>
      <c r="I25" s="440">
        <v>162.76124616343045652058926803</v>
      </c>
      <c r="J25" s="439">
        <v>120.47151335311572700296735905</v>
      </c>
      <c r="K25" s="95">
        <v>128.33817091882905895362981995</v>
      </c>
      <c r="L25" s="440">
        <v>139.05803145434339853049907664</v>
      </c>
      <c r="M25" s="439">
        <v>145.80430750206100577081615829</v>
      </c>
      <c r="N25" s="95">
        <v>158.85377898381968773414876168</v>
      </c>
      <c r="O25" s="440">
        <v>183.89567994620944696587661792</v>
      </c>
      <c r="P25" s="93"/>
      <c r="Q25" s="420">
        <v>11.057389471878143782691349590</v>
      </c>
      <c r="R25" s="91">
        <v>1.2767062297350690554387438200</v>
      </c>
      <c r="S25" s="421">
        <v>6.3922639047318931829821269500</v>
      </c>
      <c r="T25" s="420">
        <v>30.818277119259870029495096610</v>
      </c>
      <c r="U25" s="91">
        <v>7.2014225334342939296672303900</v>
      </c>
      <c r="V25" s="421">
        <v>5.4720713902118595299805564900</v>
      </c>
      <c r="W25" s="420">
        <v>14.561346503363457041240329620</v>
      </c>
      <c r="X25" s="91">
        <v>50.246486449288494988382818330</v>
      </c>
      <c r="Y25" s="421">
        <v>43.057311212590182300455220180</v>
      </c>
      <c r="Z25" s="420">
        <v>15.977060145479786008897163920</v>
      </c>
      <c r="AA25" s="91">
        <v>6.098506532292140318837915700</v>
      </c>
      <c r="AB25" s="421">
        <v>7.2379223464761759829735252800</v>
      </c>
    </row>
    <row r="26" ht="18" customHeight="1">
      <c r="A26" s="60"/>
      <c r="B26" s="290"/>
      <c r="C26" s="291" t="s">
        <v>228</v>
      </c>
      <c r="D26" s="443">
        <v>161.87286766026216555934638176</v>
      </c>
      <c r="E26" s="444">
        <v>198.55127074165446559936194786</v>
      </c>
      <c r="F26" s="445">
        <v>211.76462640760333257376277904</v>
      </c>
      <c r="G26" s="443">
        <v>172.0830564784053156146179402</v>
      </c>
      <c r="H26" s="444">
        <v>142.82818888289978304117412545</v>
      </c>
      <c r="I26" s="445">
        <v>182.2987874737843601021781991</v>
      </c>
      <c r="J26" s="443">
        <v>120.40436867341502397442727757</v>
      </c>
      <c r="K26" s="444">
        <v>120.4064813560014708861209336</v>
      </c>
      <c r="L26" s="445">
        <v>129.91680692796103533480023675</v>
      </c>
      <c r="M26" s="443">
        <v>146.80735516372795969773299748</v>
      </c>
      <c r="N26" s="444">
        <v>170.06513423418060598845169355</v>
      </c>
      <c r="O26" s="445">
        <v>194.34009861378430397266495102</v>
      </c>
      <c r="P26" s="184"/>
      <c r="Q26" s="273">
        <v>10.347538651837386270192581560</v>
      </c>
      <c r="R26" s="274">
        <v>10.290927110981021505058923110</v>
      </c>
      <c r="S26" s="275">
        <v>5.1398591075617144135211033300</v>
      </c>
      <c r="T26" s="273">
        <v>10.778457243209319245874532460</v>
      </c>
      <c r="U26" s="274">
        <v>8.111339091243278007142703590</v>
      </c>
      <c r="V26" s="275">
        <v>9.155630401211150868000967730</v>
      </c>
      <c r="W26" s="273">
        <v>16.988139631992429920776096190</v>
      </c>
      <c r="X26" s="274">
        <v>38.417626665716174536502179920</v>
      </c>
      <c r="Y26" s="275">
        <v>34.342723196953220465073959660</v>
      </c>
      <c r="Z26" s="273">
        <v>11.272762501004788501926817430</v>
      </c>
      <c r="AA26" s="274">
        <v>9.287031576755306937741902960</v>
      </c>
      <c r="AB26" s="275">
        <v>6.9081007992861978782937643700</v>
      </c>
    </row>
    <row r="27" ht="21"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9"/>
    </row>
    <row r="28" ht="18" customHeight="1">
      <c r="A28" s="112"/>
      <c r="B28" s="1037" t="s">
        <v>59</v>
      </c>
      <c r="C28" s="1037"/>
      <c r="D28" s="1037"/>
      <c r="E28" s="1037"/>
      <c r="F28" s="1037"/>
      <c r="G28" s="1037"/>
      <c r="H28" s="1037"/>
      <c r="I28" s="1037"/>
      <c r="J28" s="1037"/>
      <c r="K28" s="1037"/>
      <c r="L28" s="1037"/>
      <c r="M28" s="1037"/>
      <c r="N28" s="1037"/>
      <c r="O28" s="1037"/>
      <c r="P28" s="411"/>
      <c r="Q28" s="1038"/>
      <c r="R28" s="1038"/>
      <c r="S28" s="1038"/>
      <c r="T28" s="1038"/>
      <c r="U28" s="1038"/>
      <c r="V28" s="1038"/>
      <c r="W28" s="1038"/>
      <c r="X28" s="1038"/>
      <c r="Y28" s="1038"/>
      <c r="Z28" s="1038"/>
      <c r="AA28" s="1038"/>
      <c r="AB28" s="1038"/>
      <c r="AC28" s="9"/>
    </row>
    <row r="29" ht="18" customHeight="1">
      <c r="A29" s="58"/>
      <c r="B29" s="284">
        <v>2021</v>
      </c>
      <c r="C29" s="285"/>
      <c r="D29" s="454">
        <v>102.19355147951684028887326644</v>
      </c>
      <c r="E29" s="455">
        <v>123.88861950172377182851251629</v>
      </c>
      <c r="F29" s="456">
        <v>133.80925286416796002032719963</v>
      </c>
      <c r="G29" s="454">
        <v>104.94092776752218186148990651</v>
      </c>
      <c r="H29" s="455">
        <v>99.36350038424091359470629449</v>
      </c>
      <c r="I29" s="456">
        <v>127.19009825057492235454861178</v>
      </c>
      <c r="J29" s="454">
        <v>91.79592591223335428296794706</v>
      </c>
      <c r="K29" s="455">
        <v>75.756281749571760228857069396</v>
      </c>
      <c r="L29" s="456">
        <v>85.96458390780604771797902644</v>
      </c>
      <c r="M29" s="454">
        <v>99.06445645229982964224872232</v>
      </c>
      <c r="N29" s="455">
        <v>109.4932425113219374423338334</v>
      </c>
      <c r="O29" s="456">
        <v>125.51718737717903291148425171</v>
      </c>
      <c r="P29" s="5"/>
      <c r="Q29" s="427">
        <v>-6.8677151486620450762247968300</v>
      </c>
      <c r="R29" s="428">
        <v>10.79377770683691203215798700</v>
      </c>
      <c r="S29" s="429">
        <v>-8.535359690743986106042189670</v>
      </c>
      <c r="T29" s="427">
        <v>-22.408742680950361861781771800</v>
      </c>
      <c r="U29" s="428">
        <v>-0.7911770234311203415041840900</v>
      </c>
      <c r="V29" s="429">
        <v>-12.342215200542587527372907950</v>
      </c>
      <c r="W29" s="427">
        <v>-11.657355036586965567616649370</v>
      </c>
      <c r="X29" s="428">
        <v>-7.6308242692658407677225852100</v>
      </c>
      <c r="Y29" s="429">
        <v>-17.827730895405444209772449350</v>
      </c>
      <c r="Z29" s="427">
        <v>-8.945578356422265425094715350</v>
      </c>
      <c r="AA29" s="428">
        <v>4.133733661688013497966880600</v>
      </c>
      <c r="AB29" s="429">
        <v>-10.788836391987950764264853550</v>
      </c>
    </row>
    <row r="30" ht="18" customHeight="1">
      <c r="A30" s="58"/>
      <c r="B30" s="286">
        <v>2022</v>
      </c>
      <c r="C30" s="287"/>
      <c r="D30" s="276">
        <v>134.59035851534757017074475848</v>
      </c>
      <c r="E30" s="94">
        <v>170.45797617964140135839912871</v>
      </c>
      <c r="F30" s="277">
        <v>182.5723092231397874581504648</v>
      </c>
      <c r="G30" s="276">
        <v>135.30200327579690059216328588</v>
      </c>
      <c r="H30" s="94">
        <v>123.62633906423847184007483767</v>
      </c>
      <c r="I30" s="277">
        <v>155.07230438676818900508078363</v>
      </c>
      <c r="J30" s="276">
        <v>101.27850224085586236807864681</v>
      </c>
      <c r="K30" s="94">
        <v>84.01396074324986728333819538</v>
      </c>
      <c r="L30" s="277">
        <v>94.10158608345595609003888559</v>
      </c>
      <c r="M30" s="276">
        <v>120.88284949064995934764933761</v>
      </c>
      <c r="N30" s="94">
        <v>144.0542583365274051360674588</v>
      </c>
      <c r="O30" s="277">
        <v>164.85839348132659714104357367</v>
      </c>
      <c r="P30" s="5"/>
      <c r="Q30" s="271">
        <v>31.701420066946554141891039060</v>
      </c>
      <c r="R30" s="92">
        <v>37.589696991742148284685271020</v>
      </c>
      <c r="S30" s="272">
        <v>36.442215553231073025598806660</v>
      </c>
      <c r="T30" s="271">
        <v>28.931586707107106663081261180</v>
      </c>
      <c r="U30" s="92">
        <v>24.418260816319386679993915320</v>
      </c>
      <c r="V30" s="272">
        <v>21.921679847461442562409542740</v>
      </c>
      <c r="W30" s="271">
        <v>10.330062292443846648318950630</v>
      </c>
      <c r="X30" s="92">
        <v>10.900322458993268334707000660</v>
      </c>
      <c r="Y30" s="272">
        <v>9.465528483663892739802003460</v>
      </c>
      <c r="Z30" s="271">
        <v>22.024441277639894826540099620</v>
      </c>
      <c r="AA30" s="92">
        <v>31.564519446632164938030786840</v>
      </c>
      <c r="AB30" s="272">
        <v>31.343282084468429903889302480</v>
      </c>
    </row>
    <row r="31" ht="18" customHeight="1">
      <c r="A31" s="58"/>
      <c r="B31" s="425">
        <v>2023</v>
      </c>
      <c r="C31" s="426"/>
      <c r="D31" s="457">
        <v>152.19807212615735847461209995</v>
      </c>
      <c r="E31" s="458">
        <v>187.8003530067859765383106315</v>
      </c>
      <c r="F31" s="459">
        <v>203.1439516358445203952543157</v>
      </c>
      <c r="G31" s="457">
        <v>150.78788566243194192377495463</v>
      </c>
      <c r="H31" s="458">
        <v>135.23940980573876833403738206</v>
      </c>
      <c r="I31" s="459">
        <v>170.84561510891748835149321873</v>
      </c>
      <c r="J31" s="457">
        <v>116.54391949513900733412928535</v>
      </c>
      <c r="K31" s="458">
        <v>109.58752893784992996611168886</v>
      </c>
      <c r="L31" s="459">
        <v>122.5222747914355237518330153</v>
      </c>
      <c r="M31" s="457">
        <v>139.22225376099914845302299177</v>
      </c>
      <c r="N31" s="458">
        <v>159.91963952776519657370954175</v>
      </c>
      <c r="O31" s="459">
        <v>185.97537931551764781518547886</v>
      </c>
      <c r="P31" s="93"/>
      <c r="Q31" s="430">
        <v>13.082447959194449977525952650</v>
      </c>
      <c r="R31" s="431">
        <v>10.173989634203735444612297080</v>
      </c>
      <c r="S31" s="432">
        <v>11.267668410550885989679458490</v>
      </c>
      <c r="T31" s="430">
        <v>11.445419884187134970342483680</v>
      </c>
      <c r="U31" s="431">
        <v>9.393686514900373771863730510</v>
      </c>
      <c r="V31" s="432">
        <v>10.171584658195185449488286070</v>
      </c>
      <c r="W31" s="430">
        <v>15.072712289848879703891487400</v>
      </c>
      <c r="X31" s="431">
        <v>30.439664989511671350881386120</v>
      </c>
      <c r="Y31" s="432">
        <v>30.202135682088015453097169260</v>
      </c>
      <c r="Z31" s="430">
        <v>15.171221019095221798868947590</v>
      </c>
      <c r="AA31" s="431">
        <v>11.013476015547454197009822770</v>
      </c>
      <c r="AB31" s="432">
        <v>12.80916633256708395582874800</v>
      </c>
    </row>
    <row r="32" ht="21" customHeight="1">
      <c r="B32" s="43"/>
      <c r="C32"/>
      <c r="D32" s="56"/>
      <c r="E32" s="56"/>
      <c r="F32" s="56"/>
      <c r="G32" s="56"/>
      <c r="H32" s="56"/>
      <c r="I32" s="56"/>
      <c r="J32" s="56"/>
      <c r="K32" s="56"/>
      <c r="L32" s="56"/>
      <c r="M32" s="56"/>
      <c r="N32" s="56"/>
      <c r="O32" s="56"/>
      <c r="P32" s="5"/>
      <c r="Q32" s="5"/>
      <c r="R32" s="5"/>
      <c r="S32" s="5"/>
      <c r="T32" s="5"/>
      <c r="U32" s="5"/>
      <c r="V32" s="5"/>
      <c r="W32" s="5"/>
      <c r="X32" s="5"/>
      <c r="Y32" s="5"/>
      <c r="Z32" s="5"/>
      <c r="AA32" s="5"/>
      <c r="AB32" s="5"/>
    </row>
    <row r="33" ht="18" customHeight="1">
      <c r="A33" s="112"/>
      <c r="B33" s="1039" t="s">
        <v>44</v>
      </c>
      <c r="C33" s="1039"/>
      <c r="D33" s="1039"/>
      <c r="E33" s="1039"/>
      <c r="F33" s="1039"/>
      <c r="G33" s="1039"/>
      <c r="H33" s="1039"/>
      <c r="I33" s="1039"/>
      <c r="J33" s="1039"/>
      <c r="K33" s="1039"/>
      <c r="L33" s="1039"/>
      <c r="M33" s="1039"/>
      <c r="N33" s="1039"/>
      <c r="O33" s="1039"/>
      <c r="P33" s="411"/>
      <c r="Q33" s="1038"/>
      <c r="R33" s="1038"/>
      <c r="S33" s="1038"/>
      <c r="T33" s="1038"/>
      <c r="U33" s="1038"/>
      <c r="V33" s="1038"/>
      <c r="W33" s="1038"/>
      <c r="X33" s="1038"/>
      <c r="Y33" s="1038"/>
      <c r="Z33" s="1038"/>
      <c r="AA33" s="1038"/>
      <c r="AB33" s="1038"/>
      <c r="AC33" s="9"/>
    </row>
    <row r="34" ht="18" customHeight="1">
      <c r="A34" s="58"/>
      <c r="B34" s="284">
        <v>2021</v>
      </c>
      <c r="C34" s="285"/>
      <c r="D34" s="454">
        <v>115.84607766852939095989248072</v>
      </c>
      <c r="E34" s="455">
        <v>146.54214401307736422371479724</v>
      </c>
      <c r="F34" s="456">
        <v>154.8011048895191759171625439</v>
      </c>
      <c r="G34" s="454">
        <v>137.28788701792504073872895166</v>
      </c>
      <c r="H34" s="455">
        <v>117.30652361918306714371102366</v>
      </c>
      <c r="I34" s="456">
        <v>140.59388514559321841539003655</v>
      </c>
      <c r="J34" s="454">
        <v>99.28045168456127360236949278</v>
      </c>
      <c r="K34" s="455">
        <v>79.130562973805289088507481873</v>
      </c>
      <c r="L34" s="456">
        <v>89.29163957081487631005549602</v>
      </c>
      <c r="M34" s="454">
        <v>110.63733104323799566873273094</v>
      </c>
      <c r="N34" s="455">
        <v>124.44675605625128310408540341</v>
      </c>
      <c r="O34" s="456">
        <v>141.71765308259827309330416366</v>
      </c>
      <c r="P34" s="5"/>
      <c r="Q34" s="427">
        <v>17.848559980531250111029436260</v>
      </c>
      <c r="R34" s="428">
        <v>52.960278043929244102191437100</v>
      </c>
      <c r="S34" s="429">
        <v>30.612129859862573321988030570</v>
      </c>
      <c r="T34" s="427">
        <v>6.8725398624368487110253452300</v>
      </c>
      <c r="U34" s="428">
        <v>-5.7135617924030359285298244200</v>
      </c>
      <c r="V34" s="429">
        <v>-7.8843682712178689220656929100</v>
      </c>
      <c r="W34" s="427">
        <v>13.874095194111874671468447690</v>
      </c>
      <c r="X34" s="428">
        <v>9.008284996046819014508317560</v>
      </c>
      <c r="Y34" s="429">
        <v>1.619415825122785475085600700</v>
      </c>
      <c r="Z34" s="427">
        <v>17.102848621006219635951099400</v>
      </c>
      <c r="AA34" s="428">
        <v>33.683148221175585244483357620</v>
      </c>
      <c r="AB34" s="429">
        <v>18.808203519983559483953595460</v>
      </c>
    </row>
    <row r="35" ht="18" customHeight="1">
      <c r="A35" s="58"/>
      <c r="B35" s="286">
        <v>2022</v>
      </c>
      <c r="C35" s="287"/>
      <c r="D35" s="276">
        <v>144.25346240814019219898247598</v>
      </c>
      <c r="E35" s="94">
        <v>179.56294576852801888101716863</v>
      </c>
      <c r="F35" s="277">
        <v>194.17112596906337156242358763</v>
      </c>
      <c r="G35" s="276">
        <v>146.42716909436352121595946802</v>
      </c>
      <c r="H35" s="94">
        <v>125.92470210009392844270216362</v>
      </c>
      <c r="I35" s="277">
        <v>159.28617920489097574768709003</v>
      </c>
      <c r="J35" s="276">
        <v>104.55561385099685204616998951</v>
      </c>
      <c r="K35" s="94">
        <v>85.96501425863359512669772846</v>
      </c>
      <c r="L35" s="277">
        <v>97.10543706169570793169770302</v>
      </c>
      <c r="M35" s="276">
        <v>128.69933208098518054685869338</v>
      </c>
      <c r="N35" s="94">
        <v>152.20356254260395364689843217</v>
      </c>
      <c r="O35" s="277">
        <v>175.02975737995692385658178133</v>
      </c>
      <c r="P35" s="5"/>
      <c r="Q35" s="271">
        <v>24.521662978464842782673600570</v>
      </c>
      <c r="R35" s="92">
        <v>22.533314206509872490990970720</v>
      </c>
      <c r="S35" s="272">
        <v>25.432648628487792963042866430</v>
      </c>
      <c r="T35" s="271">
        <v>6.6570199855082004711409828400</v>
      </c>
      <c r="U35" s="92">
        <v>7.3467171432598474439798955100</v>
      </c>
      <c r="V35" s="272">
        <v>13.295239718237465817189232520</v>
      </c>
      <c r="W35" s="271">
        <v>5.3133946077877431894976984300</v>
      </c>
      <c r="X35" s="92">
        <v>8.636929939568951090193549670</v>
      </c>
      <c r="Y35" s="272">
        <v>8.750872453965961991648503590</v>
      </c>
      <c r="Z35" s="271">
        <v>16.325412830803557800894127150</v>
      </c>
      <c r="AA35" s="92">
        <v>22.30416233087402475530688500</v>
      </c>
      <c r="AB35" s="272">
        <v>23.505966668768495191053583350</v>
      </c>
    </row>
    <row r="36" ht="18" customHeight="1">
      <c r="A36" s="58"/>
      <c r="B36" s="425">
        <v>2023</v>
      </c>
      <c r="C36" s="426"/>
      <c r="D36" s="457">
        <v>162.35170990566037735849056604</v>
      </c>
      <c r="E36" s="458">
        <v>193.57676133676923862225426325</v>
      </c>
      <c r="F36" s="459">
        <v>207.79792417431693170170598919</v>
      </c>
      <c r="G36" s="457">
        <v>161.76201923076923076923076923</v>
      </c>
      <c r="H36" s="458">
        <v>137.89381452004180659549361311</v>
      </c>
      <c r="I36" s="459">
        <v>172.42481121901444229338675336</v>
      </c>
      <c r="J36" s="457">
        <v>124.91748629123509443815823831</v>
      </c>
      <c r="K36" s="458">
        <v>123.50433073573326807574699811</v>
      </c>
      <c r="L36" s="459">
        <v>135.77495399902616936219425135</v>
      </c>
      <c r="M36" s="457">
        <v>148.03689436456015674293494504</v>
      </c>
      <c r="N36" s="458">
        <v>166.57566225727679912247482991</v>
      </c>
      <c r="O36" s="459">
        <v>189.9203815840412554874619256</v>
      </c>
      <c r="P36" s="93"/>
      <c r="Q36" s="430">
        <v>12.546144262630981170277585350</v>
      </c>
      <c r="R36" s="431">
        <v>7.8044028005290306973906349900</v>
      </c>
      <c r="S36" s="432">
        <v>7.017932319857625375537038100</v>
      </c>
      <c r="T36" s="430">
        <v>10.472680876923202702508894290</v>
      </c>
      <c r="U36" s="431">
        <v>9.504975767524409827232848150</v>
      </c>
      <c r="V36" s="432">
        <v>8.248444453685702139784990180</v>
      </c>
      <c r="W36" s="430">
        <v>19.474681167529052412026891640</v>
      </c>
      <c r="X36" s="431">
        <v>43.668132671050896343027851040</v>
      </c>
      <c r="Y36" s="432">
        <v>39.822195447980811590179127250</v>
      </c>
      <c r="Z36" s="430">
        <v>15.025378897374230222159831070</v>
      </c>
      <c r="AA36" s="431">
        <v>9.442682861417396996546003180</v>
      </c>
      <c r="AB36" s="432">
        <v>8.507481485969740471488463420</v>
      </c>
    </row>
    <row r="37" ht="21"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 customHeight="1">
      <c r="A38" s="112"/>
      <c r="B38" s="1039" t="s">
        <v>45</v>
      </c>
      <c r="C38" s="1039"/>
      <c r="D38" s="1039"/>
      <c r="E38" s="1039"/>
      <c r="F38" s="1039"/>
      <c r="G38" s="1039"/>
      <c r="H38" s="1039"/>
      <c r="I38" s="1039"/>
      <c r="J38" s="1039"/>
      <c r="K38" s="1039"/>
      <c r="L38" s="1039"/>
      <c r="M38" s="1039"/>
      <c r="N38" s="1039"/>
      <c r="O38" s="1039"/>
      <c r="P38" s="411"/>
      <c r="Q38" s="1038"/>
      <c r="R38" s="1038"/>
      <c r="S38" s="1038"/>
      <c r="T38" s="1038"/>
      <c r="U38" s="1038"/>
      <c r="V38" s="1038"/>
      <c r="W38" s="1038"/>
      <c r="X38" s="1038"/>
      <c r="Y38" s="1038"/>
      <c r="Z38" s="1038"/>
      <c r="AA38" s="1038"/>
      <c r="AB38" s="1038"/>
      <c r="AC38" s="9"/>
    </row>
    <row r="39" ht="18" customHeight="1">
      <c r="A39" s="58"/>
      <c r="B39" s="284">
        <v>2021</v>
      </c>
      <c r="C39" s="285"/>
      <c r="D39" s="454">
        <v>99.92403557761919536663563967</v>
      </c>
      <c r="E39" s="455">
        <v>118.72360018449888504200117979</v>
      </c>
      <c r="F39" s="456">
        <v>129.81537667096347310362716321</v>
      </c>
      <c r="G39" s="454">
        <v>106.43657246830044919542844146</v>
      </c>
      <c r="H39" s="455">
        <v>96.86906096824496138010830523</v>
      </c>
      <c r="I39" s="456">
        <v>126.81108729595957705908807328</v>
      </c>
      <c r="J39" s="454">
        <v>89.94575762921150114658669959</v>
      </c>
      <c r="K39" s="455">
        <v>75.795113852655166052269532241</v>
      </c>
      <c r="L39" s="456">
        <v>85.66428430275132117663014674</v>
      </c>
      <c r="M39" s="454">
        <v>97.43322219391428603077195742</v>
      </c>
      <c r="N39" s="455">
        <v>106.12788255600143400677683848</v>
      </c>
      <c r="O39" s="456">
        <v>122.53482193655007992197447915</v>
      </c>
      <c r="P39" s="5"/>
      <c r="Q39" s="427">
        <v>-16.041148307447056031603545040</v>
      </c>
      <c r="R39" s="428">
        <v>-5.4692320840966844177229782400</v>
      </c>
      <c r="S39" s="429">
        <v>-19.716373381268184803209191150</v>
      </c>
      <c r="T39" s="427">
        <v>-25.269760963537232074323317570</v>
      </c>
      <c r="U39" s="428">
        <v>-10.930883374982111721785284820</v>
      </c>
      <c r="V39" s="429">
        <v>-15.044653215405543307895130090</v>
      </c>
      <c r="W39" s="427">
        <v>-14.944710743353641380433312500</v>
      </c>
      <c r="X39" s="428">
        <v>-12.140421847534307694781703500</v>
      </c>
      <c r="Y39" s="429">
        <v>-20.812618593440206077016915050</v>
      </c>
      <c r="Z39" s="427">
        <v>-17.086476610248456586069040740</v>
      </c>
      <c r="AA39" s="428">
        <v>-9.050666582534450629778792180</v>
      </c>
      <c r="AB39" s="429">
        <v>-20.065549507729266846692840300</v>
      </c>
    </row>
    <row r="40" ht="18" customHeight="1">
      <c r="A40" s="58"/>
      <c r="B40" s="286">
        <v>2022</v>
      </c>
      <c r="C40" s="287"/>
      <c r="D40" s="276">
        <v>131.54583476670710289511325162</v>
      </c>
      <c r="E40" s="94">
        <v>164.99547201986744472454546834</v>
      </c>
      <c r="F40" s="277">
        <v>177.42172604117453475670624352</v>
      </c>
      <c r="G40" s="276">
        <v>134.08380735684489950701554797</v>
      </c>
      <c r="H40" s="94">
        <v>121.42427845935007987898496086</v>
      </c>
      <c r="I40" s="277">
        <v>152.44213212183190776247892953</v>
      </c>
      <c r="J40" s="276">
        <v>101.35532125205930807248764415</v>
      </c>
      <c r="K40" s="94">
        <v>83.30981141364262952834743407</v>
      </c>
      <c r="L40" s="277">
        <v>93.4001286973091341368380898</v>
      </c>
      <c r="M40" s="276">
        <v>119.43799863437073240853877668</v>
      </c>
      <c r="N40" s="94">
        <v>139.85683935610277606493689614</v>
      </c>
      <c r="O40" s="277">
        <v>160.81650904233208703539391094</v>
      </c>
      <c r="P40" s="5"/>
      <c r="Q40" s="271">
        <v>31.645838767740652359207915890</v>
      </c>
      <c r="R40" s="92">
        <v>38.974451384105251121825214210</v>
      </c>
      <c r="S40" s="272">
        <v>36.672350064373780980119160260</v>
      </c>
      <c r="T40" s="271">
        <v>25.975314919859030914031791820</v>
      </c>
      <c r="U40" s="92">
        <v>25.348875322752454709579812540</v>
      </c>
      <c r="V40" s="272">
        <v>20.211990427938226013141722010</v>
      </c>
      <c r="W40" s="271">
        <v>12.684938037761667778160153220</v>
      </c>
      <c r="X40" s="92">
        <v>9.914488123266983322856009560</v>
      </c>
      <c r="Y40" s="272">
        <v>9.030419687118406691222160150</v>
      </c>
      <c r="Z40" s="271">
        <v>22.584469593625309718793145460</v>
      </c>
      <c r="AA40" s="92">
        <v>31.781428205076244944484027530</v>
      </c>
      <c r="AB40" s="272">
        <v>31.241476096924662673312690720</v>
      </c>
    </row>
    <row r="41" ht="18" customHeight="1">
      <c r="A41" s="58"/>
      <c r="B41" s="425">
        <v>2023</v>
      </c>
      <c r="C41" s="426"/>
      <c r="D41" s="457">
        <v>149.22198939376843598381663147</v>
      </c>
      <c r="E41" s="458">
        <v>184.12098705724781654386978484</v>
      </c>
      <c r="F41" s="459">
        <v>201.2650444239683467912729135</v>
      </c>
      <c r="G41" s="457">
        <v>143.63556668753913587977457733</v>
      </c>
      <c r="H41" s="458">
        <v>134.81352056281596280855159139</v>
      </c>
      <c r="I41" s="459">
        <v>168.80947175691538134295743359</v>
      </c>
      <c r="J41" s="457">
        <v>113.44990070409821267376782813</v>
      </c>
      <c r="K41" s="458">
        <v>104.82666984939913826710812762</v>
      </c>
      <c r="L41" s="459">
        <v>117.08335348720175011135882173</v>
      </c>
      <c r="M41" s="457">
        <v>136.06354954640293390442751179</v>
      </c>
      <c r="N41" s="458">
        <v>157.92408118490147811106378006</v>
      </c>
      <c r="O41" s="459">
        <v>184.01344784755672695325517283</v>
      </c>
      <c r="P41" s="93"/>
      <c r="Q41" s="430">
        <v>13.437259080393964140617412790</v>
      </c>
      <c r="R41" s="431">
        <v>11.591539333298249673508272490</v>
      </c>
      <c r="S41" s="432">
        <v>13.438781661515100324708086860</v>
      </c>
      <c r="T41" s="430">
        <v>7.1237232288024842547969371900</v>
      </c>
      <c r="U41" s="431">
        <v>11.026824514253015356676231450</v>
      </c>
      <c r="V41" s="432">
        <v>10.736755913409825992478421600</v>
      </c>
      <c r="W41" s="430">
        <v>11.932850986595459883710174190</v>
      </c>
      <c r="X41" s="431">
        <v>25.827520277265440441748530620</v>
      </c>
      <c r="Y41" s="432">
        <v>25.356736784224990050289830550</v>
      </c>
      <c r="Z41" s="430">
        <v>13.919817061648684420621532710</v>
      </c>
      <c r="AA41" s="431">
        <v>12.918382763390724918807444680</v>
      </c>
      <c r="AB41" s="432">
        <v>14.424476033835042141688917030</v>
      </c>
    </row>
    <row r="42" ht="12" customHeight="1">
      <c r="B42" s="43"/>
      <c r="C42"/>
      <c r="D42" s="56"/>
      <c r="E42" s="56"/>
      <c r="F42" s="56"/>
      <c r="G42" s="56"/>
      <c r="H42" s="56"/>
      <c r="I42" s="56"/>
      <c r="J42" s="56"/>
      <c r="K42" s="56"/>
      <c r="L42" s="56"/>
      <c r="M42" s="56"/>
      <c r="N42" s="56"/>
      <c r="O42" s="56"/>
      <c r="P42" s="5"/>
      <c r="Q42" s="5"/>
      <c r="R42" s="5"/>
      <c r="S42" s="5"/>
      <c r="T42" s="5"/>
      <c r="U42" s="5"/>
      <c r="V42" s="5"/>
      <c r="W42" s="5"/>
      <c r="X42" s="5"/>
      <c r="Y42" s="5"/>
      <c r="Z42" s="5"/>
      <c r="AA42" s="5"/>
      <c r="AB42" s="5"/>
    </row>
    <row r="43" ht="39.95" customHeight="1">
      <c r="B43" s="1036" t="s">
        <v>126</v>
      </c>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row>
    <row r="44" ht="12" customHeight="1">
      <c r="Z44" s="55"/>
      <c r="AA44" s="233"/>
      <c r="AB44" s="233"/>
    </row>
    <row r="45" ht="12" customHeight="1"/>
    <row r="46">
      <c r="A46" s="236"/>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row>
    <row r="47">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row>
    <row r="48">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row>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sheetData>
  <mergeCells count="22">
    <mergeCell ref="B43:AB43"/>
    <mergeCell ref="Q38:AB38"/>
    <mergeCell ref="B28:O28"/>
    <mergeCell ref="B33:O33"/>
    <mergeCell ref="B38:O38"/>
    <mergeCell ref="Q33:AB33"/>
    <mergeCell ref="Q28:AB28"/>
    <mergeCell ref="D7:F7"/>
    <mergeCell ref="Z7:AB7"/>
    <mergeCell ref="T7:V7"/>
    <mergeCell ref="B8:C8"/>
    <mergeCell ref="Q7:S7"/>
    <mergeCell ref="J7:L7"/>
    <mergeCell ref="M7:O7"/>
    <mergeCell ref="W7:Y7"/>
    <mergeCell ref="G7:I7"/>
    <mergeCell ref="B2:AB2"/>
    <mergeCell ref="Q6:AB6"/>
    <mergeCell ref="D6:O6"/>
    <mergeCell ref="B3:Q3"/>
    <mergeCell ref="R3:AB3"/>
    <mergeCell ref="B4:AB4"/>
  </mergeCells>
  <phoneticPr fontId="0" type="noConversion"/>
  <printOptions horizontalCentered="1" verticalCentered="1"/>
  <pageMargins left="0.25" right="0.25" top="0.25" bottom="0.25" header="0" footer="0"/>
  <pageSetup scale="70" fitToWidth="1" fitToHeight="1" orientation="landscape" r:id="rId1"/>
  <headerFooter alignWithMargins="0">
    <oddHeader/>
    <oddFooter/>
  </headerFooter>
  <rowBreaks count="1" manualBreakCount="1">
    <brk id="46" max="16383" man="1"/>
  </rowBreaks>
  <colBreaks count="1" manualBreakCount="1">
    <brk id="30" max="1048575" man="1"/>
  </colBreaks>
  <drawing r:id="rId43"/>
</worksheet>
</file>

<file path=xl/worksheets/sheet104.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9">
    <pageSetUpPr fitToPage="1"/>
  </sheetPr>
  <dimension ref="A1:AD84"/>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89"/>
      <c r="B1" s="656" t="s">
        <v>183</v>
      </c>
      <c r="Z1" s="5"/>
      <c r="AB1" s="685"/>
      <c r="AD1" s="236"/>
    </row>
    <row r="2" ht="15" customHeight="1">
      <c r="A2" s="11"/>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row>
    <row r="3" ht="17.1" customHeight="1">
      <c r="A3" s="11"/>
      <c r="B3" s="999" t="s">
        <v>209</v>
      </c>
      <c r="C3" s="999"/>
      <c r="D3" s="999"/>
      <c r="E3" s="999"/>
      <c r="F3" s="999"/>
      <c r="G3" s="999"/>
      <c r="H3" s="999"/>
      <c r="I3" s="999"/>
      <c r="J3" s="999"/>
      <c r="K3" s="999"/>
      <c r="L3" s="999"/>
      <c r="M3" s="999"/>
      <c r="N3" s="999"/>
      <c r="O3" s="999"/>
      <c r="P3" s="999"/>
      <c r="Q3" s="999"/>
      <c r="R3" s="1035" t="s">
        <v>296</v>
      </c>
      <c r="S3" s="1035"/>
      <c r="T3" s="1035"/>
      <c r="U3" s="1035"/>
      <c r="V3" s="1035"/>
      <c r="W3" s="1035"/>
      <c r="X3" s="1035"/>
      <c r="Y3" s="1035"/>
      <c r="Z3" s="1035"/>
      <c r="AA3" s="1035"/>
      <c r="AB3" s="1035"/>
    </row>
    <row r="4" ht="19.5" customHeight="1">
      <c r="A4" s="4"/>
      <c r="B4" s="999" t="s">
        <v>210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row>
    <row r="5" ht="12.75" customHeight="1"/>
    <row r="6" ht="15.75" customHeight="1">
      <c r="D6" s="960" t="s">
        <v>10</v>
      </c>
      <c r="E6" s="960"/>
      <c r="F6" s="960"/>
      <c r="G6" s="960"/>
      <c r="H6" s="960"/>
      <c r="I6" s="960"/>
      <c r="J6" s="960"/>
      <c r="K6" s="960"/>
      <c r="L6" s="960"/>
      <c r="M6" s="960"/>
      <c r="N6" s="960"/>
      <c r="O6" s="960"/>
      <c r="Q6" s="960" t="s">
        <v>70</v>
      </c>
      <c r="R6" s="960"/>
      <c r="S6" s="960"/>
      <c r="T6" s="960"/>
      <c r="U6" s="960"/>
      <c r="V6" s="960"/>
      <c r="W6" s="960"/>
      <c r="X6" s="960"/>
      <c r="Y6" s="960"/>
      <c r="Z6" s="960"/>
      <c r="AA6" s="960"/>
      <c r="AB6" s="960"/>
    </row>
    <row r="7" ht="15.75" customHeight="1">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944" t="s">
        <v>42</v>
      </c>
      <c r="C8" s="944"/>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18" customHeight="1">
      <c r="A9" s="57"/>
      <c r="B9" s="284">
        <v>2022</v>
      </c>
      <c r="C9" s="285" t="s">
        <v>218</v>
      </c>
      <c r="D9" s="434">
        <v>50.950673400673400673400673401</v>
      </c>
      <c r="E9" s="435">
        <v>62.39761956549067537534680082</v>
      </c>
      <c r="F9" s="436">
        <v>71.941602668803303451756457924</v>
      </c>
      <c r="G9" s="434">
        <v>6.2871212121212121212121212121</v>
      </c>
      <c r="H9" s="435">
        <v>6.500665908769294337402704272</v>
      </c>
      <c r="I9" s="436">
        <v>25.10611146799078086399801348</v>
      </c>
      <c r="J9" s="434">
        <v>31.713299663299663299663299663</v>
      </c>
      <c r="K9" s="435">
        <v>12.944256640016847973689853466</v>
      </c>
      <c r="L9" s="436">
        <v>7.961947932727651308086160911</v>
      </c>
      <c r="M9" s="434">
        <v>88.9510101010101010101010101</v>
      </c>
      <c r="N9" s="435">
        <v>81.84254211427681768643935856</v>
      </c>
      <c r="O9" s="436">
        <v>105.00966206952173562384063231</v>
      </c>
      <c r="P9" s="5"/>
      <c r="Q9" s="415">
        <v>238.20597635346511635747104003</v>
      </c>
      <c r="R9" s="416">
        <v>50.608201205975464153855945080</v>
      </c>
      <c r="S9" s="417">
        <v>109.65069375171396228518141001</v>
      </c>
      <c r="T9" s="415">
        <v>-87.94406145234746249660604262</v>
      </c>
      <c r="U9" s="416">
        <v>274.52176371533697127478240117</v>
      </c>
      <c r="V9" s="417">
        <v>112.89544263213309642968694208</v>
      </c>
      <c r="W9" s="415">
        <v>95.43209876510364145658318508</v>
      </c>
      <c r="X9" s="416">
        <v>22.601446183665448626213640900</v>
      </c>
      <c r="Y9" s="417">
        <v>63.138753010299953951111124580</v>
      </c>
      <c r="Z9" s="415">
        <v>6.6023060860336584912463715700</v>
      </c>
      <c r="AA9" s="416">
        <v>52.338466418817312316953957080</v>
      </c>
      <c r="AB9" s="417">
        <v>105.94912663648457390461146136</v>
      </c>
    </row>
    <row r="10" ht="18" customHeight="1">
      <c r="A10" s="58"/>
      <c r="B10" s="286"/>
      <c r="C10" s="287" t="s">
        <v>221</v>
      </c>
      <c r="D10" s="276">
        <v>55.051401107852720755946562398</v>
      </c>
      <c r="E10" s="94">
        <v>71.852526802084701520118029662</v>
      </c>
      <c r="F10" s="277">
        <v>80.39397785351421364256094259</v>
      </c>
      <c r="G10" s="276">
        <v>15.753014011078527207559465624</v>
      </c>
      <c r="H10" s="94">
        <v>11.630337181788809257946171374</v>
      </c>
      <c r="I10" s="277">
        <v>28.424182337955284213019936588</v>
      </c>
      <c r="J10" s="276">
        <v>32.646627565982404692082111437</v>
      </c>
      <c r="K10" s="94">
        <v>14.343785757730503023144158034</v>
      </c>
      <c r="L10" s="277">
        <v>8.07822063008478982110480568</v>
      </c>
      <c r="M10" s="276">
        <v>103.45104268491365265558813946</v>
      </c>
      <c r="N10" s="94">
        <v>97.82664974160401380120835907</v>
      </c>
      <c r="O10" s="277">
        <v>116.89638082155428767668568485</v>
      </c>
      <c r="P10" s="5"/>
      <c r="Q10" s="271">
        <v>184.46216984118279310931449441</v>
      </c>
      <c r="R10" s="92">
        <v>48.635887418657041228153446020</v>
      </c>
      <c r="S10" s="272">
        <v>90.98500287450339537354625013</v>
      </c>
      <c r="T10" s="271">
        <v>-62.066246366162017146449251240</v>
      </c>
      <c r="U10" s="92">
        <v>203.08623464226670728195741643</v>
      </c>
      <c r="V10" s="272">
        <v>89.09189427386522246844179348</v>
      </c>
      <c r="W10" s="271">
        <v>53.877756318860781701882933580</v>
      </c>
      <c r="X10" s="92">
        <v>20.984646698964084026016417720</v>
      </c>
      <c r="Y10" s="272">
        <v>37.724771286586745124925528590</v>
      </c>
      <c r="Z10" s="271">
        <v>26.011593386114042475764431230</v>
      </c>
      <c r="AA10" s="92">
        <v>52.771834007787341348838827730</v>
      </c>
      <c r="AB10" s="272">
        <v>85.57391916782516692280828286</v>
      </c>
    </row>
    <row r="11" ht="18" customHeight="1">
      <c r="A11" s="58"/>
      <c r="B11" s="288"/>
      <c r="C11" s="289" t="s">
        <v>223</v>
      </c>
      <c r="D11" s="439">
        <v>70.217676767676767676767676768</v>
      </c>
      <c r="E11" s="95">
        <v>88.1465193112428233317377545</v>
      </c>
      <c r="F11" s="440">
        <v>91.66612377922910510157164138</v>
      </c>
      <c r="G11" s="439">
        <v>11.412289562289562289562289562</v>
      </c>
      <c r="H11" s="95">
        <v>13.835263131938906042066654099</v>
      </c>
      <c r="I11" s="440">
        <v>34.680952174092945921355383774</v>
      </c>
      <c r="J11" s="439">
        <v>31.543265993265993265993265993</v>
      </c>
      <c r="K11" s="95">
        <v>11.718524889840222984906474165</v>
      </c>
      <c r="L11" s="440">
        <v>7.0074607028598991343437224865</v>
      </c>
      <c r="M11" s="439">
        <v>113.17323232323232323232323232</v>
      </c>
      <c r="N11" s="95">
        <v>113.70030733302195235871088277</v>
      </c>
      <c r="O11" s="440">
        <v>133.35453665618195015727074764</v>
      </c>
      <c r="P11" s="5"/>
      <c r="Q11" s="420">
        <v>76.261180263948560989139894350</v>
      </c>
      <c r="R11" s="91">
        <v>41.741278195392791539189045640</v>
      </c>
      <c r="S11" s="421">
        <v>54.978840169229789285093132880</v>
      </c>
      <c r="T11" s="420">
        <v>7.4251032033141068357809270500</v>
      </c>
      <c r="U11" s="91">
        <v>139.34730115843546366398900595</v>
      </c>
      <c r="V11" s="421">
        <v>148.72702048318672880629642047</v>
      </c>
      <c r="W11" s="420">
        <v>6.9110724373373619911942115400</v>
      </c>
      <c r="X11" s="91">
        <v>-9.628341443916263240121393560</v>
      </c>
      <c r="Y11" s="421">
        <v>1.5140572318929442197813768500</v>
      </c>
      <c r="Z11" s="420">
        <v>41.528488900835902817542014200</v>
      </c>
      <c r="AA11" s="91">
        <v>40.482149811160128862363105100</v>
      </c>
      <c r="AB11" s="421">
        <v>66.706018054100275680559564080</v>
      </c>
    </row>
    <row r="12" ht="18" customHeight="1">
      <c r="A12" s="58"/>
      <c r="B12" s="286"/>
      <c r="C12" s="287" t="s">
        <v>224</v>
      </c>
      <c r="D12" s="276">
        <v>55.121782339524275008145975888</v>
      </c>
      <c r="E12" s="94">
        <v>76.609313331022834729944869979</v>
      </c>
      <c r="F12" s="277">
        <v>82.53615666195765007063524894</v>
      </c>
      <c r="G12" s="276">
        <v>15.616405995438253502769631802</v>
      </c>
      <c r="H12" s="94">
        <v>7.0758544875341649523619087837</v>
      </c>
      <c r="I12" s="277">
        <v>22.909196631362050529569242056</v>
      </c>
      <c r="J12" s="276">
        <v>34.25839035516454871293580971</v>
      </c>
      <c r="K12" s="94">
        <v>12.693317363224199938009323149</v>
      </c>
      <c r="L12" s="277">
        <v>7.6906488296402675553959866691</v>
      </c>
      <c r="M12" s="276">
        <v>104.9965786901270772238514174</v>
      </c>
      <c r="N12" s="94">
        <v>96.37848518178119962031610191</v>
      </c>
      <c r="O12" s="277">
        <v>113.13600212295996815560047767</v>
      </c>
      <c r="P12" s="5"/>
      <c r="Q12" s="271">
        <v>13.924103911035919459004194800</v>
      </c>
      <c r="R12" s="92">
        <v>9.326742410998562633590974120</v>
      </c>
      <c r="S12" s="272">
        <v>33.317957548183718899094138040</v>
      </c>
      <c r="T12" s="271">
        <v>79.76856931256115081305849245</v>
      </c>
      <c r="U12" s="92">
        <v>36.954372332377173056213819740</v>
      </c>
      <c r="V12" s="272">
        <v>42.585107456088480875440990170</v>
      </c>
      <c r="W12" s="271">
        <v>8.777611091142071172125730950</v>
      </c>
      <c r="X12" s="92">
        <v>-18.886794666121033589536449700</v>
      </c>
      <c r="Y12" s="272">
        <v>-14.331743741466010689516839260</v>
      </c>
      <c r="Z12" s="271">
        <v>18.552359158262258078549917500</v>
      </c>
      <c r="AA12" s="92">
        <v>6.0395497434460426871773690500</v>
      </c>
      <c r="AB12" s="272">
        <v>30.110872121100169049276449310</v>
      </c>
    </row>
    <row r="13" ht="18" customHeight="1">
      <c r="A13" s="58"/>
      <c r="B13" s="288"/>
      <c r="C13" s="289" t="s">
        <v>226</v>
      </c>
      <c r="D13" s="439">
        <v>55.001058976865428478331704138</v>
      </c>
      <c r="E13" s="95">
        <v>70.991519912672319671246878964</v>
      </c>
      <c r="F13" s="440">
        <v>82.59618295497693485336701133</v>
      </c>
      <c r="G13" s="439">
        <v>5.146301726946888237210817856</v>
      </c>
      <c r="H13" s="95">
        <v>13.352644961909739102032501736</v>
      </c>
      <c r="I13" s="440">
        <v>20.086504234880912098341757496</v>
      </c>
      <c r="J13" s="439">
        <v>34.059302704463994786575431737</v>
      </c>
      <c r="K13" s="95">
        <v>12.397895663906136372190779464</v>
      </c>
      <c r="L13" s="440">
        <v>7.6308084354397186688277468659</v>
      </c>
      <c r="M13" s="439">
        <v>94.20674486803519061583577713</v>
      </c>
      <c r="N13" s="95">
        <v>96.74206053848819514547016016</v>
      </c>
      <c r="O13" s="440">
        <v>110.31349562529756562053651569</v>
      </c>
      <c r="P13" s="5"/>
      <c r="Q13" s="420">
        <v>34.091644804257384519194444200</v>
      </c>
      <c r="R13" s="91">
        <v>12.956462837488303707996873400</v>
      </c>
      <c r="S13" s="421">
        <v>40.684733373977497205081127860</v>
      </c>
      <c r="T13" s="420">
        <v>21.930789570286750624542805620</v>
      </c>
      <c r="U13" s="91">
        <v>79.50717631505345600457143557</v>
      </c>
      <c r="V13" s="421">
        <v>25.484210124340057272665153210</v>
      </c>
      <c r="W13" s="420">
        <v>21.475679413517290696993005090</v>
      </c>
      <c r="X13" s="91">
        <v>-24.646313330784749275864744140</v>
      </c>
      <c r="Y13" s="421">
        <v>-1.5747773768407652128981573800</v>
      </c>
      <c r="Z13" s="420">
        <v>28.563996184708493197164370270</v>
      </c>
      <c r="AA13" s="91">
        <v>11.531070511913693630147872890</v>
      </c>
      <c r="AB13" s="421">
        <v>33.761610214689379844464853990</v>
      </c>
    </row>
    <row r="14" ht="18" customHeight="1">
      <c r="A14" s="58"/>
      <c r="B14" s="286"/>
      <c r="C14" s="287" t="s">
        <v>228</v>
      </c>
      <c r="D14" s="276">
        <v>58.047727272727272727272727273</v>
      </c>
      <c r="E14" s="94">
        <v>81.63435934223557993126315374</v>
      </c>
      <c r="F14" s="277">
        <v>87.55807164413965187025988039</v>
      </c>
      <c r="G14" s="276">
        <v>17.469191919191919191919191919</v>
      </c>
      <c r="H14" s="94">
        <v>13.802481361701529258784178055</v>
      </c>
      <c r="I14" s="277">
        <v>31.56573714638018041437687568</v>
      </c>
      <c r="J14" s="276">
        <v>30.053030303030303030303030303</v>
      </c>
      <c r="K14" s="94">
        <v>10.91949387492012263308827462</v>
      </c>
      <c r="L14" s="277">
        <v>6.5258081140692474798603807888</v>
      </c>
      <c r="M14" s="276">
        <v>105.56994949494949494949494949</v>
      </c>
      <c r="N14" s="94">
        <v>106.35633457885723182313560641</v>
      </c>
      <c r="O14" s="277">
        <v>125.64961690458907976449713687</v>
      </c>
      <c r="P14" s="5"/>
      <c r="Q14" s="271">
        <v>27.654174726850159542885975550</v>
      </c>
      <c r="R14" s="92">
        <v>27.466538857959644921786022330</v>
      </c>
      <c r="S14" s="272">
        <v>43.341689170882828528374145220</v>
      </c>
      <c r="T14" s="271">
        <v>120.09481085611300830746439797</v>
      </c>
      <c r="U14" s="92">
        <v>-12.450842733837964410816250760</v>
      </c>
      <c r="V14" s="272">
        <v>51.218329609950511032188827430</v>
      </c>
      <c r="W14" s="271">
        <v>4.4521549856141979189375546200</v>
      </c>
      <c r="X14" s="92">
        <v>-34.976881388280475861645961130</v>
      </c>
      <c r="Y14" s="272">
        <v>-25.091797682793041070377622310</v>
      </c>
      <c r="Z14" s="271">
        <v>28.459009341228026821142356240</v>
      </c>
      <c r="AA14" s="92">
        <v>10.096976125447934026966254110</v>
      </c>
      <c r="AB14" s="272">
        <v>38.579827217618586199822746090</v>
      </c>
    </row>
    <row r="15" ht="18" customHeight="1">
      <c r="A15" s="58"/>
      <c r="B15" s="288"/>
      <c r="C15" s="289" t="s">
        <v>229</v>
      </c>
      <c r="D15" s="439">
        <v>58.456419028999674160964483545</v>
      </c>
      <c r="E15" s="95">
        <v>80.35911585603870989251092002</v>
      </c>
      <c r="F15" s="440">
        <v>88.20116062583355173988788293</v>
      </c>
      <c r="G15" s="439">
        <v>13.07380254154447702834799609</v>
      </c>
      <c r="H15" s="95">
        <v>11.593702048920602745172800141</v>
      </c>
      <c r="I15" s="440">
        <v>32.226772283521730675848429404</v>
      </c>
      <c r="J15" s="439">
        <v>27.725399152818507657217334637</v>
      </c>
      <c r="K15" s="95">
        <v>10.488345404317329269173190239</v>
      </c>
      <c r="L15" s="440">
        <v>6.09131031785606917609341379</v>
      </c>
      <c r="M15" s="439">
        <v>99.25562072336265884652981427</v>
      </c>
      <c r="N15" s="95">
        <v>102.4411633092766419068569104</v>
      </c>
      <c r="O15" s="440">
        <v>126.51924322721135159182972612</v>
      </c>
      <c r="P15" s="5"/>
      <c r="Q15" s="420">
        <v>-0.4301308013469082892105325900</v>
      </c>
      <c r="R15" s="91">
        <v>20.740592852890349233643140490</v>
      </c>
      <c r="S15" s="421">
        <v>34.050422832589713451632264390</v>
      </c>
      <c r="T15" s="420">
        <v>65.030693770800816167010302060</v>
      </c>
      <c r="U15" s="91">
        <v>-23.581933293045291614434132060</v>
      </c>
      <c r="V15" s="421">
        <v>50.895799709057050588212312820</v>
      </c>
      <c r="W15" s="420">
        <v>-10.985429999464776348885352930</v>
      </c>
      <c r="X15" s="91">
        <v>-35.273256940724355591596157730</v>
      </c>
      <c r="Y15" s="421">
        <v>-26.534719463818213508076027910</v>
      </c>
      <c r="Z15" s="420">
        <v>1.5110920051724089580940180600</v>
      </c>
      <c r="AA15" s="91">
        <v>4.6058458160234775889550976300</v>
      </c>
      <c r="AB15" s="421">
        <v>32.556686420851529137648781840</v>
      </c>
    </row>
    <row r="16" ht="18" customHeight="1">
      <c r="A16" s="58"/>
      <c r="B16" s="286"/>
      <c r="C16" s="287" t="s">
        <v>230</v>
      </c>
      <c r="D16" s="276">
        <v>52.622138047138047138047138047</v>
      </c>
      <c r="E16" s="94">
        <v>69.540560408829022234051151689</v>
      </c>
      <c r="F16" s="277">
        <v>80.75129682623036182225461078</v>
      </c>
      <c r="G16" s="276">
        <v>20.921212121212121212121212121</v>
      </c>
      <c r="H16" s="94">
        <v>13.473817508425563113918299274</v>
      </c>
      <c r="I16" s="277">
        <v>27.273286243877612097371260107</v>
      </c>
      <c r="J16" s="276">
        <v>26.523484848484848484848484848</v>
      </c>
      <c r="K16" s="94">
        <v>11.476985464342799051843720455</v>
      </c>
      <c r="L16" s="277">
        <v>6.270537504131884133442924991</v>
      </c>
      <c r="M16" s="276">
        <v>100.06691919191919191919191919</v>
      </c>
      <c r="N16" s="94">
        <v>94.49136338159738439981317142</v>
      </c>
      <c r="O16" s="277">
        <v>114.29512057423985805306879587</v>
      </c>
      <c r="P16" s="5"/>
      <c r="Q16" s="271">
        <v>31.686976670759571110293647720</v>
      </c>
      <c r="R16" s="92">
        <v>5.775500851984303816519196100</v>
      </c>
      <c r="S16" s="272">
        <v>20.814153946620973243146213290</v>
      </c>
      <c r="T16" s="271">
        <v>71.646408839105696407316215220</v>
      </c>
      <c r="U16" s="92">
        <v>18.866194458420839767819505510</v>
      </c>
      <c r="V16" s="272">
        <v>72.211892465432714173322696920</v>
      </c>
      <c r="W16" s="271">
        <v>-11.049790821112850886777686420</v>
      </c>
      <c r="X16" s="92">
        <v>-21.334994862732843954485162590</v>
      </c>
      <c r="Y16" s="272">
        <v>-20.163194976362816897435076190</v>
      </c>
      <c r="Z16" s="271">
        <v>22.082079183241817307480926270</v>
      </c>
      <c r="AA16" s="92">
        <v>3.079403974800867426216528500</v>
      </c>
      <c r="AB16" s="272">
        <v>26.250382774571444302117920650</v>
      </c>
    </row>
    <row r="17" ht="18" customHeight="1">
      <c r="A17" s="58"/>
      <c r="B17" s="288"/>
      <c r="C17" s="289" t="s">
        <v>231</v>
      </c>
      <c r="D17" s="439">
        <v>58.238758553274682306940371457</v>
      </c>
      <c r="E17" s="95">
        <v>79.45983439910387014402740441</v>
      </c>
      <c r="F17" s="440">
        <v>79.44842065827369012589464811</v>
      </c>
      <c r="G17" s="439">
        <v>5.9644020853698273053111762789</v>
      </c>
      <c r="H17" s="95">
        <v>10.239957377712538376304573656</v>
      </c>
      <c r="I17" s="440">
        <v>15.776925298346120524808192128</v>
      </c>
      <c r="J17" s="439">
        <v>26.625285109156076898012381883</v>
      </c>
      <c r="K17" s="95">
        <v>10.583565864322040501077975076</v>
      </c>
      <c r="L17" s="440">
        <v>6.1679557924806631127900533081</v>
      </c>
      <c r="M17" s="439">
        <v>90.82836428804170739654610622</v>
      </c>
      <c r="N17" s="95">
        <v>100.28335764113844902140995314</v>
      </c>
      <c r="O17" s="440">
        <v>101.39330174910047376349289355</v>
      </c>
      <c r="P17" s="5"/>
      <c r="Q17" s="420">
        <v>33.278712361770577600930274080</v>
      </c>
      <c r="R17" s="91">
        <v>5.3430777041629103201924474100</v>
      </c>
      <c r="S17" s="421">
        <v>20.614655094643587402626729700</v>
      </c>
      <c r="T17" s="420">
        <v>-25.570024295144453666043962220</v>
      </c>
      <c r="U17" s="91">
        <v>5.6477854217816261463080446400</v>
      </c>
      <c r="V17" s="421">
        <v>31.223415249194314287952303520</v>
      </c>
      <c r="W17" s="420">
        <v>-12.811798944309556460276840670</v>
      </c>
      <c r="X17" s="91">
        <v>-25.133840615643145618170970140</v>
      </c>
      <c r="Y17" s="421">
        <v>-22.037968092822323657108786380</v>
      </c>
      <c r="Z17" s="420">
        <v>10.432137770717063124508153080</v>
      </c>
      <c r="AA17" s="91">
        <v>1.03224340058147993823486700</v>
      </c>
      <c r="AB17" s="421">
        <v>18.168418073855128333111642760</v>
      </c>
    </row>
    <row r="18" ht="18" customHeight="1">
      <c r="A18" s="58"/>
      <c r="B18" s="286">
        <v>2023</v>
      </c>
      <c r="C18" s="287" t="s">
        <v>232</v>
      </c>
      <c r="D18" s="276">
        <v>47.316308243727598566308243728</v>
      </c>
      <c r="E18" s="94">
        <v>56.018584840694581391794675821</v>
      </c>
      <c r="F18" s="277">
        <v>67.317218610241720846374187304</v>
      </c>
      <c r="G18" s="276">
        <v>6.7999348321928967090257412838</v>
      </c>
      <c r="H18" s="94">
        <v>6.0125230649415096113718114577</v>
      </c>
      <c r="I18" s="277">
        <v>12.221997611670035824949462626</v>
      </c>
      <c r="J18" s="276">
        <v>26.317530140110785272075594656</v>
      </c>
      <c r="K18" s="94">
        <v>12.798271943997031896895286687</v>
      </c>
      <c r="L18" s="277">
        <v>6.9329628560055571599166426013</v>
      </c>
      <c r="M18" s="276">
        <v>80.43377321603128054740957967</v>
      </c>
      <c r="N18" s="94">
        <v>74.829379849633122900061773968</v>
      </c>
      <c r="O18" s="277">
        <v>86.47217907791731383124029253</v>
      </c>
      <c r="P18" s="5"/>
      <c r="Q18" s="271">
        <v>49.219548787199534029359953530</v>
      </c>
      <c r="R18" s="92">
        <v>10.600051469024631775249283080</v>
      </c>
      <c r="S18" s="272">
        <v>55.272518156699895793865921070</v>
      </c>
      <c r="T18" s="271">
        <v>33.318427187679132998858562930</v>
      </c>
      <c r="U18" s="92">
        <v>-39.652816392795194523327894940</v>
      </c>
      <c r="V18" s="272">
        <v>23.451371983248417659361392300</v>
      </c>
      <c r="W18" s="271">
        <v>-15.353638566882373858709850550</v>
      </c>
      <c r="X18" s="92">
        <v>-12.448541478047893547177738730</v>
      </c>
      <c r="Y18" s="272">
        <v>-16.612411060460767806215771670</v>
      </c>
      <c r="Z18" s="271">
        <v>18.457658859582864957319168330</v>
      </c>
      <c r="AA18" s="92">
        <v>-0.5337327116882500950900152400</v>
      </c>
      <c r="AB18" s="272">
        <v>40.448428990709787494875526560</v>
      </c>
    </row>
    <row r="19" ht="18" customHeight="1">
      <c r="A19" s="58"/>
      <c r="B19" s="288"/>
      <c r="C19" s="289" t="s">
        <v>233</v>
      </c>
      <c r="D19" s="439">
        <v>51.285533910533910533910533911</v>
      </c>
      <c r="E19" s="95">
        <v>59.105118355070956716765574046</v>
      </c>
      <c r="F19" s="440">
        <v>73.12303223066554016821173658</v>
      </c>
      <c r="G19" s="439">
        <v>3.2789502164502164502164502165</v>
      </c>
      <c r="H19" s="95">
        <v>8.444663789508060641722532406</v>
      </c>
      <c r="I19" s="440">
        <v>13.643100358418659676817203046</v>
      </c>
      <c r="J19" s="439">
        <v>25.248827561327561327561327561</v>
      </c>
      <c r="K19" s="95">
        <v>13.277749883178372379284629916</v>
      </c>
      <c r="L19" s="440">
        <v>6.758140681801701091682546323</v>
      </c>
      <c r="M19" s="439">
        <v>79.8132215007215007215007215</v>
      </c>
      <c r="N19" s="95">
        <v>80.82753202775738973777273637</v>
      </c>
      <c r="O19" s="440">
        <v>93.52427327088590093671148595</v>
      </c>
      <c r="P19" s="5"/>
      <c r="Q19" s="420">
        <v>33.585946382812006738314864840</v>
      </c>
      <c r="R19" s="91">
        <v>4.4428636383273916634496759300</v>
      </c>
      <c r="S19" s="421">
        <v>32.499703716538969396118659090</v>
      </c>
      <c r="T19" s="420">
        <v>-54.262746726033410634375461890</v>
      </c>
      <c r="U19" s="91">
        <v>82.07349731362617656789004892</v>
      </c>
      <c r="V19" s="421">
        <v>52.678490047509909233199406280</v>
      </c>
      <c r="W19" s="420">
        <v>-24.151113109894040403252825310</v>
      </c>
      <c r="X19" s="91">
        <v>-4.6927585377479427262448523800</v>
      </c>
      <c r="Y19" s="421">
        <v>-19.754732852431605626984346320</v>
      </c>
      <c r="Z19" s="420">
        <v>1.2230691452712626032967268300</v>
      </c>
      <c r="AA19" s="91">
        <v>7.5399956867188287831170416400</v>
      </c>
      <c r="AB19" s="421">
        <v>28.918961322499280391485035910</v>
      </c>
    </row>
    <row r="20" ht="18" customHeight="1">
      <c r="A20" s="58"/>
      <c r="B20" s="286"/>
      <c r="C20" s="287" t="s">
        <v>234</v>
      </c>
      <c r="D20" s="276">
        <v>60.460899315738025415444770283</v>
      </c>
      <c r="E20" s="94">
        <v>63.064145471036815350660358062</v>
      </c>
      <c r="F20" s="277">
        <v>80.76001966859970497100442543</v>
      </c>
      <c r="G20" s="276">
        <v>2.4463994786575431736722059303</v>
      </c>
      <c r="H20" s="94">
        <v>12.662324388508164002510692961</v>
      </c>
      <c r="I20" s="277">
        <v>20.460198403097023953544640697</v>
      </c>
      <c r="J20" s="276">
        <v>24.448354512870641902899967416</v>
      </c>
      <c r="K20" s="94">
        <v>14.361654321196609593808804641</v>
      </c>
      <c r="L20" s="277">
        <v>6.7659436635108450473373242899</v>
      </c>
      <c r="M20" s="276">
        <v>87.35565330726621049201694363</v>
      </c>
      <c r="N20" s="94">
        <v>90.08812418074158894697985566</v>
      </c>
      <c r="O20" s="277">
        <v>107.98616173520757397188639042</v>
      </c>
      <c r="P20" s="5"/>
      <c r="Q20" s="271">
        <v>32.105810236455656542194958100</v>
      </c>
      <c r="R20" s="92">
        <v>-5.2575626975627720485608865900</v>
      </c>
      <c r="S20" s="272">
        <v>26.406591480454907477355825860</v>
      </c>
      <c r="T20" s="271">
        <v>-54.301018001782799642051470350</v>
      </c>
      <c r="U20" s="92">
        <v>48.995924996107020811938101130</v>
      </c>
      <c r="V20" s="272">
        <v>40.222724190466492181158037120</v>
      </c>
      <c r="W20" s="271">
        <v>-25.708132727748246392773502130</v>
      </c>
      <c r="X20" s="92">
        <v>9.358301848939685850208806980</v>
      </c>
      <c r="Y20" s="272">
        <v>-9.265210377735073110547491390</v>
      </c>
      <c r="Z20" s="271">
        <v>3.9590359647116215201952583600</v>
      </c>
      <c r="AA20" s="92">
        <v>2.1466659157815098839514770500</v>
      </c>
      <c r="AB20" s="272">
        <v>25.657153101949646209576724200</v>
      </c>
    </row>
    <row r="21" ht="18" customHeight="1">
      <c r="A21" s="58"/>
      <c r="B21" s="288"/>
      <c r="C21" s="289" t="s">
        <v>218</v>
      </c>
      <c r="D21" s="439">
        <v>67.907744107744107744107744108</v>
      </c>
      <c r="E21" s="95">
        <v>71.035933503304303439148432913</v>
      </c>
      <c r="F21" s="440">
        <v>83.36582788934591499314460844</v>
      </c>
      <c r="G21" s="439">
        <v>3.5476430976430976430976430976</v>
      </c>
      <c r="H21" s="95">
        <v>19.657046401414270702892916319</v>
      </c>
      <c r="I21" s="440">
        <v>26.849124929429792725219775788</v>
      </c>
      <c r="J21" s="439">
        <v>26.454208754208754208754208754</v>
      </c>
      <c r="K21" s="95">
        <v>13.59752749057957314115964719</v>
      </c>
      <c r="L21" s="440">
        <v>6.9488587789337849826598919268</v>
      </c>
      <c r="M21" s="439">
        <v>97.90959595959595959595959596</v>
      </c>
      <c r="N21" s="95">
        <v>104.29050739529814728320099642</v>
      </c>
      <c r="O21" s="440">
        <v>117.16381159770949270102427615</v>
      </c>
      <c r="P21" s="5"/>
      <c r="Q21" s="420">
        <v>33.281347576479996653140180340</v>
      </c>
      <c r="R21" s="91">
        <v>13.843979943395912044728101400</v>
      </c>
      <c r="S21" s="421">
        <v>15.879859214618846777659692910</v>
      </c>
      <c r="T21" s="420">
        <v>-43.572853489520562839958752490</v>
      </c>
      <c r="U21" s="91">
        <v>202.38511988140138310030045701</v>
      </c>
      <c r="V21" s="421">
        <v>6.9425863246541398858564798100</v>
      </c>
      <c r="W21" s="420">
        <v>-16.583234683640608107840302790</v>
      </c>
      <c r="X21" s="91">
        <v>5.0468008225428164962561124700</v>
      </c>
      <c r="Y21" s="421">
        <v>-12.724136886218788941667956520</v>
      </c>
      <c r="Z21" s="420">
        <v>10.071370576257509964124646700</v>
      </c>
      <c r="AA21" s="91">
        <v>27.428235610824104143819293130</v>
      </c>
      <c r="AB21" s="421">
        <v>11.574315437912126097192226480</v>
      </c>
    </row>
    <row r="22" ht="18" customHeight="1">
      <c r="A22" s="58"/>
      <c r="B22" s="286"/>
      <c r="C22" s="287" t="s">
        <v>221</v>
      </c>
      <c r="D22" s="276">
        <v>68.752443792766373411534701857</v>
      </c>
      <c r="E22" s="94">
        <v>77.447262192926972879977229407</v>
      </c>
      <c r="F22" s="277">
        <v>90.25178395188714596960172732</v>
      </c>
      <c r="G22" s="276">
        <v>9.134734441186054089279895732</v>
      </c>
      <c r="H22" s="94">
        <v>20.177540588824150530952092116</v>
      </c>
      <c r="I22" s="277">
        <v>38.877801538977631549932852205</v>
      </c>
      <c r="J22" s="276">
        <v>25.691593352883675464320625611</v>
      </c>
      <c r="K22" s="94">
        <v>16.273133515728197376764098799</v>
      </c>
      <c r="L22" s="277">
        <v>8.107553820578132808821765557</v>
      </c>
      <c r="M22" s="276">
        <v>103.5787715868361029651352232</v>
      </c>
      <c r="N22" s="94">
        <v>113.89793629747932078769342032</v>
      </c>
      <c r="O22" s="277">
        <v>137.23713931144291032835634507</v>
      </c>
      <c r="P22" s="5"/>
      <c r="Q22" s="271">
        <v>24.887727485831860036263427480</v>
      </c>
      <c r="R22" s="92">
        <v>7.7864142568517968676132092200</v>
      </c>
      <c r="S22" s="272">
        <v>12.261871301294218114194768240</v>
      </c>
      <c r="T22" s="271">
        <v>-42.012782856985507748515381930</v>
      </c>
      <c r="U22" s="92">
        <v>73.490589940929983527918254320</v>
      </c>
      <c r="V22" s="272">
        <v>36.777202864345175767753520960</v>
      </c>
      <c r="W22" s="271">
        <v>-21.303989819639689443319005480</v>
      </c>
      <c r="X22" s="92">
        <v>13.450756938366073214039126050</v>
      </c>
      <c r="Y22" s="272">
        <v>0.3631145003496852291519533800</v>
      </c>
      <c r="Z22" s="271">
        <v>0.1234679696029266107583322800</v>
      </c>
      <c r="AA22" s="92">
        <v>16.428331746339192868440138440</v>
      </c>
      <c r="AB22" s="272">
        <v>17.400674295370797896042520360</v>
      </c>
    </row>
    <row r="23" ht="18" customHeight="1">
      <c r="A23" s="58"/>
      <c r="B23" s="288"/>
      <c r="C23" s="289" t="s">
        <v>223</v>
      </c>
      <c r="D23" s="439">
        <v>76.087626262626262626262626263</v>
      </c>
      <c r="E23" s="95">
        <v>92.83762469814050481687390354</v>
      </c>
      <c r="F23" s="440">
        <v>99.63683643712361181243395731</v>
      </c>
      <c r="G23" s="439">
        <v>7.6895622895622895622895622896</v>
      </c>
      <c r="H23" s="95">
        <v>21.025495234570560214917527352</v>
      </c>
      <c r="I23" s="440">
        <v>42.03583938787968401847513366</v>
      </c>
      <c r="J23" s="439">
        <v>37.750925925925925925925925926</v>
      </c>
      <c r="K23" s="95">
        <v>21.579280503222299439639364686</v>
      </c>
      <c r="L23" s="440">
        <v>11.576795906587961528555381975</v>
      </c>
      <c r="M23" s="439">
        <v>121.52811447811447811447811448</v>
      </c>
      <c r="N23" s="95">
        <v>135.44240043593336447143079558</v>
      </c>
      <c r="O23" s="440">
        <v>153.24947173159125735946447294</v>
      </c>
      <c r="P23" s="5"/>
      <c r="Q23" s="420">
        <v>8.359646409757647260432214030</v>
      </c>
      <c r="R23" s="91">
        <v>5.3219405866482665200023362600</v>
      </c>
      <c r="S23" s="421">
        <v>8.695374397114247441358179020</v>
      </c>
      <c r="T23" s="420">
        <v>-32.620336632848655963781194340</v>
      </c>
      <c r="U23" s="91">
        <v>51.970331421395408747177290480</v>
      </c>
      <c r="V23" s="421">
        <v>21.207281671096591088664372810</v>
      </c>
      <c r="W23" s="420">
        <v>19.679826223272105947701030780</v>
      </c>
      <c r="X23" s="91">
        <v>84.14673097639845437570395086</v>
      </c>
      <c r="Y23" s="421">
        <v>65.206718915982884927087472810</v>
      </c>
      <c r="Z23" s="420">
        <v>7.382383610865345158792777900</v>
      </c>
      <c r="AA23" s="91">
        <v>19.122281736016918837778033310</v>
      </c>
      <c r="AB23" s="421">
        <v>14.918828840958137715763319250</v>
      </c>
    </row>
    <row r="24" ht="18" customHeight="1">
      <c r="A24" s="59"/>
      <c r="B24" s="286"/>
      <c r="C24" s="287" t="s">
        <v>224</v>
      </c>
      <c r="D24" s="276">
        <v>75.89247311827956989247311828</v>
      </c>
      <c r="E24" s="94">
        <v>97.23145771432492443356138929</v>
      </c>
      <c r="F24" s="277">
        <v>97.64507543532386847014197295</v>
      </c>
      <c r="G24" s="276">
        <v>6.2757412838057999348321928967</v>
      </c>
      <c r="H24" s="94">
        <v>15.851778866644550636677051639</v>
      </c>
      <c r="I24" s="277">
        <v>26.527422867088656993670145095</v>
      </c>
      <c r="J24" s="276">
        <v>47.017758227435646790485500163</v>
      </c>
      <c r="K24" s="94">
        <v>24.047668604439026587886370647</v>
      </c>
      <c r="L24" s="277">
        <v>13.339486274907705876384411854</v>
      </c>
      <c r="M24" s="276">
        <v>129.18597262952101661779081134</v>
      </c>
      <c r="N24" s="94">
        <v>137.13090518540850165812481158</v>
      </c>
      <c r="O24" s="277">
        <v>137.5119845773202313401965299</v>
      </c>
      <c r="P24" s="93"/>
      <c r="Q24" s="271">
        <v>37.681457124972888128308629580</v>
      </c>
      <c r="R24" s="92">
        <v>26.918586640013861833110951700</v>
      </c>
      <c r="S24" s="272">
        <v>18.305818182445220858546660290</v>
      </c>
      <c r="T24" s="271">
        <v>-59.813152362621752238308915030</v>
      </c>
      <c r="U24" s="92">
        <v>124.02635462116759133929337519</v>
      </c>
      <c r="V24" s="272">
        <v>15.793771793505026931016719450</v>
      </c>
      <c r="W24" s="271">
        <v>37.244504893379885654872124220</v>
      </c>
      <c r="X24" s="92">
        <v>89.45140908677778065977136859</v>
      </c>
      <c r="Y24" s="272">
        <v>73.450726596256622768841707010</v>
      </c>
      <c r="Z24" s="271">
        <v>23.038268714275549266543949510</v>
      </c>
      <c r="AA24" s="92">
        <v>42.283731609535756441895518870</v>
      </c>
      <c r="AB24" s="272">
        <v>21.545734334698320087815721290</v>
      </c>
    </row>
    <row r="25" ht="18" customHeight="1">
      <c r="A25" s="60"/>
      <c r="B25" s="288"/>
      <c r="C25" s="289" t="s">
        <v>226</v>
      </c>
      <c r="D25" s="439">
        <v>74.972222222222222222222222222</v>
      </c>
      <c r="E25" s="95">
        <v>73.874768456396000306959305794</v>
      </c>
      <c r="F25" s="440">
        <v>86.49827626033923047005372056</v>
      </c>
      <c r="G25" s="439">
        <v>7.2122026718800912349299446074</v>
      </c>
      <c r="H25" s="95">
        <v>19.363788969005816019965017416</v>
      </c>
      <c r="I25" s="440">
        <v>28.979258583393891605314286915</v>
      </c>
      <c r="J25" s="439">
        <v>33.071766047572499185402411209</v>
      </c>
      <c r="K25" s="95">
        <v>25.006218878487240049319270395</v>
      </c>
      <c r="L25" s="440">
        <v>12.601974690074234917521637636</v>
      </c>
      <c r="M25" s="439">
        <v>115.25619094167481264255457804</v>
      </c>
      <c r="N25" s="95">
        <v>118.24477630388905637624359361</v>
      </c>
      <c r="O25" s="440">
        <v>128.07950953380735699288964511</v>
      </c>
      <c r="P25" s="93"/>
      <c r="Q25" s="420">
        <v>36.310506773533122856613312850</v>
      </c>
      <c r="R25" s="91">
        <v>4.0613985265304943754133273700</v>
      </c>
      <c r="S25" s="421">
        <v>4.7243022204369498155264002700</v>
      </c>
      <c r="T25" s="420">
        <v>40.143408890728544797985047330</v>
      </c>
      <c r="U25" s="91">
        <v>45.018376690594391890756331250</v>
      </c>
      <c r="V25" s="421">
        <v>44.272284736548952267456786100</v>
      </c>
      <c r="W25" s="420">
        <v>-2.8994623451202511232479738700</v>
      </c>
      <c r="X25" s="91">
        <v>101.69728441335378972852617632</v>
      </c>
      <c r="Y25" s="421">
        <v>65.145997265670461408443885150</v>
      </c>
      <c r="Z25" s="420">
        <v>22.343884297423438114917903540</v>
      </c>
      <c r="AA25" s="91">
        <v>22.226853186398400000463303770</v>
      </c>
      <c r="AB25" s="421">
        <v>16.105023059783073503442245660</v>
      </c>
    </row>
    <row r="26" ht="18" customHeight="1">
      <c r="A26" s="60"/>
      <c r="B26" s="290"/>
      <c r="C26" s="291" t="s">
        <v>228</v>
      </c>
      <c r="D26" s="443">
        <v>75.881313131313131313131313131</v>
      </c>
      <c r="E26" s="444">
        <v>90.06771248657942272455135078</v>
      </c>
      <c r="F26" s="445">
        <v>96.87988279978136492389805531</v>
      </c>
      <c r="G26" s="443">
        <v>8.72003367003367003367003367</v>
      </c>
      <c r="H26" s="444">
        <v>22.509682484156321574831675421</v>
      </c>
      <c r="I26" s="445">
        <v>36.917011490275437517586840884</v>
      </c>
      <c r="J26" s="443">
        <v>38.046969696969696969696969697</v>
      </c>
      <c r="K26" s="444">
        <v>20.923735403096031401551553234</v>
      </c>
      <c r="L26" s="445">
        <v>11.158029494119340795872955248</v>
      </c>
      <c r="M26" s="443">
        <v>122.64840067340067340067340067</v>
      </c>
      <c r="N26" s="444">
        <v>133.50113037383177570093457944</v>
      </c>
      <c r="O26" s="445">
        <v>144.95492378417614323735785144</v>
      </c>
      <c r="P26" s="184"/>
      <c r="Q26" s="273">
        <v>30.722280951385867630444947660</v>
      </c>
      <c r="R26" s="274">
        <v>10.330641671392271145348245980</v>
      </c>
      <c r="S26" s="275">
        <v>10.646432682496730673676688290</v>
      </c>
      <c r="T26" s="273">
        <v>-50.083359835038075676543777620</v>
      </c>
      <c r="U26" s="274">
        <v>63.084317191093009254265671140</v>
      </c>
      <c r="V26" s="275">
        <v>16.952793844339979546408534130</v>
      </c>
      <c r="W26" s="273">
        <v>26.599445424881874913460934590</v>
      </c>
      <c r="X26" s="274">
        <v>91.61817976923082967818216816</v>
      </c>
      <c r="Y26" s="275">
        <v>70.983107364292901250155611710</v>
      </c>
      <c r="Z26" s="273">
        <v>16.177379320737213903878014620</v>
      </c>
      <c r="AA26" s="274">
        <v>25.522500283981226315084591300</v>
      </c>
      <c r="AB26" s="275">
        <v>15.364397723738209775684476270</v>
      </c>
    </row>
    <row r="27" ht="21"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9"/>
    </row>
    <row r="28" ht="18" customHeight="1">
      <c r="A28" s="112"/>
      <c r="B28" s="973" t="s">
        <v>59</v>
      </c>
      <c r="C28" s="973"/>
      <c r="D28" s="973"/>
      <c r="E28" s="973"/>
      <c r="F28" s="973"/>
      <c r="G28" s="973"/>
      <c r="H28" s="973"/>
      <c r="I28" s="973"/>
      <c r="J28" s="973"/>
      <c r="K28" s="973"/>
      <c r="L28" s="973"/>
      <c r="M28" s="973"/>
      <c r="N28" s="973"/>
      <c r="O28" s="973"/>
      <c r="P28" s="411"/>
      <c r="Q28" s="971"/>
      <c r="R28" s="971"/>
      <c r="S28" s="971"/>
      <c r="T28" s="971"/>
      <c r="U28" s="971"/>
      <c r="V28" s="971"/>
      <c r="W28" s="971"/>
      <c r="X28" s="971"/>
      <c r="Y28" s="971"/>
      <c r="Z28" s="971"/>
      <c r="AA28" s="971"/>
      <c r="AB28" s="971"/>
      <c r="AC28" s="9"/>
    </row>
    <row r="29" ht="18" customHeight="1">
      <c r="A29" s="58"/>
      <c r="B29" s="284">
        <v>2021</v>
      </c>
      <c r="C29" s="285"/>
      <c r="D29" s="454">
        <v>29.581945831945831945831945832</v>
      </c>
      <c r="E29" s="455">
        <v>48.722974080605139425265587964</v>
      </c>
      <c r="F29" s="456">
        <v>43.281958409635890455916786981</v>
      </c>
      <c r="G29" s="454">
        <v>16.301041551041551041551041551</v>
      </c>
      <c r="H29" s="455">
        <v>5.6525277196588678762200747361</v>
      </c>
      <c r="I29" s="456">
        <v>11.652103456756152732188741801</v>
      </c>
      <c r="J29" s="454">
        <v>22.967661967661967661967661968</v>
      </c>
      <c r="K29" s="455">
        <v>11.41873120147332719148141259</v>
      </c>
      <c r="L29" s="456">
        <v>6.1625503866348156775177328774</v>
      </c>
      <c r="M29" s="454">
        <v>68.850658600658600658600658601</v>
      </c>
      <c r="N29" s="455">
        <v>65.794233001737334492967075289</v>
      </c>
      <c r="O29" s="456">
        <v>61.096612253026858865623261659</v>
      </c>
      <c r="P29" s="5"/>
      <c r="Q29" s="427">
        <v>19.996614815494451441657676570</v>
      </c>
      <c r="R29" s="428">
        <v>64.918849613158948058502846030</v>
      </c>
      <c r="S29" s="429">
        <v>14.615914384924263503137672060</v>
      </c>
      <c r="T29" s="427">
        <v>547.08700705842792328067118503</v>
      </c>
      <c r="U29" s="428">
        <v>8.628195796478633636569480760</v>
      </c>
      <c r="V29" s="429">
        <v>41.897647402582189208698271350</v>
      </c>
      <c r="W29" s="427">
        <v>53.867533499485136397712596330</v>
      </c>
      <c r="X29" s="428">
        <v>114.19476056522662539423122850</v>
      </c>
      <c r="Y29" s="429">
        <v>25.435818573007670459345889690</v>
      </c>
      <c r="Z29" s="427">
        <v>63.547108159233918997485153480</v>
      </c>
      <c r="AA29" s="428">
        <v>64.164787481611685468839500580</v>
      </c>
      <c r="AB29" s="429">
        <v>20.062960112953657108856866280</v>
      </c>
    </row>
    <row r="30" ht="18" customHeight="1">
      <c r="A30" s="58"/>
      <c r="B30" s="286">
        <v>2022</v>
      </c>
      <c r="C30" s="287"/>
      <c r="D30" s="276">
        <v>51.185370185370185370185370185</v>
      </c>
      <c r="E30" s="94">
        <v>70.327418075930008067297117319</v>
      </c>
      <c r="F30" s="277">
        <v>73.725433405830172502198859011</v>
      </c>
      <c r="G30" s="276">
        <v>9.933510933510933510933510934</v>
      </c>
      <c r="H30" s="94">
        <v>10.109616548960538362064608787</v>
      </c>
      <c r="I30" s="277">
        <v>22.053357739437418124007918446</v>
      </c>
      <c r="J30" s="276">
        <v>32.40016465016465016465016465</v>
      </c>
      <c r="K30" s="94">
        <v>12.905846237355683891332658231</v>
      </c>
      <c r="L30" s="277">
        <v>7.6622995904888590581008754829</v>
      </c>
      <c r="M30" s="276">
        <v>93.51905501905501905501905502</v>
      </c>
      <c r="N30" s="94">
        <v>93.34288086224623032069438433</v>
      </c>
      <c r="O30" s="277">
        <v>103.44109073575644968430765294</v>
      </c>
      <c r="P30" s="5"/>
      <c r="Q30" s="271">
        <v>73.029084956858744798820605620</v>
      </c>
      <c r="R30" s="92">
        <v>44.341390079330641153712457190</v>
      </c>
      <c r="S30" s="272">
        <v>70.337563536583793774652338300</v>
      </c>
      <c r="T30" s="271">
        <v>-39.062108992038274996888811170</v>
      </c>
      <c r="U30" s="92">
        <v>78.851251161968509825379756240</v>
      </c>
      <c r="V30" s="272">
        <v>89.26503546076391651565685441</v>
      </c>
      <c r="W30" s="271">
        <v>41.068623770803556942886539960</v>
      </c>
      <c r="X30" s="92">
        <v>13.023470030193300643417884480</v>
      </c>
      <c r="Y30" s="272">
        <v>24.336502094164622795116368340</v>
      </c>
      <c r="Z30" s="271">
        <v>35.828845968518036998471687470</v>
      </c>
      <c r="AA30" s="92">
        <v>41.870915737910380007241528100</v>
      </c>
      <c r="AB30" s="272">
        <v>69.307408252700995605082216440</v>
      </c>
    </row>
    <row r="31" ht="18" customHeight="1">
      <c r="A31" s="58"/>
      <c r="B31" s="425">
        <v>2023</v>
      </c>
      <c r="C31" s="426"/>
      <c r="D31" s="457">
        <v>66.598975098975098975098975099</v>
      </c>
      <c r="E31" s="458">
        <v>75.712154148879450041929717235</v>
      </c>
      <c r="F31" s="459">
        <v>86.22917548704873138877906336</v>
      </c>
      <c r="G31" s="457">
        <v>6.1482313982313982313982313982</v>
      </c>
      <c r="H31" s="458">
        <v>16.220496861891701178854232965</v>
      </c>
      <c r="I31" s="459">
        <v>27.454700122323495738238414683</v>
      </c>
      <c r="J31" s="457">
        <v>31.602517852517852517852517853</v>
      </c>
      <c r="K31" s="458">
        <v>18.028058211150098058392505692</v>
      </c>
      <c r="L31" s="459">
        <v>9.377011080355498168092283559</v>
      </c>
      <c r="M31" s="457">
        <v>104.34972434972434972434972435</v>
      </c>
      <c r="N31" s="458">
        <v>109.96070922192124927917645589</v>
      </c>
      <c r="O31" s="459">
        <v>123.0608866897277252951097616</v>
      </c>
      <c r="P31" s="93"/>
      <c r="Q31" s="430">
        <v>30.113301628463441323033817840</v>
      </c>
      <c r="R31" s="431">
        <v>7.6566668026516200818251817400</v>
      </c>
      <c r="S31" s="432">
        <v>16.959875993438457807912503650</v>
      </c>
      <c r="T31" s="430">
        <v>-38.106159650995483233609596370</v>
      </c>
      <c r="U31" s="431">
        <v>60.446212606314561999063936650</v>
      </c>
      <c r="V31" s="432">
        <v>24.492154195973463873144677270</v>
      </c>
      <c r="W31" s="430">
        <v>-2.4618603216796423332500653300</v>
      </c>
      <c r="X31" s="431">
        <v>39.689082602784939161532379380</v>
      </c>
      <c r="Y31" s="432">
        <v>22.378549280185550950133963690</v>
      </c>
      <c r="Z31" s="430">
        <v>11.581243339565751863609684410</v>
      </c>
      <c r="AA31" s="431">
        <v>17.802994943185625812091924030</v>
      </c>
      <c r="AB31" s="432">
        <v>18.967120139944054442389778580</v>
      </c>
    </row>
    <row r="32" ht="21" customHeight="1">
      <c r="B32" s="43"/>
      <c r="C32"/>
      <c r="D32" s="56"/>
      <c r="E32" s="56"/>
      <c r="F32" s="56"/>
      <c r="G32" s="56"/>
      <c r="H32" s="56"/>
      <c r="I32" s="56"/>
      <c r="J32" s="56"/>
      <c r="K32" s="56"/>
      <c r="L32" s="56"/>
      <c r="M32" s="56"/>
      <c r="N32" s="56"/>
      <c r="O32" s="56"/>
      <c r="P32" s="5"/>
      <c r="Q32" s="5"/>
      <c r="R32" s="5"/>
      <c r="S32" s="5"/>
      <c r="T32" s="5"/>
      <c r="U32" s="5"/>
      <c r="V32" s="5"/>
      <c r="W32" s="5"/>
      <c r="X32" s="5"/>
      <c r="Y32" s="5"/>
      <c r="Z32" s="5"/>
      <c r="AA32" s="5"/>
      <c r="AB32" s="5"/>
    </row>
    <row r="33" ht="18" customHeight="1">
      <c r="A33" s="112"/>
      <c r="B33" s="972" t="s">
        <v>44</v>
      </c>
      <c r="C33" s="972"/>
      <c r="D33" s="972"/>
      <c r="E33" s="972"/>
      <c r="F33" s="972"/>
      <c r="G33" s="972"/>
      <c r="H33" s="972"/>
      <c r="I33" s="972"/>
      <c r="J33" s="972"/>
      <c r="K33" s="972"/>
      <c r="L33" s="972"/>
      <c r="M33" s="972"/>
      <c r="N33" s="972"/>
      <c r="O33" s="972"/>
      <c r="P33" s="411"/>
      <c r="Q33" s="971"/>
      <c r="R33" s="971"/>
      <c r="S33" s="971"/>
      <c r="T33" s="971"/>
      <c r="U33" s="971"/>
      <c r="V33" s="971"/>
      <c r="W33" s="971"/>
      <c r="X33" s="971"/>
      <c r="Y33" s="971"/>
      <c r="Z33" s="971"/>
      <c r="AA33" s="971"/>
      <c r="AB33" s="971"/>
      <c r="AC33" s="9"/>
    </row>
    <row r="34" ht="18" customHeight="1">
      <c r="A34" s="58"/>
      <c r="B34" s="284">
        <v>2021</v>
      </c>
      <c r="C34" s="285"/>
      <c r="D34" s="454">
        <v>44.952678963548528765920070268</v>
      </c>
      <c r="E34" s="455">
        <v>65.672864898984790962192676462</v>
      </c>
      <c r="F34" s="456">
        <v>60.562008816597071407463525152</v>
      </c>
      <c r="G34" s="454">
        <v>6.9375</v>
      </c>
      <c r="H34" s="455">
        <v>9.388257662227262346856714283</v>
      </c>
      <c r="I34" s="456">
        <v>17.614451285403269355246234556</v>
      </c>
      <c r="J34" s="454">
        <v>29.441864295125164690382081686</v>
      </c>
      <c r="K34" s="455">
        <v>16.292980181610642795238153522</v>
      </c>
      <c r="L34" s="456">
        <v>8.478115987802361970762467261</v>
      </c>
      <c r="M34" s="454">
        <v>81.33204325867369345630215195</v>
      </c>
      <c r="N34" s="455">
        <v>91.35410274282269610428754427</v>
      </c>
      <c r="O34" s="456">
        <v>86.65457608980270273347222697</v>
      </c>
      <c r="P34" s="5"/>
      <c r="Q34" s="427">
        <v>85.19620858652301951332833386</v>
      </c>
      <c r="R34" s="428">
        <v>179.41831159591035731005486309</v>
      </c>
      <c r="S34" s="429">
        <v>147.88360296137084223202553109</v>
      </c>
      <c r="T34" s="427">
        <v>5217.6309701464479784957839637</v>
      </c>
      <c r="U34" s="428">
        <v>140.02892511508598853078771744</v>
      </c>
      <c r="V34" s="429">
        <v>152.51607153154276782128310764</v>
      </c>
      <c r="W34" s="427">
        <v>151.80018920836266681726613606</v>
      </c>
      <c r="X34" s="428">
        <v>178.78785148256129951419596455</v>
      </c>
      <c r="Y34" s="429">
        <v>121.77964952711947013143573143</v>
      </c>
      <c r="Z34" s="427">
        <v>125.32139462348906655385282146</v>
      </c>
      <c r="AA34" s="428">
        <v>174.67527620321089172736644671</v>
      </c>
      <c r="AB34" s="429">
        <v>145.96832603899550563165870900</v>
      </c>
    </row>
    <row r="35" ht="18" customHeight="1">
      <c r="A35" s="58"/>
      <c r="B35" s="286">
        <v>2022</v>
      </c>
      <c r="C35" s="287"/>
      <c r="D35" s="276">
        <v>56.035216293368467281510759772</v>
      </c>
      <c r="E35" s="94">
        <v>76.354963161104534612769987277</v>
      </c>
      <c r="F35" s="277">
        <v>84.19396388531697487773767913</v>
      </c>
      <c r="G35" s="276">
        <v>12.692605401844532279314888011</v>
      </c>
      <c r="H35" s="94">
        <v>11.384325258519640254888609432</v>
      </c>
      <c r="I35" s="277">
        <v>24.780856970053665803223339744</v>
      </c>
      <c r="J35" s="276">
        <v>32.819993412384716732542819499</v>
      </c>
      <c r="K35" s="94">
        <v>12.015352392267870702270124126</v>
      </c>
      <c r="L35" s="277">
        <v>7.2906458547777934494211648179</v>
      </c>
      <c r="M35" s="276">
        <v>101.54784255599472990777338603</v>
      </c>
      <c r="N35" s="94">
        <v>99.75464081189204556992872083</v>
      </c>
      <c r="O35" s="277">
        <v>116.2654667101484341303821837</v>
      </c>
      <c r="P35" s="5"/>
      <c r="Q35" s="271">
        <v>24.653786126666887234338522100</v>
      </c>
      <c r="R35" s="92">
        <v>16.265619413029734914001421350</v>
      </c>
      <c r="S35" s="272">
        <v>39.021088518185800639622832700</v>
      </c>
      <c r="T35" s="271">
        <v>82.95647426082208690904343079</v>
      </c>
      <c r="U35" s="92">
        <v>21.261320983513475420010074290</v>
      </c>
      <c r="V35" s="272">
        <v>40.684807993954644334227531780</v>
      </c>
      <c r="W35" s="271">
        <v>11.473896773061812102784701350</v>
      </c>
      <c r="X35" s="92">
        <v>-26.254422098683597270238245130</v>
      </c>
      <c r="Y35" s="272">
        <v>-14.006297327507371030718787620</v>
      </c>
      <c r="Z35" s="271">
        <v>24.855885192743227800322999030</v>
      </c>
      <c r="AA35" s="92">
        <v>9.195578323113821189812863610</v>
      </c>
      <c r="AB35" s="272">
        <v>34.171179361217710030695528520</v>
      </c>
    </row>
    <row r="36" ht="18" customHeight="1">
      <c r="A36" s="58"/>
      <c r="B36" s="425">
        <v>2023</v>
      </c>
      <c r="C36" s="426"/>
      <c r="D36" s="457">
        <v>75.578749451032059727711901625</v>
      </c>
      <c r="E36" s="458">
        <v>87.02526506401881900752915295</v>
      </c>
      <c r="F36" s="459">
        <v>93.63956941911953277025008867</v>
      </c>
      <c r="G36" s="457">
        <v>7.388339920948616600790513834</v>
      </c>
      <c r="H36" s="458">
        <v>19.206229102498380582617982645</v>
      </c>
      <c r="I36" s="459">
        <v>30.741494235578501435827419771</v>
      </c>
      <c r="J36" s="457">
        <v>39.393308080808080808080808081</v>
      </c>
      <c r="K36" s="458">
        <v>23.351984500691252258694798579</v>
      </c>
      <c r="L36" s="459">
        <v>12.379632334108917266166045561</v>
      </c>
      <c r="M36" s="457">
        <v>122.36042490118577075098814229</v>
      </c>
      <c r="N36" s="458">
        <v>129.58347866720845184884193417</v>
      </c>
      <c r="O36" s="459">
        <v>136.760695988806951472243554</v>
      </c>
      <c r="P36" s="93"/>
      <c r="Q36" s="430">
        <v>34.877233372852987685032276410</v>
      </c>
      <c r="R36" s="431">
        <v>13.974601599120329390175072580</v>
      </c>
      <c r="S36" s="432">
        <v>11.218863084635816325654140710</v>
      </c>
      <c r="T36" s="430">
        <v>-41.790202349622873779060951800</v>
      </c>
      <c r="U36" s="431">
        <v>68.707663092797082723284198280</v>
      </c>
      <c r="V36" s="432">
        <v>24.053394411139479013006386320</v>
      </c>
      <c r="W36" s="430">
        <v>20.028385093839053168257996930</v>
      </c>
      <c r="X36" s="431">
        <v>94.35122448556978273965291147</v>
      </c>
      <c r="Y36" s="432">
        <v>69.801586590006166735499154130</v>
      </c>
      <c r="Z36" s="430">
        <v>20.495346647771838804193119670</v>
      </c>
      <c r="AA36" s="431">
        <v>29.902205664350494433121376480</v>
      </c>
      <c r="AB36" s="432">
        <v>17.627959409314896399846257580</v>
      </c>
    </row>
    <row r="37" ht="21"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 customHeight="1">
      <c r="A38" s="112"/>
      <c r="B38" s="972" t="s">
        <v>45</v>
      </c>
      <c r="C38" s="972"/>
      <c r="D38" s="972"/>
      <c r="E38" s="972"/>
      <c r="F38" s="972"/>
      <c r="G38" s="972"/>
      <c r="H38" s="972"/>
      <c r="I38" s="972"/>
      <c r="J38" s="972"/>
      <c r="K38" s="972"/>
      <c r="L38" s="972"/>
      <c r="M38" s="972"/>
      <c r="N38" s="972"/>
      <c r="O38" s="972"/>
      <c r="P38" s="467"/>
      <c r="Q38" s="971"/>
      <c r="R38" s="971"/>
      <c r="S38" s="971"/>
      <c r="T38" s="971"/>
      <c r="U38" s="971"/>
      <c r="V38" s="971"/>
      <c r="W38" s="971"/>
      <c r="X38" s="971"/>
      <c r="Y38" s="971"/>
      <c r="Z38" s="971"/>
      <c r="AA38" s="971"/>
      <c r="AB38" s="971"/>
      <c r="AC38" s="9"/>
    </row>
    <row r="39" ht="18" customHeight="1">
      <c r="A39" s="58"/>
      <c r="B39" s="284">
        <v>2021</v>
      </c>
      <c r="C39" s="285"/>
      <c r="D39" s="454">
        <v>26.737664314376643143766431438</v>
      </c>
      <c r="E39" s="455">
        <v>41.454453714794805828825957795</v>
      </c>
      <c r="F39" s="456">
        <v>37.644156796222647234786662217</v>
      </c>
      <c r="G39" s="454">
        <v>12.950740279507402795074027951</v>
      </c>
      <c r="H39" s="455">
        <v>4.5230364177045298267607857212</v>
      </c>
      <c r="I39" s="456">
        <v>9.503436911445227982244346404</v>
      </c>
      <c r="J39" s="454">
        <v>21.166562889165628891656288917</v>
      </c>
      <c r="K39" s="455">
        <v>9.909445550521255826162580886</v>
      </c>
      <c r="L39" s="456">
        <v>5.649769420041171439309574129</v>
      </c>
      <c r="M39" s="454">
        <v>60.854981320049813200498132005</v>
      </c>
      <c r="N39" s="455">
        <v>55.886935683020591481749324401</v>
      </c>
      <c r="O39" s="456">
        <v>52.79736312770904665634058275</v>
      </c>
      <c r="P39" s="5"/>
      <c r="Q39" s="427">
        <v>-19.449596368467907949138831470</v>
      </c>
      <c r="R39" s="428">
        <v>-0.1772021641800824157461872400</v>
      </c>
      <c r="S39" s="429">
        <v>-29.298515635149438708809021630</v>
      </c>
      <c r="T39" s="427">
        <v>54.771753730967982823188793110</v>
      </c>
      <c r="U39" s="428">
        <v>-46.247036867913239922437283520</v>
      </c>
      <c r="V39" s="429">
        <v>-31.388165853210481708221231640</v>
      </c>
      <c r="W39" s="427">
        <v>25.016023685746347425278221080</v>
      </c>
      <c r="X39" s="428">
        <v>49.949988052781309502430627130</v>
      </c>
      <c r="Y39" s="429">
        <v>-1.5380483117402887591995912800</v>
      </c>
      <c r="Z39" s="427">
        <v>4.0390821687592875676098137800</v>
      </c>
      <c r="AA39" s="428">
        <v>-1.1743280572856750217510373500</v>
      </c>
      <c r="AB39" s="429">
        <v>-27.508850166839407190399240040</v>
      </c>
    </row>
    <row r="40" ht="18" customHeight="1">
      <c r="A40" s="58"/>
      <c r="B40" s="286">
        <v>2022</v>
      </c>
      <c r="C40" s="287"/>
      <c r="D40" s="276">
        <v>50.265725750657257506572575066</v>
      </c>
      <c r="E40" s="94">
        <v>70.091615124720718194108869662</v>
      </c>
      <c r="F40" s="277">
        <v>71.906549132253419641419747073</v>
      </c>
      <c r="G40" s="276">
        <v>9.784945343849453438494534385</v>
      </c>
      <c r="H40" s="94">
        <v>10.552272820026671894652680482</v>
      </c>
      <c r="I40" s="277">
        <v>20.696780753860129380857539568</v>
      </c>
      <c r="J40" s="276">
        <v>31.923349937733499377334993773</v>
      </c>
      <c r="K40" s="94">
        <v>13.373378216858053820440608747</v>
      </c>
      <c r="L40" s="277">
        <v>7.7485112561248950323625779571</v>
      </c>
      <c r="M40" s="276">
        <v>91.97403486924034869240348692</v>
      </c>
      <c r="N40" s="94">
        <v>94.01726616160544390920215889</v>
      </c>
      <c r="O40" s="277">
        <v>100.3518411422384440546398646</v>
      </c>
      <c r="P40" s="5"/>
      <c r="Q40" s="271">
        <v>87.99594893405046176778167034</v>
      </c>
      <c r="R40" s="92">
        <v>69.081024699878571885574844820</v>
      </c>
      <c r="S40" s="272">
        <v>91.01649565839670096273433254</v>
      </c>
      <c r="T40" s="271">
        <v>-24.444895560617103498183589030</v>
      </c>
      <c r="U40" s="92">
        <v>133.30063801238608131608987469</v>
      </c>
      <c r="V40" s="272">
        <v>117.78206081457724465972656352</v>
      </c>
      <c r="W40" s="271">
        <v>50.819715533607152888126991490</v>
      </c>
      <c r="X40" s="92">
        <v>34.955867598296399968100402420</v>
      </c>
      <c r="Y40" s="272">
        <v>37.147389213715823332885290690</v>
      </c>
      <c r="Z40" s="271">
        <v>51.136411308063398305227656460</v>
      </c>
      <c r="AA40" s="92">
        <v>68.227627821441175632120332460</v>
      </c>
      <c r="AB40" s="272">
        <v>90.06979742438900356386190547</v>
      </c>
    </row>
    <row r="41" ht="18" customHeight="1">
      <c r="A41" s="58"/>
      <c r="B41" s="425">
        <v>2023</v>
      </c>
      <c r="C41" s="426"/>
      <c r="D41" s="457">
        <v>64.048588625985886259858862599</v>
      </c>
      <c r="E41" s="458">
        <v>75.917893680998007048684762957</v>
      </c>
      <c r="F41" s="459">
        <v>85.37052282892750416888652352</v>
      </c>
      <c r="G41" s="457">
        <v>7.935035284350352843503528435</v>
      </c>
      <c r="H41" s="458">
        <v>15.093712855393792962905219067</v>
      </c>
      <c r="I41" s="459">
        <v>26.853277659585057771727617204</v>
      </c>
      <c r="J41" s="457">
        <v>30.433049674830496748304967483</v>
      </c>
      <c r="K41" s="458">
        <v>16.216769514482750299209085772</v>
      </c>
      <c r="L41" s="459">
        <v>8.570075067072455410542105867</v>
      </c>
      <c r="M41" s="457">
        <v>102.41667358516673585166735852</v>
      </c>
      <c r="N41" s="458">
        <v>107.22837605087455031079906779</v>
      </c>
      <c r="O41" s="459">
        <v>120.79387555558501735115624658</v>
      </c>
      <c r="P41" s="93"/>
      <c r="Q41" s="430">
        <v>27.420001739642536142395924420</v>
      </c>
      <c r="R41" s="431">
        <v>8.312375946726971896875580630</v>
      </c>
      <c r="S41" s="432">
        <v>18.724266230403158335498961360</v>
      </c>
      <c r="T41" s="430">
        <v>-18.905675958852433099642425870</v>
      </c>
      <c r="U41" s="431">
        <v>43.037553263276915189776329790</v>
      </c>
      <c r="V41" s="432">
        <v>29.746157041959086545820479010</v>
      </c>
      <c r="W41" s="430">
        <v>-4.6683705368574980262323778300</v>
      </c>
      <c r="X41" s="431">
        <v>21.261578424436867757761125170</v>
      </c>
      <c r="Y41" s="432">
        <v>10.602860134270063069878514010</v>
      </c>
      <c r="Z41" s="430">
        <v>11.353898663701810303081001500</v>
      </c>
      <c r="AA41" s="431">
        <v>14.051791153517329260260624580</v>
      </c>
      <c r="AB41" s="432">
        <v>20.370363095200576369875493350</v>
      </c>
    </row>
    <row r="42" ht="12" customHeight="1">
      <c r="B42" s="43"/>
      <c r="C42"/>
      <c r="D42" s="56"/>
      <c r="E42" s="56"/>
      <c r="F42" s="56"/>
      <c r="G42" s="56"/>
      <c r="H42" s="56"/>
      <c r="I42" s="56"/>
      <c r="J42" s="56"/>
      <c r="K42" s="56"/>
      <c r="L42" s="56"/>
      <c r="M42" s="56"/>
      <c r="N42" s="56"/>
      <c r="O42" s="56"/>
      <c r="P42" s="5"/>
      <c r="Q42" s="5"/>
      <c r="R42" s="5"/>
      <c r="S42" s="5"/>
      <c r="T42" s="5"/>
      <c r="U42" s="5"/>
      <c r="V42" s="5"/>
      <c r="W42" s="5"/>
      <c r="X42" s="5"/>
      <c r="Y42" s="5"/>
      <c r="Z42" s="5"/>
      <c r="AA42" s="5"/>
      <c r="AB42" s="5"/>
    </row>
    <row r="43" ht="39.95" customHeight="1">
      <c r="B43" s="1036" t="s">
        <v>126</v>
      </c>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row>
    <row r="44" ht="12" customHeight="1">
      <c r="Z44" s="55"/>
      <c r="AA44" s="233"/>
      <c r="AB44" s="233"/>
    </row>
    <row r="45" ht="12" customHeight="1"/>
    <row r="46">
      <c r="A46" s="236"/>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row>
    <row r="47">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row>
    <row r="48">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row>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sheetData>
  <mergeCells count="22">
    <mergeCell ref="B43:AB43"/>
    <mergeCell ref="B33:O33"/>
    <mergeCell ref="B38:O38"/>
    <mergeCell ref="B8:C8"/>
    <mergeCell ref="Q28:AB28"/>
    <mergeCell ref="Q33:AB33"/>
    <mergeCell ref="Q38:AB38"/>
    <mergeCell ref="B28:O28"/>
    <mergeCell ref="Q7:S7"/>
    <mergeCell ref="T7:V7"/>
    <mergeCell ref="W7:Y7"/>
    <mergeCell ref="Z7:AB7"/>
    <mergeCell ref="D7:F7"/>
    <mergeCell ref="M7:O7"/>
    <mergeCell ref="J7:L7"/>
    <mergeCell ref="G7:I7"/>
    <mergeCell ref="B4:AB4"/>
    <mergeCell ref="B2:AB2"/>
    <mergeCell ref="Q6:AB6"/>
    <mergeCell ref="D6:O6"/>
    <mergeCell ref="B3:Q3"/>
    <mergeCell ref="R3:AB3"/>
  </mergeCells>
  <phoneticPr fontId="0" type="noConversion"/>
  <printOptions horizontalCentered="1" verticalCentered="1"/>
  <pageMargins left="0.25" right="0.25" top="0.25" bottom="0.25" header="0" footer="0"/>
  <pageSetup scale="70" fitToWidth="1" fitToHeight="1" orientation="landscape" r:id="rId1"/>
  <headerFooter alignWithMargins="0">
    <oddHeader/>
    <oddFooter/>
  </headerFooter>
  <rowBreaks count="1" manualBreakCount="1">
    <brk id="46" max="16383" man="1"/>
  </rowBreaks>
  <colBreaks count="1" manualBreakCount="1">
    <brk id="30" max="1048575" man="1"/>
  </colBreaks>
  <drawing r:id="rId47"/>
</worksheet>
</file>

<file path=xl/worksheets/sheet107.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2">
    <pageSetUpPr fitToPage="1"/>
  </sheetPr>
  <dimension ref="A1:AP81"/>
  <sheetViews>
    <sheetView showGridLines="0" zoomScale="85" workbookViewId="0"/>
  </sheetViews>
  <sheetFormatPr defaultRowHeight="12.75"/>
  <cols>
    <col min="1" max="1" width="2.7109375" customWidth="1"/>
    <col min="2" max="2" width="6.7109375" customWidth="1"/>
    <col min="3" max="3" width="6.140625" style="26" customWidth="1"/>
    <col min="4" max="5" width="7.42578125" customWidth="1"/>
    <col min="6" max="6" width="8.7109375" customWidth="1"/>
    <col min="7" max="8" width="7.42578125" customWidth="1"/>
    <col min="9" max="9" width="8.7109375" customWidth="1"/>
    <col min="10" max="11" width="7.42578125" customWidth="1"/>
    <col min="12" max="12" width="8.7109375" customWidth="1"/>
    <col min="13" max="14" width="7.42578125" customWidth="1"/>
    <col min="15" max="15" width="8.7109375" bestFit="1" customWidth="1"/>
    <col min="16" max="16" width="1.42578125" customWidth="1"/>
    <col min="17" max="18" width="7.42578125" customWidth="1"/>
    <col min="19" max="19" width="8.7109375" bestFit="1" customWidth="1"/>
    <col min="20" max="21" width="7.42578125" customWidth="1"/>
    <col min="22" max="22" width="8.7109375" bestFit="1" customWidth="1"/>
    <col min="23" max="24" width="7.42578125" customWidth="1"/>
    <col min="25" max="25" width="8.7109375" bestFit="1" customWidth="1"/>
    <col min="26" max="27" width="7.42578125" customWidth="1"/>
    <col min="28" max="28" width="8.7109375" bestFit="1" customWidth="1"/>
    <col min="29" max="29" width="2.7109375" customWidth="1"/>
    <col min="30" max="41" width="9.140625" style="236" customWidth="1"/>
  </cols>
  <sheetData>
    <row r="1" ht="30">
      <c r="A1" s="89"/>
      <c r="B1" s="656" t="s">
        <v>185</v>
      </c>
      <c r="Y1" s="21"/>
      <c r="Z1" s="5"/>
      <c r="AB1" s="685"/>
      <c r="AD1" s="236"/>
    </row>
    <row r="2" ht="15" customHeight="1">
      <c r="A2" s="11"/>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row>
    <row r="3" ht="17.1" customHeight="1">
      <c r="A3" s="11"/>
      <c r="B3" s="999" t="s">
        <v>209</v>
      </c>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999"/>
    </row>
    <row r="4" ht="19.5" customHeight="1">
      <c r="A4" s="4"/>
      <c r="B4" s="999" t="s">
        <v>210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row>
    <row r="5" ht="15" customHeight="1"/>
    <row r="6" ht="15.75" customHeight="1">
      <c r="D6" s="960" t="s">
        <v>54</v>
      </c>
      <c r="E6" s="960"/>
      <c r="F6" s="960"/>
      <c r="G6" s="960"/>
      <c r="H6" s="960"/>
      <c r="I6" s="960"/>
      <c r="J6" s="960"/>
      <c r="K6" s="960"/>
      <c r="L6" s="960"/>
      <c r="M6" s="960"/>
      <c r="N6" s="960"/>
      <c r="O6" s="960"/>
      <c r="Q6" s="960" t="s">
        <v>70</v>
      </c>
      <c r="R6" s="960"/>
      <c r="S6" s="960"/>
      <c r="T6" s="960"/>
      <c r="U6" s="960"/>
      <c r="V6" s="960"/>
      <c r="W6" s="960"/>
      <c r="X6" s="960"/>
      <c r="Y6" s="960"/>
      <c r="Z6" s="960"/>
      <c r="AA6" s="960"/>
      <c r="AB6" s="960"/>
    </row>
    <row r="7" ht="15.75" customHeight="1">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944" t="s">
        <v>42</v>
      </c>
      <c r="C8" s="944"/>
      <c r="D8" s="412" t="s">
        <v>53</v>
      </c>
      <c r="E8" s="413" t="s">
        <v>9</v>
      </c>
      <c r="F8" s="414" t="s">
        <v>10</v>
      </c>
      <c r="G8" s="412" t="s">
        <v>53</v>
      </c>
      <c r="H8" s="413" t="s">
        <v>9</v>
      </c>
      <c r="I8" s="414" t="s">
        <v>10</v>
      </c>
      <c r="J8" s="412" t="s">
        <v>53</v>
      </c>
      <c r="K8" s="413" t="s">
        <v>9</v>
      </c>
      <c r="L8" s="414" t="s">
        <v>10</v>
      </c>
      <c r="M8" s="412" t="s">
        <v>53</v>
      </c>
      <c r="N8" s="413" t="s">
        <v>9</v>
      </c>
      <c r="O8" s="414" t="s">
        <v>10</v>
      </c>
      <c r="P8" s="63"/>
      <c r="Q8" s="412" t="s">
        <v>53</v>
      </c>
      <c r="R8" s="413" t="s">
        <v>9</v>
      </c>
      <c r="S8" s="414" t="s">
        <v>10</v>
      </c>
      <c r="T8" s="412" t="s">
        <v>53</v>
      </c>
      <c r="U8" s="413" t="s">
        <v>9</v>
      </c>
      <c r="V8" s="414" t="s">
        <v>10</v>
      </c>
      <c r="W8" s="412" t="s">
        <v>53</v>
      </c>
      <c r="X8" s="413" t="s">
        <v>9</v>
      </c>
      <c r="Y8" s="414" t="s">
        <v>10</v>
      </c>
      <c r="Z8" s="412" t="s">
        <v>53</v>
      </c>
      <c r="AA8" s="413" t="s">
        <v>9</v>
      </c>
      <c r="AB8" s="414" t="s">
        <v>10</v>
      </c>
    </row>
    <row r="9" ht="18.95" customHeight="1">
      <c r="A9" s="57"/>
      <c r="B9" s="284">
        <v>2022</v>
      </c>
      <c r="C9" s="285" t="s">
        <v>218</v>
      </c>
      <c r="D9" s="415">
        <v>103.72063852381596578616346661</v>
      </c>
      <c r="E9" s="416">
        <v>78.725735131678240705992042540</v>
      </c>
      <c r="F9" s="417">
        <v>81.65483516112258680455811146</v>
      </c>
      <c r="G9" s="415">
        <v>97.17889923571269487014058569</v>
      </c>
      <c r="H9" s="416">
        <v>99.52266826647390223663199575</v>
      </c>
      <c r="I9" s="417">
        <v>96.71503351080216524066450901</v>
      </c>
      <c r="J9" s="415">
        <v>212.37879094946341793377680274</v>
      </c>
      <c r="K9" s="416">
        <v>115.35944880098163114764243307</v>
      </c>
      <c r="L9" s="417">
        <v>244.99900261016196368973799691</v>
      </c>
      <c r="M9" s="415">
        <v>130.67062461665822869306066941</v>
      </c>
      <c r="N9" s="416">
        <v>83.17519094403707881681762808</v>
      </c>
      <c r="O9" s="417">
        <v>108.68554153264512121127376097</v>
      </c>
      <c r="P9" s="5"/>
      <c r="Q9" s="415">
        <v>139.66730011093403104177369882</v>
      </c>
      <c r="R9" s="416">
        <v>-6.3033911974510934115456131200</v>
      </c>
      <c r="S9" s="417">
        <v>124.56013261296635879332225205</v>
      </c>
      <c r="T9" s="415">
        <v>-96.04492955865322826662538473</v>
      </c>
      <c r="U9" s="416">
        <v>-18.610244691762056179519997870</v>
      </c>
      <c r="V9" s="417">
        <v>-96.78097784545208493383420318</v>
      </c>
      <c r="W9" s="415">
        <v>47.304116118969922686488285870</v>
      </c>
      <c r="X9" s="416">
        <v>8.214490846236514463329021350</v>
      </c>
      <c r="Y9" s="417">
        <v>59.404399253870283723898326540</v>
      </c>
      <c r="Z9" s="415">
        <v>-19.754559144911434097730078890</v>
      </c>
      <c r="AA9" s="416">
        <v>-12.795950429325261526913347150</v>
      </c>
      <c r="AB9" s="417">
        <v>-30.022725978553131419675698610</v>
      </c>
    </row>
    <row r="10" ht="18.95" customHeight="1">
      <c r="A10" s="58"/>
      <c r="B10" s="286"/>
      <c r="C10" s="287" t="s">
        <v>221</v>
      </c>
      <c r="D10" s="271">
        <v>96.35542420847817139671499576</v>
      </c>
      <c r="E10" s="92">
        <v>79.51520144515232082503691613</v>
      </c>
      <c r="F10" s="272">
        <v>76.617209662616568347366197930</v>
      </c>
      <c r="G10" s="271">
        <v>141.34148353614710984064964391</v>
      </c>
      <c r="H10" s="92">
        <v>95.83004852985862016125446906</v>
      </c>
      <c r="I10" s="272">
        <v>135.44761226467270991704263595</v>
      </c>
      <c r="J10" s="271">
        <v>190.69863406712673341901538336</v>
      </c>
      <c r="K10" s="92">
        <v>119.35124471734748825083219754</v>
      </c>
      <c r="L10" s="272">
        <v>227.60119341894877925671091005</v>
      </c>
      <c r="M10" s="271">
        <v>125.58429808397135545853544921</v>
      </c>
      <c r="N10" s="92">
        <v>84.20586649049413986438859980</v>
      </c>
      <c r="O10" s="272">
        <v>105.74934637766903363805764828</v>
      </c>
      <c r="P10" s="5"/>
      <c r="Q10" s="271">
        <v>81.37796573238852052169167368</v>
      </c>
      <c r="R10" s="92">
        <v>5.5155121756632611984480874100</v>
      </c>
      <c r="S10" s="272">
        <v>91.38188951630946417894547491</v>
      </c>
      <c r="T10" s="271">
        <v>-84.72446214736467899891840640</v>
      </c>
      <c r="U10" s="92">
        <v>-18.066200224820739958366520180</v>
      </c>
      <c r="V10" s="272">
        <v>-87.48417140139698678781819098</v>
      </c>
      <c r="W10" s="271">
        <v>25.977245499439404664694098170</v>
      </c>
      <c r="X10" s="92">
        <v>0.9609611550786849579563286200</v>
      </c>
      <c r="Y10" s="272">
        <v>27.187837893276771353691481730</v>
      </c>
      <c r="Z10" s="271">
        <v>-11.490643613761104284031123750</v>
      </c>
      <c r="AA10" s="92">
        <v>-6.8081296334342336527118342500</v>
      </c>
      <c r="AB10" s="272">
        <v>-17.516475334285383907483811440</v>
      </c>
    </row>
    <row r="11" ht="18.95" customHeight="1">
      <c r="A11" s="58"/>
      <c r="B11" s="288"/>
      <c r="C11" s="289" t="s">
        <v>223</v>
      </c>
      <c r="D11" s="420">
        <v>99.09143935110354552161776093</v>
      </c>
      <c r="E11" s="91">
        <v>80.39057808883225701773190758</v>
      </c>
      <c r="F11" s="421">
        <v>79.66018093099545385281728979</v>
      </c>
      <c r="G11" s="420">
        <v>71.578848686254042229750801350</v>
      </c>
      <c r="H11" s="91">
        <v>115.23931029216346164322989785</v>
      </c>
      <c r="I11" s="421">
        <v>82.48697154141014035253478331</v>
      </c>
      <c r="J11" s="420">
        <v>220.22581110752015287718037885</v>
      </c>
      <c r="K11" s="91">
        <v>122.22653306037626479997609563</v>
      </c>
      <c r="L11" s="421">
        <v>269.17437382175788520799721375</v>
      </c>
      <c r="M11" s="420">
        <v>118.60037303250015976148628579</v>
      </c>
      <c r="N11" s="91">
        <v>83.92590368519546865695085072</v>
      </c>
      <c r="O11" s="421">
        <v>99.53643484161920091361872337</v>
      </c>
      <c r="P11" s="5"/>
      <c r="Q11" s="420">
        <v>19.958229554607861956512869340</v>
      </c>
      <c r="R11" s="91">
        <v>3.6645535360823748914597797200</v>
      </c>
      <c r="S11" s="421">
        <v>24.354163097916377077233089050</v>
      </c>
      <c r="T11" s="420">
        <v>-50.046913139590926319881561750</v>
      </c>
      <c r="U11" s="91">
        <v>-10.150655286713554742021008570</v>
      </c>
      <c r="V11" s="421">
        <v>-55.117478791764806975664934890</v>
      </c>
      <c r="W11" s="420">
        <v>25.611235652184513666361635880</v>
      </c>
      <c r="X11" s="91">
        <v>-5.8192931964381415298944890400</v>
      </c>
      <c r="Y11" s="421">
        <v>18.301549563044339897422079410</v>
      </c>
      <c r="Z11" s="420">
        <v>6.9724909390674807246885538500</v>
      </c>
      <c r="AA11" s="91">
        <v>-5.8217499901612694797690686100</v>
      </c>
      <c r="AB11" s="421">
        <v>0.7448199583661891213156993800</v>
      </c>
    </row>
    <row r="12" ht="18.95" customHeight="1">
      <c r="A12" s="58"/>
      <c r="B12" s="286"/>
      <c r="C12" s="287" t="s">
        <v>224</v>
      </c>
      <c r="D12" s="271">
        <v>89.61705655938196860369948734</v>
      </c>
      <c r="E12" s="92">
        <v>80.28806784631681419986950068</v>
      </c>
      <c r="F12" s="272">
        <v>71.951803172238088739991575380</v>
      </c>
      <c r="G12" s="271">
        <v>179.56088132984364089948073504</v>
      </c>
      <c r="H12" s="92">
        <v>122.91092007438254500173518026</v>
      </c>
      <c r="I12" s="272">
        <v>220.69993133727869785803918148</v>
      </c>
      <c r="J12" s="271">
        <v>219.40038904864482896195318679</v>
      </c>
      <c r="K12" s="92">
        <v>123.01396633599388966118919432</v>
      </c>
      <c r="L12" s="272">
        <v>269.89312072575461746519872683</v>
      </c>
      <c r="M12" s="271">
        <v>128.30243372473677387531261339</v>
      </c>
      <c r="N12" s="92">
        <v>84.91025738679626779641990053</v>
      </c>
      <c r="O12" s="272">
        <v>108.94192670913083398919536991</v>
      </c>
      <c r="P12" s="5"/>
      <c r="Q12" s="271">
        <v>6.7310483873600703957666374900</v>
      </c>
      <c r="R12" s="92">
        <v>-2.3665944593481786848242646700</v>
      </c>
      <c r="S12" s="272">
        <v>4.2051573097322871324730292700</v>
      </c>
      <c r="T12" s="271">
        <v>51.562540034838180845774532880</v>
      </c>
      <c r="U12" s="92">
        <v>-13.394397922874038257794470630</v>
      </c>
      <c r="V12" s="272">
        <v>31.261650322926025292753951640</v>
      </c>
      <c r="W12" s="271">
        <v>41.881349349351260701553628470</v>
      </c>
      <c r="X12" s="92">
        <v>-5.4802328524110332640565961400</v>
      </c>
      <c r="Y12" s="272">
        <v>34.105921031563729214490085220</v>
      </c>
      <c r="Z12" s="271">
        <v>21.630040992969118814742712150</v>
      </c>
      <c r="AA12" s="92">
        <v>-8.081808150452556731247669930</v>
      </c>
      <c r="AB12" s="272">
        <v>11.800134426276005451275169380</v>
      </c>
    </row>
    <row r="13" ht="18.95" customHeight="1">
      <c r="A13" s="58"/>
      <c r="B13" s="288"/>
      <c r="C13" s="289" t="s">
        <v>226</v>
      </c>
      <c r="D13" s="420">
        <v>97.78874630883461963873481878</v>
      </c>
      <c r="E13" s="91">
        <v>79.227453755811566075597222240</v>
      </c>
      <c r="F13" s="421">
        <v>77.475533760231601536372079760</v>
      </c>
      <c r="G13" s="420">
        <v>37.445390191081282382297825830</v>
      </c>
      <c r="H13" s="91">
        <v>102.92706366956883597714808322</v>
      </c>
      <c r="I13" s="421">
        <v>38.541440603200168259023451630</v>
      </c>
      <c r="J13" s="420">
        <v>223.14802093379966007437884269</v>
      </c>
      <c r="K13" s="91">
        <v>123.11039811730680456068787734</v>
      </c>
      <c r="L13" s="421">
        <v>274.71841696197963102601418511</v>
      </c>
      <c r="M13" s="420">
        <v>115.97294502672136564385108534</v>
      </c>
      <c r="N13" s="91">
        <v>83.96725943776240449349583510</v>
      </c>
      <c r="O13" s="421">
        <v>97.37930362827465176736651810</v>
      </c>
      <c r="P13" s="5"/>
      <c r="Q13" s="420">
        <v>13.767809199746307302830636020</v>
      </c>
      <c r="R13" s="91">
        <v>4.3449027597707195595765316800</v>
      </c>
      <c r="S13" s="421">
        <v>18.710909881559189090307563890</v>
      </c>
      <c r="T13" s="420">
        <v>-17.473585404613511966905036930</v>
      </c>
      <c r="U13" s="91">
        <v>-17.692654904583807456243638180</v>
      </c>
      <c r="V13" s="421">
        <v>-32.074699143962838544683778550</v>
      </c>
      <c r="W13" s="420">
        <v>60.469108461796527818875593250</v>
      </c>
      <c r="X13" s="91">
        <v>0.4600504729604406698516590800</v>
      </c>
      <c r="Y13" s="421">
        <v>61.207347354653240244387373040</v>
      </c>
      <c r="Z13" s="420">
        <v>18.928567218720311543376936470</v>
      </c>
      <c r="AA13" s="91">
        <v>-3.0746661138744164248921072700</v>
      </c>
      <c r="AB13" s="421">
        <v>15.271910862672218240126231380</v>
      </c>
    </row>
    <row r="14" ht="18.95" customHeight="1">
      <c r="A14" s="58"/>
      <c r="B14" s="286"/>
      <c r="C14" s="287" t="s">
        <v>228</v>
      </c>
      <c r="D14" s="271">
        <v>87.26371647695068313036237660</v>
      </c>
      <c r="E14" s="92">
        <v>81.48516073559712280548484266</v>
      </c>
      <c r="F14" s="272">
        <v>71.106979635130335764450258360</v>
      </c>
      <c r="G14" s="271">
        <v>107.64045644143509987734220647</v>
      </c>
      <c r="H14" s="92">
        <v>117.58180317614995680206815216</v>
      </c>
      <c r="I14" s="272">
        <v>126.56558963134368013510832488</v>
      </c>
      <c r="J14" s="271">
        <v>232.61826750762917081541527986</v>
      </c>
      <c r="K14" s="92">
        <v>118.31558172515257468648170370</v>
      </c>
      <c r="L14" s="272">
        <v>275.22365640143304431959730686</v>
      </c>
      <c r="M14" s="271">
        <v>117.07513412897590536044160124</v>
      </c>
      <c r="N14" s="92">
        <v>84.78368491852870537515992657</v>
      </c>
      <c r="O14" s="272">
        <v>99.26061283790564578021198631</v>
      </c>
      <c r="P14" s="5"/>
      <c r="Q14" s="271">
        <v>-3.3202495047599836951755520100</v>
      </c>
      <c r="R14" s="92">
        <v>3.5865354498068053932029103800</v>
      </c>
      <c r="S14" s="272">
        <v>0.1472040195864644768367748500</v>
      </c>
      <c r="T14" s="271">
        <v>123.60079262099601898938720858</v>
      </c>
      <c r="U14" s="92">
        <v>12.430591284948370119853452180</v>
      </c>
      <c r="V14" s="272">
        <v>151.39569326342525437236101088</v>
      </c>
      <c r="W14" s="271">
        <v>67.666645953448006516750695480</v>
      </c>
      <c r="X14" s="92">
        <v>-4.1917444596193610306869668300</v>
      </c>
      <c r="Y14" s="272">
        <v>60.638488611556414998417325130</v>
      </c>
      <c r="Z14" s="271">
        <v>20.345650463117532630042127460</v>
      </c>
      <c r="AA14" s="92">
        <v>-3.0475520899075426540595082100</v>
      </c>
      <c r="AB14" s="272">
        <v>16.678054077303088347022843550</v>
      </c>
    </row>
    <row r="15" ht="18.95" customHeight="1">
      <c r="A15" s="58"/>
      <c r="B15" s="288"/>
      <c r="C15" s="289" t="s">
        <v>229</v>
      </c>
      <c r="D15" s="420">
        <v>91.44927890488706166749718927</v>
      </c>
      <c r="E15" s="91">
        <v>79.54571178690062784538076811</v>
      </c>
      <c r="F15" s="421">
        <v>72.743979828935655681717339610</v>
      </c>
      <c r="G15" s="420">
        <v>107.26036485803906864811830202</v>
      </c>
      <c r="H15" s="91">
        <v>105.13335320626492625184328681</v>
      </c>
      <c r="I15" s="421">
        <v>112.76641823639850766173846666</v>
      </c>
      <c r="J15" s="420">
        <v>216.62450498627555202861405996</v>
      </c>
      <c r="K15" s="91">
        <v>122.02905350200901794646734825</v>
      </c>
      <c r="L15" s="421">
        <v>264.34483308922759002941062816</v>
      </c>
      <c r="M15" s="420">
        <v>116.77037179909338758160827306</v>
      </c>
      <c r="N15" s="91">
        <v>82.97513067927010735606071047</v>
      </c>
      <c r="O15" s="421">
        <v>96.89036859497656111368758157</v>
      </c>
      <c r="P15" s="5"/>
      <c r="Q15" s="420">
        <v>-8.399530536742616002077123720</v>
      </c>
      <c r="R15" s="91">
        <v>-9.972138703583955601005343080</v>
      </c>
      <c r="S15" s="421">
        <v>-17.534056404684428628755679960</v>
      </c>
      <c r="T15" s="420">
        <v>147.24705515923548231211600655</v>
      </c>
      <c r="U15" s="91">
        <v>-12.655100097984875894036407230</v>
      </c>
      <c r="V15" s="421">
        <v>115.95769283851011051692547255</v>
      </c>
      <c r="W15" s="420">
        <v>49.721281412719697327074549450</v>
      </c>
      <c r="X15" s="91">
        <v>-8.146902096657541432293851520</v>
      </c>
      <c r="Y15" s="421">
        <v>37.523635198570752474670716350</v>
      </c>
      <c r="Z15" s="420">
        <v>14.668492148661883049143670130</v>
      </c>
      <c r="AA15" s="91">
        <v>-15.372123699466694894859078140</v>
      </c>
      <c r="AB15" s="421">
        <v>-2.9584903088117480561998130200</v>
      </c>
    </row>
    <row r="16" ht="18.95" customHeight="1">
      <c r="A16" s="58"/>
      <c r="B16" s="286"/>
      <c r="C16" s="287" t="s">
        <v>230</v>
      </c>
      <c r="D16" s="271">
        <v>91.83942131509727179407543983</v>
      </c>
      <c r="E16" s="92">
        <v>82.39505819143281256727794755</v>
      </c>
      <c r="F16" s="272">
        <v>75.671144635295441780968361550</v>
      </c>
      <c r="G16" s="271">
        <v>160.82784364623210110178149080</v>
      </c>
      <c r="H16" s="92">
        <v>96.54614620474391276831039033</v>
      </c>
      <c r="I16" s="272">
        <v>155.27308506419344084725032894</v>
      </c>
      <c r="J16" s="271">
        <v>192.44793828339841888110805146</v>
      </c>
      <c r="K16" s="92">
        <v>120.08520113874705329700881657</v>
      </c>
      <c r="L16" s="272">
        <v>231.10149377628891979504225404</v>
      </c>
      <c r="M16" s="271">
        <v>123.46904999589287474573157733</v>
      </c>
      <c r="N16" s="92">
        <v>85.77096716479226681272787269</v>
      </c>
      <c r="O16" s="272">
        <v>105.90059833066701417923942221</v>
      </c>
      <c r="P16" s="5"/>
      <c r="Q16" s="271">
        <v>20.183232985670884968582806920</v>
      </c>
      <c r="R16" s="92">
        <v>3.5890509163349475105360298900</v>
      </c>
      <c r="S16" s="272">
        <v>24.496670410497689937971725290</v>
      </c>
      <c r="T16" s="271">
        <v>73.978384165186144904460129620</v>
      </c>
      <c r="U16" s="92">
        <v>-16.999430972450106211325652900</v>
      </c>
      <c r="V16" s="272">
        <v>44.403048841756883342562023540</v>
      </c>
      <c r="W16" s="271">
        <v>13.668704664120115168906731790</v>
      </c>
      <c r="X16" s="92">
        <v>-0.5225858752817952618803456400</v>
      </c>
      <c r="Y16" s="272">
        <v>13.074688070173570797225629590</v>
      </c>
      <c r="Z16" s="271">
        <v>21.699340440488101666128703590</v>
      </c>
      <c r="AA16" s="92">
        <v>-2.6823094991415781963468080100</v>
      </c>
      <c r="AB16" s="272">
        <v>18.434987471465963405272191350</v>
      </c>
    </row>
    <row r="17" ht="18.95" customHeight="1">
      <c r="A17" s="58"/>
      <c r="B17" s="288"/>
      <c r="C17" s="289" t="s">
        <v>231</v>
      </c>
      <c r="D17" s="420">
        <v>92.67341602850361863531121851</v>
      </c>
      <c r="E17" s="91">
        <v>79.087761115587990519122804620</v>
      </c>
      <c r="F17" s="421">
        <v>73.293329886343586786933278250</v>
      </c>
      <c r="G17" s="420">
        <v>56.038831026280993978501319710</v>
      </c>
      <c r="H17" s="91">
        <v>103.93927833396662306249963270</v>
      </c>
      <c r="I17" s="421">
        <v>58.246356555729077713143226640</v>
      </c>
      <c r="J17" s="420">
        <v>211.29740989847107569759605574</v>
      </c>
      <c r="K17" s="91">
        <v>119.06060269201165361764341888</v>
      </c>
      <c r="L17" s="421">
        <v>251.57196969848574458606425553</v>
      </c>
      <c r="M17" s="420">
        <v>110.34426462870365347474993622</v>
      </c>
      <c r="N17" s="91">
        <v>82.08104217896767870973750693</v>
      </c>
      <c r="O17" s="421">
        <v>90.57172239196818584926117575</v>
      </c>
      <c r="P17" s="5"/>
      <c r="Q17" s="420">
        <v>25.205869196936396485268424840</v>
      </c>
      <c r="R17" s="91">
        <v>1.0485528451094239106089654400</v>
      </c>
      <c r="S17" s="421">
        <v>26.518718900777899698818900640</v>
      </c>
      <c r="T17" s="420">
        <v>-28.863419411226478509558535010</v>
      </c>
      <c r="U17" s="91">
        <v>-0.9636801404613542851122061100</v>
      </c>
      <c r="V17" s="421">
        <v>-29.548948510708854468542123630</v>
      </c>
      <c r="W17" s="420">
        <v>19.497132324162487836583685620</v>
      </c>
      <c r="X17" s="91">
        <v>-2.5426318006423922675133659100</v>
      </c>
      <c r="Y17" s="421">
        <v>16.458760236870093974041143990</v>
      </c>
      <c r="Z17" s="420">
        <v>12.288012381040898865519799400</v>
      </c>
      <c r="AA17" s="91">
        <v>-2.6575913014811262847494635500</v>
      </c>
      <c r="AB17" s="421">
        <v>9.303855931229498638166004470</v>
      </c>
    </row>
    <row r="18" ht="18.95" customHeight="1">
      <c r="A18" s="58"/>
      <c r="B18" s="286">
        <v>2023</v>
      </c>
      <c r="C18" s="287" t="s">
        <v>232</v>
      </c>
      <c r="D18" s="271">
        <v>103.78941684819113532288512644</v>
      </c>
      <c r="E18" s="92">
        <v>81.38149190621660767952105398</v>
      </c>
      <c r="F18" s="272">
        <v>84.46537587174139141499607720</v>
      </c>
      <c r="G18" s="271">
        <v>107.49852955658504918861181975</v>
      </c>
      <c r="H18" s="92">
        <v>105.20720221661193816746912130</v>
      </c>
      <c r="I18" s="272">
        <v>113.09619537078637226644098797</v>
      </c>
      <c r="J18" s="271">
        <v>192.84557238047612100001460751</v>
      </c>
      <c r="K18" s="92">
        <v>106.63115730331784124064233103</v>
      </c>
      <c r="L18" s="272">
        <v>205.63346563712293369655245275</v>
      </c>
      <c r="M18" s="271">
        <v>126.66919391318222643987684519</v>
      </c>
      <c r="N18" s="92">
        <v>84.85848803391010819890023197</v>
      </c>
      <c r="O18" s="272">
        <v>107.48956275956794368441882984</v>
      </c>
      <c r="P18" s="5"/>
      <c r="Q18" s="271">
        <v>24.110688487131500541372063400</v>
      </c>
      <c r="R18" s="92">
        <v>8.707925618022318954097116310</v>
      </c>
      <c r="S18" s="272">
        <v>34.918154924168074190002898170</v>
      </c>
      <c r="T18" s="271">
        <v>150.93167638787036338230863601</v>
      </c>
      <c r="U18" s="92">
        <v>-11.960475751990173267749777310</v>
      </c>
      <c r="V18" s="272">
        <v>120.91905408135940566316455536</v>
      </c>
      <c r="W18" s="271">
        <v>14.712185550826188339973887800</v>
      </c>
      <c r="X18" s="92">
        <v>-15.717898688249823830204788550</v>
      </c>
      <c r="Y18" s="272">
        <v>-3.3181595576557355426272251800</v>
      </c>
      <c r="Z18" s="271">
        <v>22.714160946205828452560563190</v>
      </c>
      <c r="AA18" s="92">
        <v>-2.9506473954605293835695455500</v>
      </c>
      <c r="AB18" s="272">
        <v>19.093298752407723191167232530</v>
      </c>
    </row>
    <row r="19" ht="18.95" customHeight="1">
      <c r="A19" s="58"/>
      <c r="B19" s="288"/>
      <c r="C19" s="289" t="s">
        <v>233</v>
      </c>
      <c r="D19" s="420">
        <v>111.32233233941188220367457456</v>
      </c>
      <c r="E19" s="91">
        <v>77.944862101060149053400591200</v>
      </c>
      <c r="F19" s="421">
        <v>86.77003842952061117733128224</v>
      </c>
      <c r="G19" s="420">
        <v>42.330515320314082925565428750</v>
      </c>
      <c r="H19" s="91">
        <v>91.72736203303934055843472944</v>
      </c>
      <c r="I19" s="421">
        <v>38.828665038473482855009170600</v>
      </c>
      <c r="J19" s="420">
        <v>172.65944748604097303732568485</v>
      </c>
      <c r="K19" s="91">
        <v>110.13526117402920461427362820</v>
      </c>
      <c r="L19" s="421">
        <v>190.15893342948312457455229285</v>
      </c>
      <c r="M19" s="420">
        <v>119.27083821442087157435734436</v>
      </c>
      <c r="N19" s="91">
        <v>82.79064209514316891074285948</v>
      </c>
      <c r="O19" s="421">
        <v>98.74509279000423386164944946</v>
      </c>
      <c r="P19" s="5"/>
      <c r="Q19" s="420">
        <v>27.268551037811184727457218110</v>
      </c>
      <c r="R19" s="91">
        <v>0.4988057530149889861096195700</v>
      </c>
      <c r="S19" s="421">
        <v>27.903373891878484349911800400</v>
      </c>
      <c r="T19" s="420">
        <v>-71.610725184218401450260867010</v>
      </c>
      <c r="U19" s="91">
        <v>-11.515124026196657402851448960</v>
      </c>
      <c r="V19" s="421">
        <v>-74.879785389515451686188313360</v>
      </c>
      <c r="W19" s="420">
        <v>-14.395531047531971094853903230</v>
      </c>
      <c r="X19" s="91">
        <v>-7.0334157349266763274404344900</v>
      </c>
      <c r="Y19" s="421">
        <v>-20.416449237024710775320882840</v>
      </c>
      <c r="Z19" s="420">
        <v>-4.6356568729379871177408119800</v>
      </c>
      <c r="AA19" s="91">
        <v>-1.2985654540427484839232538500</v>
      </c>
      <c r="AB19" s="421">
        <v>-5.8740252882200003949422771700</v>
      </c>
    </row>
    <row r="20" ht="18.95" customHeight="1">
      <c r="A20" s="58"/>
      <c r="B20" s="286"/>
      <c r="C20" s="287" t="s">
        <v>234</v>
      </c>
      <c r="D20" s="271">
        <v>124.59011516132095136820000413</v>
      </c>
      <c r="E20" s="92">
        <v>76.949978021630179690599390090</v>
      </c>
      <c r="F20" s="272">
        <v>95.87206623380146270791411019</v>
      </c>
      <c r="G20" s="271">
        <v>15.529684332601471356374411130</v>
      </c>
      <c r="H20" s="92">
        <v>124.40886048789847295964620697</v>
      </c>
      <c r="I20" s="272">
        <v>19.320303315553801914606556360</v>
      </c>
      <c r="J20" s="271">
        <v>148.80427308900511564362765756</v>
      </c>
      <c r="K20" s="92">
        <v>114.40098466836400092532307295</v>
      </c>
      <c r="L20" s="272">
        <v>170.23355364278005585074273495</v>
      </c>
      <c r="M20" s="271">
        <v>113.87557594870611226139236442</v>
      </c>
      <c r="N20" s="92">
        <v>85.15161423797263138671973130</v>
      </c>
      <c r="O20" s="272">
        <v>96.96689114321776552503462202</v>
      </c>
      <c r="P20" s="5"/>
      <c r="Q20" s="271">
        <v>42.755821019757655257231286440</v>
      </c>
      <c r="R20" s="92">
        <v>-2.3249730023389000072519793500</v>
      </c>
      <c r="S20" s="272">
        <v>39.436786721861349100749443730</v>
      </c>
      <c r="T20" s="271">
        <v>-73.602469203252164301819495470</v>
      </c>
      <c r="U20" s="92">
        <v>16.190020889866827267004325910</v>
      </c>
      <c r="V20" s="272">
        <v>-69.328703452943220425500399050</v>
      </c>
      <c r="W20" s="271">
        <v>-28.793077000108741426217935590</v>
      </c>
      <c r="X20" s="92">
        <v>-4.5958433095660530591788884700</v>
      </c>
      <c r="Y20" s="272">
        <v>-32.065635606803471377525389880</v>
      </c>
      <c r="Z20" s="271">
        <v>-0.143380839339818647566206600</v>
      </c>
      <c r="AA20" s="92">
        <v>1.9204164875899939386613608700</v>
      </c>
      <c r="AB20" s="272">
        <v>1.7742821390858311228342122700</v>
      </c>
    </row>
    <row r="21" ht="18.95" customHeight="1">
      <c r="A21" s="58"/>
      <c r="B21" s="288"/>
      <c r="C21" s="289" t="s">
        <v>218</v>
      </c>
      <c r="D21" s="420">
        <v>122.14424740109328106830228968</v>
      </c>
      <c r="E21" s="91">
        <v>78.265108836727316244226662810</v>
      </c>
      <c r="F21" s="421">
        <v>95.59632816620820350678276564</v>
      </c>
      <c r="G21" s="420">
        <v>15.134883863216542126186932180</v>
      </c>
      <c r="H21" s="91">
        <v>119.24565585767551682348629859</v>
      </c>
      <c r="I21" s="421">
        <v>18.047691525978338036247125940</v>
      </c>
      <c r="J21" s="420">
        <v>156.16978916718825860315756751</v>
      </c>
      <c r="K21" s="91">
        <v>124.57698238637663061630562513</v>
      </c>
      <c r="L21" s="421">
        <v>194.55161074317816690286492484</v>
      </c>
      <c r="M21" s="420">
        <v>104.92472110328588112721064612</v>
      </c>
      <c r="N21" s="91">
        <v>89.47519519134544213970719258</v>
      </c>
      <c r="O21" s="421">
        <v>93.88159901119475687725511012</v>
      </c>
      <c r="P21" s="5"/>
      <c r="Q21" s="420">
        <v>17.762722192522709148654040440</v>
      </c>
      <c r="R21" s="91">
        <v>-0.5851025642404020472704734900</v>
      </c>
      <c r="S21" s="421">
        <v>17.073689485261331733787423880</v>
      </c>
      <c r="T21" s="420">
        <v>-84.42575087570395612300448397</v>
      </c>
      <c r="U21" s="91">
        <v>19.817583204623953191411089720</v>
      </c>
      <c r="V21" s="421">
        <v>-81.33931109690099664318222712</v>
      </c>
      <c r="W21" s="420">
        <v>-26.466391267703030189597633940</v>
      </c>
      <c r="X21" s="91">
        <v>7.990271868650544295613104290</v>
      </c>
      <c r="Y21" s="421">
        <v>-20.590856015558965293333835270</v>
      </c>
      <c r="Z21" s="420">
        <v>-19.702900777382321047669122620</v>
      </c>
      <c r="AA21" s="91">
        <v>7.5743790616448291825723573300</v>
      </c>
      <c r="AB21" s="421">
        <v>-13.620894106659837218526240630</v>
      </c>
    </row>
    <row r="22" ht="18.95" customHeight="1">
      <c r="A22" s="58"/>
      <c r="B22" s="286"/>
      <c r="C22" s="287" t="s">
        <v>221</v>
      </c>
      <c r="D22" s="271">
        <v>107.08853293778685997534876144</v>
      </c>
      <c r="E22" s="92">
        <v>82.89705477749965448302530497</v>
      </c>
      <c r="F22" s="272">
        <v>88.77323980997907171732562026</v>
      </c>
      <c r="G22" s="271">
        <v>43.103020004153774071065183180</v>
      </c>
      <c r="H22" s="92">
        <v>105.03160372691328823912479068</v>
      </c>
      <c r="I22" s="272">
        <v>45.271793165201188710691673040</v>
      </c>
      <c r="J22" s="271">
        <v>138.11547341682062458008863202</v>
      </c>
      <c r="K22" s="92">
        <v>114.30823402675868970018823635</v>
      </c>
      <c r="L22" s="272">
        <v>157.87735858061343973589545967</v>
      </c>
      <c r="M22" s="271">
        <v>100.77108827462805908971614112</v>
      </c>
      <c r="N22" s="92">
        <v>90.24412785487379219471678651</v>
      </c>
      <c r="O22" s="272">
        <v>90.93998974335200725556870637</v>
      </c>
      <c r="P22" s="5"/>
      <c r="Q22" s="271">
        <v>11.139080978006880169199832780</v>
      </c>
      <c r="R22" s="92">
        <v>4.2530903158565824374031324600</v>
      </c>
      <c r="S22" s="272">
        <v>15.865926468623312728903437500</v>
      </c>
      <c r="T22" s="271">
        <v>-69.504338764673543018874333370</v>
      </c>
      <c r="U22" s="92">
        <v>9.601951932793089018649152690</v>
      </c>
      <c r="V22" s="272">
        <v>-66.576160030988007147208377540</v>
      </c>
      <c r="W22" s="271">
        <v>-27.573957678048836898297131180</v>
      </c>
      <c r="X22" s="92">
        <v>-4.225352406241243275054029300</v>
      </c>
      <c r="Y22" s="272">
        <v>-30.634213200262021986944036020</v>
      </c>
      <c r="Z22" s="271">
        <v>-19.758210371789508428817010070</v>
      </c>
      <c r="AA22" s="92">
        <v>7.1708321712419184606155305900</v>
      </c>
      <c r="AB22" s="272">
        <v>-14.004206306348320608388147090</v>
      </c>
    </row>
    <row r="23" ht="18.95" customHeight="1">
      <c r="A23" s="58"/>
      <c r="B23" s="288"/>
      <c r="C23" s="289" t="s">
        <v>223</v>
      </c>
      <c r="D23" s="420">
        <v>103.00768608409142268943970913</v>
      </c>
      <c r="E23" s="91">
        <v>79.56469158837608707428878325</v>
      </c>
      <c r="F23" s="421">
        <v>81.95774774511595171544692628</v>
      </c>
      <c r="G23" s="420">
        <v>33.149636499578217610992649310</v>
      </c>
      <c r="H23" s="91">
        <v>110.32568047511774502981501691</v>
      </c>
      <c r="I23" s="421">
        <v>36.572562043191178181360573320</v>
      </c>
      <c r="J23" s="420">
        <v>178.12976267125470899593929226</v>
      </c>
      <c r="K23" s="91">
        <v>98.20964892004520473130660787</v>
      </c>
      <c r="L23" s="421">
        <v>174.94061454147104793692659212</v>
      </c>
      <c r="M23" s="420">
        <v>106.39809317287751852407293087</v>
      </c>
      <c r="N23" s="91">
        <v>84.33119858534726052027349724</v>
      </c>
      <c r="O23" s="421">
        <v>89.72678724461129787660102526</v>
      </c>
      <c r="P23" s="5"/>
      <c r="Q23" s="420">
        <v>3.9521544531363687275526582300</v>
      </c>
      <c r="R23" s="91">
        <v>-1.0273424076035787026674181400</v>
      </c>
      <c r="S23" s="421">
        <v>2.8842098866258620944117251300</v>
      </c>
      <c r="T23" s="420">
        <v>-53.687943983481576610974921540</v>
      </c>
      <c r="U23" s="91">
        <v>-4.263848685507826375505992200</v>
      </c>
      <c r="V23" s="421">
        <v>-55.662619975282396140428691430</v>
      </c>
      <c r="W23" s="420">
        <v>-19.114947618786029723766450690</v>
      </c>
      <c r="X23" s="91">
        <v>-19.649484885975213252235800</v>
      </c>
      <c r="Y23" s="421">
        <v>-35.008443761705933732916708410</v>
      </c>
      <c r="Z23" s="420">
        <v>-10.288567858280426252947729430</v>
      </c>
      <c r="AA23" s="91">
        <v>0.4829199119112168311824294700</v>
      </c>
      <c r="AB23" s="421">
        <v>-9.855333489289173728628140970</v>
      </c>
    </row>
    <row r="24" ht="18.95" customHeight="1">
      <c r="A24" s="59"/>
      <c r="B24" s="286"/>
      <c r="C24" s="287" t="s">
        <v>224</v>
      </c>
      <c r="D24" s="271">
        <v>92.78055330418020226700850793</v>
      </c>
      <c r="E24" s="92">
        <v>84.12691252208008774897952490</v>
      </c>
      <c r="F24" s="272">
        <v>78.053414915652274088589379530</v>
      </c>
      <c r="G24" s="271">
        <v>37.528171817607364398844146830</v>
      </c>
      <c r="H24" s="92">
        <v>105.49445139621865201829593517</v>
      </c>
      <c r="I24" s="272">
        <v>39.590138978212132100549579440</v>
      </c>
      <c r="J24" s="271">
        <v>179.47384459176594558086571907</v>
      </c>
      <c r="K24" s="92">
        <v>108.94010108958479481534453950</v>
      </c>
      <c r="L24" s="272">
        <v>195.51898772770351355584859302</v>
      </c>
      <c r="M24" s="271">
        <v>106.13705431994905372226453649</v>
      </c>
      <c r="N24" s="92">
        <v>88.75911970344086514330670148</v>
      </c>
      <c r="O24" s="272">
        <v>94.20631509349588878921890986</v>
      </c>
      <c r="P24" s="93"/>
      <c r="Q24" s="271">
        <v>3.5300163453631983079725098300</v>
      </c>
      <c r="R24" s="92">
        <v>4.7813389694829943411702062700</v>
      </c>
      <c r="S24" s="272">
        <v>8.480137362019236058882714910</v>
      </c>
      <c r="T24" s="271">
        <v>-79.100029171343138706289919420</v>
      </c>
      <c r="U24" s="92">
        <v>-14.169992924663547588574217350</v>
      </c>
      <c r="V24" s="272">
        <v>-82.06155355902410669302026591</v>
      </c>
      <c r="W24" s="271">
        <v>-18.198028102853460647760063480</v>
      </c>
      <c r="X24" s="92">
        <v>-11.440867785673936750231297330</v>
      </c>
      <c r="Y24" s="272">
        <v>-27.556883553789227976892923510</v>
      </c>
      <c r="Z24" s="271">
        <v>-17.275883832657028524525312620</v>
      </c>
      <c r="AA24" s="92">
        <v>4.5328590856906324048169296400</v>
      </c>
      <c r="AB24" s="272">
        <v>-13.526116216901123188087592300</v>
      </c>
    </row>
    <row r="25" ht="18.95" customHeight="1">
      <c r="A25" s="60"/>
      <c r="B25" s="288"/>
      <c r="C25" s="289" t="s">
        <v>226</v>
      </c>
      <c r="D25" s="420">
        <v>116.81286086290744815817529476</v>
      </c>
      <c r="E25" s="91">
        <v>86.87875540372466463211315012</v>
      </c>
      <c r="F25" s="421">
        <v>101.48555966909043679500078929</v>
      </c>
      <c r="G25" s="420">
        <v>29.653784108849139966805598190</v>
      </c>
      <c r="H25" s="91">
        <v>125.60226179834542942058294663</v>
      </c>
      <c r="I25" s="421">
        <v>37.245823549442190964056795940</v>
      </c>
      <c r="J25" s="420">
        <v>140.89021708880111119510324842</v>
      </c>
      <c r="K25" s="91">
        <v>93.87036802116999613167106449</v>
      </c>
      <c r="L25" s="421">
        <v>132.25416528688847365918016916</v>
      </c>
      <c r="M25" s="420">
        <v>106.19632668593721756844169763</v>
      </c>
      <c r="N25" s="91">
        <v>91.78523069125740668895252292</v>
      </c>
      <c r="O25" s="421">
        <v>97.47254343435497999975051229</v>
      </c>
      <c r="P25" s="93"/>
      <c r="Q25" s="420">
        <v>19.454298446605066962469125010</v>
      </c>
      <c r="R25" s="91">
        <v>9.657386783510679464022950140</v>
      </c>
      <c r="S25" s="421">
        <v>30.990462076977184636884307310</v>
      </c>
      <c r="T25" s="420">
        <v>-20.807917990671024532050738230</v>
      </c>
      <c r="U25" s="91">
        <v>22.030355593873467820612161160</v>
      </c>
      <c r="V25" s="421">
        <v>-3.3616207216972506545302617400</v>
      </c>
      <c r="W25" s="420">
        <v>-36.862439335458782152932678420</v>
      </c>
      <c r="X25" s="91">
        <v>-23.751064526872868348867705660</v>
      </c>
      <c r="Y25" s="421">
        <v>-51.858282109574646224922807560</v>
      </c>
      <c r="Z25" s="420">
        <v>-8.430085429417998846113372980</v>
      </c>
      <c r="AA25" s="91">
        <v>9.310737668232086958361289630</v>
      </c>
      <c r="AB25" s="421">
        <v>0.095749099224286303758326800</v>
      </c>
    </row>
    <row r="26" ht="18.95" customHeight="1">
      <c r="A26" s="60"/>
      <c r="B26" s="290"/>
      <c r="C26" s="291" t="s">
        <v>228</v>
      </c>
      <c r="D26" s="273">
        <v>103.33901445696941800841442776</v>
      </c>
      <c r="E26" s="274">
        <v>81.52698648342894347225978863</v>
      </c>
      <c r="F26" s="275">
        <v>84.24918434850060393820970424</v>
      </c>
      <c r="G26" s="273">
        <v>32.153230272329128536363958760</v>
      </c>
      <c r="H26" s="274">
        <v>120.48255867718829076913201545</v>
      </c>
      <c r="I26" s="275">
        <v>38.739034529493863315620129580</v>
      </c>
      <c r="J26" s="273">
        <v>181.83960252502556409600200983</v>
      </c>
      <c r="K26" s="274">
        <v>99.99824537469978085357054637</v>
      </c>
      <c r="L26" s="275">
        <v>181.83641192161495313177639472</v>
      </c>
      <c r="M26" s="273">
        <v>106.42518604302043792489652362</v>
      </c>
      <c r="N26" s="274">
        <v>86.32419327147720887688441435</v>
      </c>
      <c r="O26" s="275">
        <v>91.87068328933849418737212891</v>
      </c>
      <c r="P26" s="184"/>
      <c r="Q26" s="273">
        <v>18.421514266134157017739765730</v>
      </c>
      <c r="R26" s="274">
        <v>0.0513292818610962718727734600</v>
      </c>
      <c r="S26" s="275">
        <v>18.482299179127722261368381520</v>
      </c>
      <c r="T26" s="273">
        <v>-70.129046888765742962501061690</v>
      </c>
      <c r="U26" s="274">
        <v>2.4670105600812101621107173800</v>
      </c>
      <c r="V26" s="275">
        <v>-69.392127321221281485530731740</v>
      </c>
      <c r="W26" s="273">
        <v>-21.829182001329890427413194670</v>
      </c>
      <c r="X26" s="274">
        <v>-15.481761644078376882224044930</v>
      </c>
      <c r="Y26" s="275">
        <v>-33.931401719183760994520030880</v>
      </c>
      <c r="Z26" s="273">
        <v>-9.096678099249365221372964860</v>
      </c>
      <c r="AA26" s="274">
        <v>1.8169867875618441316242828100</v>
      </c>
      <c r="AB26" s="275">
        <v>-7.4449767508788336072460688600</v>
      </c>
    </row>
    <row r="27" ht="21.95"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9"/>
    </row>
    <row r="28" ht="18.95" customHeight="1">
      <c r="A28" s="112"/>
      <c r="B28" s="973" t="s">
        <v>59</v>
      </c>
      <c r="C28" s="973"/>
      <c r="D28" s="973"/>
      <c r="E28" s="973"/>
      <c r="F28" s="973"/>
      <c r="G28" s="973"/>
      <c r="H28" s="973"/>
      <c r="I28" s="973"/>
      <c r="J28" s="973"/>
      <c r="K28" s="973"/>
      <c r="L28" s="973"/>
      <c r="M28" s="973"/>
      <c r="N28" s="973"/>
      <c r="O28" s="973"/>
      <c r="P28" s="411"/>
      <c r="Q28" s="971"/>
      <c r="R28" s="971"/>
      <c r="S28" s="971"/>
      <c r="T28" s="971"/>
      <c r="U28" s="971"/>
      <c r="V28" s="971"/>
      <c r="W28" s="971"/>
      <c r="X28" s="971"/>
      <c r="Y28" s="971"/>
      <c r="Z28" s="971"/>
      <c r="AA28" s="971"/>
      <c r="AB28" s="971"/>
      <c r="AC28" s="9"/>
    </row>
    <row r="29" ht="18.95" customHeight="1">
      <c r="A29" s="58"/>
      <c r="B29" s="284">
        <v>2021</v>
      </c>
      <c r="C29" s="285"/>
      <c r="D29" s="427">
        <v>73.603907153826226617007663240</v>
      </c>
      <c r="E29" s="428">
        <v>82.48824782337213796774605281</v>
      </c>
      <c r="F29" s="429">
        <v>60.714573340719894957996017430</v>
      </c>
      <c r="G29" s="427">
        <v>273.05783134754505071070654511</v>
      </c>
      <c r="H29" s="428">
        <v>105.61315509392929998501817666</v>
      </c>
      <c r="I29" s="429">
        <v>288.38499091706720571911221283</v>
      </c>
      <c r="J29" s="427">
        <v>165.99468471373721812023781190</v>
      </c>
      <c r="K29" s="428">
        <v>121.17269194342163585759887642</v>
      </c>
      <c r="L29" s="429">
        <v>201.14022794971182299765480619</v>
      </c>
      <c r="M29" s="427">
        <v>115.66174133842263061215464538</v>
      </c>
      <c r="N29" s="428">
        <v>90.47540668281525107550869995</v>
      </c>
      <c r="O29" s="429">
        <v>104.64543085239648334240771282</v>
      </c>
      <c r="P29" s="5"/>
      <c r="Q29" s="427">
        <v>-13.440685064464226211474604940</v>
      </c>
      <c r="R29" s="428">
        <v>-15.940870706896512139890152270</v>
      </c>
      <c r="S29" s="429">
        <v>-27.238993543102762777600472930</v>
      </c>
      <c r="T29" s="427">
        <v>661.65381369363579313118231160</v>
      </c>
      <c r="U29" s="428">
        <v>-21.789962836892228471979490380</v>
      </c>
      <c r="V29" s="429">
        <v>495.68973073530905303612768393</v>
      </c>
      <c r="W29" s="427">
        <v>-24.890508958432236856534948110</v>
      </c>
      <c r="X29" s="428">
        <v>-4.3591714828379044765024251200</v>
      </c>
      <c r="Y29" s="429">
        <v>-28.164660474012391038453869740</v>
      </c>
      <c r="Z29" s="427">
        <v>13.933977846079127828629879220</v>
      </c>
      <c r="AA29" s="428">
        <v>-12.560110502249221190388396760</v>
      </c>
      <c r="AB29" s="429">
        <v>-0.3762556708170582680710986200</v>
      </c>
    </row>
    <row r="30" ht="18.95" customHeight="1">
      <c r="A30" s="58"/>
      <c r="B30" s="286">
        <v>2022</v>
      </c>
      <c r="C30" s="287"/>
      <c r="D30" s="271">
        <v>92.17742098532942204647618167</v>
      </c>
      <c r="E30" s="92">
        <v>78.958087812528552174902909070</v>
      </c>
      <c r="F30" s="272">
        <v>72.781529004987791326847285320</v>
      </c>
      <c r="G30" s="271">
        <v>89.77902251777268083057320231</v>
      </c>
      <c r="H30" s="92">
        <v>109.44431769150233319957714510</v>
      </c>
      <c r="I30" s="272">
        <v>98.25803862455608068714605937</v>
      </c>
      <c r="J30" s="271">
        <v>208.25475200525819654165251434</v>
      </c>
      <c r="K30" s="92">
        <v>120.54961026111750821822150239</v>
      </c>
      <c r="L30" s="272">
        <v>251.05029189230413265678324166</v>
      </c>
      <c r="M30" s="271">
        <v>119.39340039158721183095518900</v>
      </c>
      <c r="N30" s="92">
        <v>83.91480466219654656744541242</v>
      </c>
      <c r="O30" s="272">
        <v>100.18873871818366202846914624</v>
      </c>
      <c r="P30" s="5"/>
      <c r="Q30" s="271">
        <v>25.234412886151403657927184280</v>
      </c>
      <c r="R30" s="92">
        <v>-4.2795914618397597033532662300</v>
      </c>
      <c r="S30" s="272">
        <v>19.874891645164062163087806830</v>
      </c>
      <c r="T30" s="271">
        <v>-67.120876162120497656065417270</v>
      </c>
      <c r="U30" s="92">
        <v>3.6275429838224890997412470400</v>
      </c>
      <c r="V30" s="272">
        <v>-65.928171812241911627503001840</v>
      </c>
      <c r="W30" s="271">
        <v>25.458687044375196440596096040</v>
      </c>
      <c r="X30" s="92">
        <v>-0.5142096558963420958047438900</v>
      </c>
      <c r="Y30" s="272">
        <v>24.813566361814682111614205170</v>
      </c>
      <c r="Z30" s="271">
        <v>3.226355586562737738857730400</v>
      </c>
      <c r="AA30" s="92">
        <v>-7.2512545244526314030489350400</v>
      </c>
      <c r="AB30" s="272">
        <v>-4.2588501933757632064733722100</v>
      </c>
    </row>
    <row r="31" ht="18.95" customHeight="1">
      <c r="A31" s="58"/>
      <c r="B31" s="425">
        <v>2023</v>
      </c>
      <c r="C31" s="426"/>
      <c r="D31" s="430">
        <v>108.53984471926549416399673573</v>
      </c>
      <c r="E31" s="431">
        <v>81.04248457969962895820143915</v>
      </c>
      <c r="F31" s="432">
        <v>87.96338691935460699239908732</v>
      </c>
      <c r="G31" s="430">
        <v>33.995612197625613415330788570</v>
      </c>
      <c r="H31" s="431">
        <v>111.49700067389425481311364175</v>
      </c>
      <c r="I31" s="432">
        <v>37.904087960911084940347017120</v>
      </c>
      <c r="J31" s="430">
        <v>164.83303231093279019482716221</v>
      </c>
      <c r="K31" s="431">
        <v>106.34779397324246190959018399</v>
      </c>
      <c r="L31" s="432">
        <v>175.29629360129682538137841939</v>
      </c>
      <c r="M31" s="430">
        <v>109.00512471263219463380333461</v>
      </c>
      <c r="N31" s="431">
        <v>87.05763355400580822658081160</v>
      </c>
      <c r="O31" s="432">
        <v>94.89728202748063483782211303</v>
      </c>
      <c r="P31" s="184"/>
      <c r="Q31" s="430">
        <v>17.751010561008094071611013680</v>
      </c>
      <c r="R31" s="431">
        <v>2.6398774653071629668291482900</v>
      </c>
      <c r="S31" s="432">
        <v>20.859492953647116076273598920</v>
      </c>
      <c r="T31" s="430">
        <v>-62.134125273099862817126835890</v>
      </c>
      <c r="U31" s="431">
        <v>1.8755500748611972656821118100</v>
      </c>
      <c r="V31" s="432">
        <v>-61.423931831444707699587222160</v>
      </c>
      <c r="W31" s="430">
        <v>-20.850289981984249961377914940</v>
      </c>
      <c r="X31" s="431">
        <v>-11.780889425604641773752811260</v>
      </c>
      <c r="Y31" s="432">
        <v>-30.174829800039215374927273760</v>
      </c>
      <c r="Z31" s="430">
        <v>-8.700879315686764901550080690</v>
      </c>
      <c r="AA31" s="431">
        <v>3.7452615238244331903765335800</v>
      </c>
      <c r="AB31" s="432">
        <v>-5.2814884770658703375331528800</v>
      </c>
    </row>
    <row r="32" ht="21.95" customHeight="1">
      <c r="B32" s="43"/>
      <c r="C32"/>
      <c r="D32" s="56"/>
      <c r="E32" s="56"/>
      <c r="F32" s="56"/>
      <c r="G32" s="56"/>
      <c r="H32" s="56"/>
      <c r="I32" s="56"/>
      <c r="J32" s="56"/>
      <c r="K32" s="56"/>
      <c r="L32" s="56"/>
      <c r="M32" s="56"/>
      <c r="N32" s="56"/>
      <c r="O32" s="56"/>
      <c r="P32" s="5"/>
      <c r="Q32" s="5"/>
      <c r="R32" s="5"/>
      <c r="S32" s="5"/>
      <c r="T32" s="5"/>
      <c r="U32" s="5"/>
      <c r="V32" s="5"/>
      <c r="W32" s="5"/>
      <c r="X32" s="5"/>
      <c r="Y32" s="5"/>
      <c r="Z32" s="5"/>
      <c r="AA32" s="5"/>
      <c r="AB32" s="5"/>
    </row>
    <row r="33" ht="18.95" customHeight="1">
      <c r="A33" s="112"/>
      <c r="B33" s="972" t="s">
        <v>44</v>
      </c>
      <c r="C33" s="972"/>
      <c r="D33" s="972"/>
      <c r="E33" s="972"/>
      <c r="F33" s="972"/>
      <c r="G33" s="972"/>
      <c r="H33" s="972"/>
      <c r="I33" s="972"/>
      <c r="J33" s="972"/>
      <c r="K33" s="972"/>
      <c r="L33" s="972"/>
      <c r="M33" s="972"/>
      <c r="N33" s="972"/>
      <c r="O33" s="972"/>
      <c r="P33" s="411"/>
      <c r="Q33" s="971"/>
      <c r="R33" s="971"/>
      <c r="S33" s="971"/>
      <c r="T33" s="971"/>
      <c r="U33" s="971"/>
      <c r="V33" s="971"/>
      <c r="W33" s="971"/>
      <c r="X33" s="971"/>
      <c r="Y33" s="971"/>
      <c r="Z33" s="971"/>
      <c r="AA33" s="971"/>
      <c r="AB33" s="971"/>
      <c r="AC33" s="9"/>
    </row>
    <row r="34" ht="18.95" customHeight="1">
      <c r="A34" s="58"/>
      <c r="B34" s="284">
        <v>2021</v>
      </c>
      <c r="C34" s="285"/>
      <c r="D34" s="427">
        <v>86.58662735778439865629383071</v>
      </c>
      <c r="E34" s="428">
        <v>79.053079541523179529810171330</v>
      </c>
      <c r="F34" s="429">
        <v>68.44939539744827352566821400</v>
      </c>
      <c r="G34" s="427">
        <v>63.140488781772829876530881350</v>
      </c>
      <c r="H34" s="428">
        <v>117.03346308649335494085192335</v>
      </c>
      <c r="I34" s="429">
        <v>73.895500630883824572413321040</v>
      </c>
      <c r="J34" s="427">
        <v>144.02745561415173212088477846</v>
      </c>
      <c r="K34" s="428">
        <v>125.46410382222715741804213882</v>
      </c>
      <c r="L34" s="429">
        <v>180.70275644460963548086957483</v>
      </c>
      <c r="M34" s="427">
        <v>100.14182836373708615521855523</v>
      </c>
      <c r="N34" s="428">
        <v>88.90334673985829847922472876</v>
      </c>
      <c r="O34" s="429">
        <v>89.02943690187336760114699328</v>
      </c>
      <c r="P34" s="5"/>
      <c r="Q34" s="427">
        <v>-13.973627247340626747513239180</v>
      </c>
      <c r="R34" s="428">
        <v>-22.954794873815014047825671990</v>
      </c>
      <c r="S34" s="429">
        <v>-33.720804649909244129906917720</v>
      </c>
      <c r="T34" s="427">
        <v>1854.5091780831801762781571743</v>
      </c>
      <c r="U34" s="428">
        <v>13.348793203094295014759735050</v>
      </c>
      <c r="V34" s="429">
        <v>2115.4125663787196325629136404</v>
      </c>
      <c r="W34" s="427">
        <v>-13.539692659837473653787095850</v>
      </c>
      <c r="X34" s="428">
        <v>4.4637067707828462447053071700</v>
      </c>
      <c r="Y34" s="429">
        <v>-9.680358067768544559731407020</v>
      </c>
      <c r="Z34" s="427">
        <v>-6.3533889249205157757788283100</v>
      </c>
      <c r="AA34" s="428">
        <v>-12.402684871529156305705259280</v>
      </c>
      <c r="AB34" s="429">
        <v>-17.968082989324152468555843350</v>
      </c>
    </row>
    <row r="35" ht="18.95" customHeight="1">
      <c r="A35" s="58"/>
      <c r="B35" s="286">
        <v>2022</v>
      </c>
      <c r="C35" s="287"/>
      <c r="D35" s="271">
        <v>91.35119989240313557805277877</v>
      </c>
      <c r="E35" s="92">
        <v>80.33587430344217075356465875</v>
      </c>
      <c r="F35" s="272">
        <v>73.387785120321183906111423950</v>
      </c>
      <c r="G35" s="271">
        <v>95.88104288671558005695506610</v>
      </c>
      <c r="H35" s="92">
        <v>116.28152908232866860748931591</v>
      </c>
      <c r="I35" s="272">
        <v>111.49194276900791414009552572</v>
      </c>
      <c r="J35" s="271">
        <v>224.58273189741453324361778105</v>
      </c>
      <c r="K35" s="92">
        <v>121.62577387176671757859686715</v>
      </c>
      <c r="L35" s="272">
        <v>273.15048565215036163032885614</v>
      </c>
      <c r="M35" s="271">
        <v>120.38880861041620945204431589</v>
      </c>
      <c r="N35" s="92">
        <v>84.55737167450580548239087390</v>
      </c>
      <c r="O35" s="272">
        <v>101.79761235116473301759889932</v>
      </c>
      <c r="P35" s="5"/>
      <c r="Q35" s="271">
        <v>5.5026655731890308617546983900</v>
      </c>
      <c r="R35" s="92">
        <v>1.62270055686919827388121100</v>
      </c>
      <c r="S35" s="272">
        <v>7.2146579151651133676861036200</v>
      </c>
      <c r="T35" s="271">
        <v>51.853501194867083883615540470</v>
      </c>
      <c r="U35" s="92">
        <v>-0.642494876542765656948211300</v>
      </c>
      <c r="V35" s="272">
        <v>50.877850230554711769357875870</v>
      </c>
      <c r="W35" s="271">
        <v>55.930500153383534619518279630</v>
      </c>
      <c r="X35" s="92">
        <v>-3.0593052781636468754266933500</v>
      </c>
      <c r="Y35" s="272">
        <v>51.160110131409679211578500980</v>
      </c>
      <c r="Z35" s="271">
        <v>20.218304955629763747091640010</v>
      </c>
      <c r="AA35" s="92">
        <v>-4.888426841915178664117680300</v>
      </c>
      <c r="AB35" s="272">
        <v>14.341521067165419887456073920</v>
      </c>
    </row>
    <row r="36" ht="18.95" customHeight="1">
      <c r="A36" s="58"/>
      <c r="B36" s="425">
        <v>2023</v>
      </c>
      <c r="C36" s="426"/>
      <c r="D36" s="430">
        <v>103.55014216178994699707060794</v>
      </c>
      <c r="E36" s="431">
        <v>83.86942150725838713772275493</v>
      </c>
      <c r="F36" s="432">
        <v>86.84690520097817616422755953</v>
      </c>
      <c r="G36" s="430">
        <v>32.792383865269378499610535120</v>
      </c>
      <c r="H36" s="431">
        <v>117.30911918990202923949889238</v>
      </c>
      <c r="I36" s="432">
        <v>38.468456673709599683718100820</v>
      </c>
      <c r="J36" s="430">
        <v>166.78523800720005572040901854</v>
      </c>
      <c r="K36" s="431">
        <v>101.14421538671324465960739785</v>
      </c>
      <c r="L36" s="432">
        <v>168.69362036287419369236344228</v>
      </c>
      <c r="M36" s="430">
        <v>106.25097525876261532655016023</v>
      </c>
      <c r="N36" s="431">
        <v>88.87066235156006314558179728</v>
      </c>
      <c r="O36" s="432">
        <v>94.42594546750463249010590248</v>
      </c>
      <c r="P36" s="184"/>
      <c r="Q36" s="430">
        <v>13.353893855536366009015467520</v>
      </c>
      <c r="R36" s="431">
        <v>4.3984673528459243366023757900</v>
      </c>
      <c r="S36" s="432">
        <v>18.339727869720394936233495020</v>
      </c>
      <c r="T36" s="430">
        <v>-65.798886956184613492102533730</v>
      </c>
      <c r="U36" s="431">
        <v>0.8837088020013366830184975400</v>
      </c>
      <c r="V36" s="432">
        <v>-65.496648709932034134722092010</v>
      </c>
      <c r="W36" s="430">
        <v>-25.735502191951502989345246510</v>
      </c>
      <c r="X36" s="431">
        <v>-16.839817608622496013588897730</v>
      </c>
      <c r="Y36" s="432">
        <v>-38.241508170821915259471725410</v>
      </c>
      <c r="Z36" s="430">
        <v>-11.743478081413676314911897410</v>
      </c>
      <c r="AA36" s="431">
        <v>5.1010226449136709863402523200</v>
      </c>
      <c r="AB36" s="432">
        <v>-7.2414929126856574990600647700</v>
      </c>
    </row>
    <row r="37" ht="21.95"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95" customHeight="1">
      <c r="A38" s="112"/>
      <c r="B38" s="972" t="s">
        <v>45</v>
      </c>
      <c r="C38" s="972"/>
      <c r="D38" s="972"/>
      <c r="E38" s="972"/>
      <c r="F38" s="972"/>
      <c r="G38" s="972"/>
      <c r="H38" s="972"/>
      <c r="I38" s="972"/>
      <c r="J38" s="972"/>
      <c r="K38" s="972"/>
      <c r="L38" s="972"/>
      <c r="M38" s="972"/>
      <c r="N38" s="972"/>
      <c r="O38" s="972"/>
      <c r="P38" s="411"/>
      <c r="Q38" s="971"/>
      <c r="R38" s="971"/>
      <c r="S38" s="971"/>
      <c r="T38" s="971"/>
      <c r="U38" s="971"/>
      <c r="V38" s="971"/>
      <c r="W38" s="971"/>
      <c r="X38" s="971"/>
      <c r="Y38" s="971"/>
      <c r="Z38" s="971"/>
      <c r="AA38" s="971"/>
      <c r="AB38" s="971"/>
      <c r="AC38" s="9"/>
    </row>
    <row r="39" ht="18.95" customHeight="1">
      <c r="A39" s="58"/>
      <c r="B39" s="284">
        <v>2021</v>
      </c>
      <c r="C39" s="285"/>
      <c r="D39" s="427">
        <v>76.633623768308783106587000670</v>
      </c>
      <c r="E39" s="428">
        <v>84.16526741299478535831145677</v>
      </c>
      <c r="F39" s="429">
        <v>64.498894372912232531906266620</v>
      </c>
      <c r="G39" s="427">
        <v>260.59058357966531276146055168</v>
      </c>
      <c r="H39" s="428">
        <v>109.87674640847530725349303135</v>
      </c>
      <c r="I39" s="429">
        <v>286.32845468206416194989435163</v>
      </c>
      <c r="J39" s="427">
        <v>179.99544336505193316108025939</v>
      </c>
      <c r="K39" s="428">
        <v>118.66959894540408025927226630</v>
      </c>
      <c r="L39" s="429">
        <v>213.59987076267480512916199324</v>
      </c>
      <c r="M39" s="427">
        <v>118.60643980331794172223663652</v>
      </c>
      <c r="N39" s="428">
        <v>91.80737412951036361085047918</v>
      </c>
      <c r="O39" s="429">
        <v>108.88945793204586282039780665</v>
      </c>
      <c r="P39" s="5"/>
      <c r="Q39" s="427">
        <v>-9.145869034615609950504438810</v>
      </c>
      <c r="R39" s="428">
        <v>-11.183571715804511973577330100</v>
      </c>
      <c r="S39" s="429">
        <v>-19.306605927766317924867057990</v>
      </c>
      <c r="T39" s="427">
        <v>243.17849677167355667623949685</v>
      </c>
      <c r="U39" s="428">
        <v>-16.098596384276178456784244700</v>
      </c>
      <c r="V39" s="429">
        <v>187.93157569781963128039334649</v>
      </c>
      <c r="W39" s="427">
        <v>-13.879402597844243547393059770</v>
      </c>
      <c r="X39" s="428">
        <v>-3.1917850675441027548976517800</v>
      </c>
      <c r="Y39" s="429">
        <v>-16.628186964713247161495512060</v>
      </c>
      <c r="Z39" s="427">
        <v>15.478434031322091841323082900</v>
      </c>
      <c r="AA39" s="428">
        <v>-8.835479849874487450135550940</v>
      </c>
      <c r="AB39" s="429">
        <v>5.2753602617340496396954601100</v>
      </c>
    </row>
    <row r="40" ht="18.95" customHeight="1">
      <c r="A40" s="58"/>
      <c r="B40" s="286">
        <v>2022</v>
      </c>
      <c r="C40" s="287"/>
      <c r="D40" s="271">
        <v>89.94992686875256252987758718</v>
      </c>
      <c r="E40" s="92">
        <v>79.72693623425098755709932761</v>
      </c>
      <c r="F40" s="272">
        <v>71.714320837420423858558982430</v>
      </c>
      <c r="G40" s="271">
        <v>83.97337167052919058568621162</v>
      </c>
      <c r="H40" s="92">
        <v>110.42586298067054182839372437</v>
      </c>
      <c r="I40" s="272">
        <v>92.72832034160251590703787722</v>
      </c>
      <c r="J40" s="271">
        <v>196.20809818738025338156627415</v>
      </c>
      <c r="K40" s="92">
        <v>121.66072582840278685329596742</v>
      </c>
      <c r="L40" s="272">
        <v>238.70819638819318059613648145</v>
      </c>
      <c r="M40" s="271">
        <v>114.55098091810362831351761593</v>
      </c>
      <c r="N40" s="92">
        <v>85.40018434869722455462328878</v>
      </c>
      <c r="O40" s="272">
        <v>97.82674887733102397025303010</v>
      </c>
      <c r="P40" s="5"/>
      <c r="Q40" s="271">
        <v>17.376580208074328929016598910</v>
      </c>
      <c r="R40" s="92">
        <v>-5.2733524352391906335458011100</v>
      </c>
      <c r="S40" s="272">
        <v>11.186899457228639893504816170</v>
      </c>
      <c r="T40" s="271">
        <v>-67.775745954824012237694325830</v>
      </c>
      <c r="U40" s="92">
        <v>0.4997568549482117680571640700</v>
      </c>
      <c r="V40" s="272">
        <v>-67.614703035869985413776917980</v>
      </c>
      <c r="W40" s="271">
        <v>9.007258472312964444967443400</v>
      </c>
      <c r="X40" s="92">
        <v>2.5205502585198819913833390400</v>
      </c>
      <c r="Y40" s="272">
        <v>11.754841206522741195482719330</v>
      </c>
      <c r="Z40" s="271">
        <v>-3.4192569070634360349034696200</v>
      </c>
      <c r="AA40" s="92">
        <v>-6.9789489586806355488234400300</v>
      </c>
      <c r="AB40" s="272">
        <v>-10.159577671492761812040654970</v>
      </c>
    </row>
    <row r="41" ht="18.95" customHeight="1">
      <c r="A41" s="58"/>
      <c r="B41" s="425">
        <v>2023</v>
      </c>
      <c r="C41" s="426"/>
      <c r="D41" s="430">
        <v>104.09644129275893872637341655</v>
      </c>
      <c r="E41" s="431">
        <v>81.04561667780454774778739925</v>
      </c>
      <c r="F41" s="432">
        <v>84.36560278544101756223072866</v>
      </c>
      <c r="G41" s="430">
        <v>49.342850707642761745125165210</v>
      </c>
      <c r="H41" s="431">
        <v>106.54388824496989088118464042</v>
      </c>
      <c r="I41" s="432">
        <v>52.571791714664003899555252400</v>
      </c>
      <c r="J41" s="430">
        <v>173.39988289438199690410649935</v>
      </c>
      <c r="K41" s="431">
        <v>108.22618029084281718743628011</v>
      </c>
      <c r="L41" s="432">
        <v>187.66406988530734567655661850</v>
      </c>
      <c r="M41" s="430">
        <v>110.85811759075410338806483284</v>
      </c>
      <c r="N41" s="431">
        <v>86.15756921016851662719248279</v>
      </c>
      <c r="O41" s="432">
        <v>95.51265938836077515805305488</v>
      </c>
      <c r="P41" s="184"/>
      <c r="Q41" s="430">
        <v>15.727099416759830345568055840</v>
      </c>
      <c r="R41" s="431">
        <v>1.6539961345425776861086693900</v>
      </c>
      <c r="S41" s="432">
        <v>17.641221167980720589082033330</v>
      </c>
      <c r="T41" s="430">
        <v>-41.239883875024877675606270440</v>
      </c>
      <c r="U41" s="431">
        <v>-3.5154579108053631381633799600</v>
      </c>
      <c r="V41" s="432">
        <v>-43.305571026202313893897401940</v>
      </c>
      <c r="W41" s="430">
        <v>-11.624502507146104335358116120</v>
      </c>
      <c r="X41" s="431">
        <v>-11.042631421175588193761912310</v>
      </c>
      <c r="Y41" s="432">
        <v>-21.383482961716979950725305360</v>
      </c>
      <c r="Z41" s="430">
        <v>-3.2237727671543611732444167900</v>
      </c>
      <c r="AA41" s="431">
        <v>0.8868656048516432506454585300</v>
      </c>
      <c r="AB41" s="432">
        <v>-2.3654976941344442639608807100</v>
      </c>
    </row>
    <row r="42" ht="12" customHeight="1">
      <c r="B42" s="43"/>
      <c r="C42"/>
      <c r="D42" s="56"/>
      <c r="E42" s="56"/>
      <c r="F42" s="56"/>
      <c r="G42" s="56"/>
      <c r="H42" s="56"/>
      <c r="I42" s="56"/>
      <c r="J42" s="56"/>
      <c r="K42" s="56"/>
      <c r="L42" s="56"/>
      <c r="M42" s="56"/>
      <c r="N42" s="56"/>
      <c r="O42" s="56"/>
      <c r="P42" s="5"/>
      <c r="Q42" s="5"/>
      <c r="R42" s="5"/>
      <c r="S42" s="5"/>
      <c r="T42" s="5"/>
      <c r="U42" s="5"/>
      <c r="V42" s="5"/>
      <c r="W42" s="5"/>
      <c r="X42" s="5"/>
      <c r="Y42" s="5"/>
      <c r="Z42" s="5"/>
      <c r="AA42" s="5"/>
      <c r="AB42" s="5"/>
      <c r="AP42" s="236"/>
    </row>
    <row r="43" ht="39.95" customHeight="1">
      <c r="B43" s="1036" t="s">
        <v>126</v>
      </c>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c r="AP43" s="236"/>
    </row>
    <row r="44" ht="12" customHeight="1">
      <c r="Z44" s="55"/>
      <c r="AA44" s="233"/>
      <c r="AB44" s="233"/>
      <c r="AP44" s="236"/>
    </row>
    <row r="45" ht="12" customHeight="1">
      <c r="AP45" s="236"/>
    </row>
    <row r="46" s="466" customFormat="1">
      <c r="A46"/>
    </row>
    <row r="47" s="466" customFormat="1"/>
    <row r="48" s="466" customFormat="1"/>
    <row r="49" s="466" customFormat="1"/>
    <row r="50" s="466" customFormat="1"/>
    <row r="51" s="466" customFormat="1"/>
    <row r="52" s="466" customFormat="1"/>
    <row r="53" s="466" customFormat="1"/>
    <row r="54" s="466" customFormat="1"/>
    <row r="55" s="466" customFormat="1"/>
    <row r="56" s="466" customFormat="1"/>
    <row r="57" s="466" customFormat="1"/>
    <row r="58" s="466" customFormat="1"/>
    <row r="59" s="466" customFormat="1"/>
    <row r="60" s="466" customFormat="1"/>
    <row r="61" s="466" customFormat="1"/>
    <row r="62" s="466" customFormat="1"/>
    <row r="63" s="466" customFormat="1"/>
    <row r="64" s="466" customFormat="1"/>
    <row r="65" s="466" customFormat="1"/>
    <row r="66" s="466" customFormat="1"/>
    <row r="67" s="466" customFormat="1"/>
    <row r="68" s="466" customFormat="1"/>
    <row r="69" s="466" customFormat="1"/>
    <row r="70" s="466" customFormat="1"/>
    <row r="71" s="466" customFormat="1"/>
    <row r="72" s="466" customFormat="1"/>
    <row r="73" s="466" customFormat="1"/>
    <row r="74" s="466" customFormat="1"/>
    <row r="75" s="466" customFormat="1"/>
    <row r="76" s="466" customFormat="1"/>
    <row r="77" s="466" customFormat="1"/>
    <row r="78" s="466" customFormat="1"/>
    <row r="79" s="466" customFormat="1"/>
    <row r="80" s="466" customFormat="1"/>
    <row r="81" s="466" customFormat="1"/>
  </sheetData>
  <mergeCells count="21">
    <mergeCell ref="B3:AB3"/>
    <mergeCell ref="Q33:AB33"/>
    <mergeCell ref="B8:C8"/>
    <mergeCell ref="B2:AB2"/>
    <mergeCell ref="Q6:AB6"/>
    <mergeCell ref="D6:O6"/>
    <mergeCell ref="B4:AB4"/>
    <mergeCell ref="T7:V7"/>
    <mergeCell ref="M7:O7"/>
    <mergeCell ref="G7:I7"/>
    <mergeCell ref="D7:F7"/>
    <mergeCell ref="Q7:S7"/>
    <mergeCell ref="J7:L7"/>
    <mergeCell ref="B43:AB43"/>
    <mergeCell ref="B33:O33"/>
    <mergeCell ref="W7:Y7"/>
    <mergeCell ref="Q38:AB38"/>
    <mergeCell ref="B28:O28"/>
    <mergeCell ref="Z7:AB7"/>
    <mergeCell ref="B38:O38"/>
    <mergeCell ref="Q28:AB28"/>
  </mergeCells>
  <phoneticPr fontId="0" type="noConversion"/>
  <printOptions horizontalCentered="1" verticalCentered="1"/>
  <pageMargins left="0.25" right="0.25" top="0.25" bottom="0.25" header="0" footer="0"/>
  <pageSetup scale="66" fitToWidth="1" fitToHeight="1" orientation="landscape" r:id="rId1"/>
  <headerFooter alignWithMargins="0">
    <oddHeader/>
    <oddFooter/>
  </headerFooter>
  <rowBreaks count="1" manualBreakCount="1">
    <brk id="46" max="16383" man="1"/>
  </rowBreaks>
  <colBreaks count="1" manualBreakCount="1">
    <brk id="30" max="1048575" man="1"/>
  </colBreaks>
  <drawing r:id="rId51"/>
</worksheet>
</file>

<file path=xl/worksheets/sheet110.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4">
    <pageSetUpPr fitToPage="1"/>
  </sheetPr>
  <dimension ref="A1:AP78"/>
  <sheetViews>
    <sheetView showGridLines="0" zoomScale="85" workbookViewId="0"/>
  </sheetViews>
  <sheetFormatPr defaultRowHeight="12.75"/>
  <cols>
    <col min="1" max="1" width="2.7109375" customWidth="1"/>
    <col min="2" max="2" width="6.7109375" customWidth="1"/>
    <col min="3" max="3" width="6.140625" style="26" customWidth="1"/>
    <col min="4" max="5" width="7.42578125" customWidth="1"/>
    <col min="6" max="6" width="8.7109375" customWidth="1"/>
    <col min="7" max="8" width="7.42578125" customWidth="1"/>
    <col min="9" max="9" width="8.7109375" customWidth="1"/>
    <col min="10" max="11" width="7.42578125" customWidth="1"/>
    <col min="12" max="12" width="8.7109375" customWidth="1"/>
    <col min="13" max="14" width="7.42578125" customWidth="1"/>
    <col min="15" max="15" width="8.7109375" bestFit="1" customWidth="1"/>
    <col min="16" max="16" width="1.42578125" customWidth="1"/>
    <col min="17" max="18" width="7.42578125" customWidth="1"/>
    <col min="19" max="19" width="8.7109375" bestFit="1" customWidth="1"/>
    <col min="20" max="21" width="7.42578125" customWidth="1"/>
    <col min="22" max="22" width="8.7109375" bestFit="1" customWidth="1"/>
    <col min="23" max="24" width="7.42578125" customWidth="1"/>
    <col min="25" max="25" width="8.7109375" bestFit="1" customWidth="1"/>
    <col min="26" max="27" width="7.42578125" customWidth="1"/>
    <col min="28" max="28" width="8.7109375" bestFit="1" customWidth="1"/>
    <col min="29" max="29" width="2.7109375" customWidth="1"/>
    <col min="30" max="41" width="9.140625" style="236" customWidth="1"/>
  </cols>
  <sheetData>
    <row r="1" ht="30">
      <c r="A1" s="89"/>
      <c r="B1" s="656" t="s">
        <v>187</v>
      </c>
      <c r="Z1" s="5"/>
      <c r="AB1" s="685"/>
      <c r="AD1" s="236"/>
    </row>
    <row r="2" ht="15" customHeight="1">
      <c r="A2" s="11"/>
      <c r="B2" s="999" t="s">
        <v>208</v>
      </c>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row>
    <row r="3" ht="17.1" customHeight="1">
      <c r="A3" s="11"/>
      <c r="B3" s="999" t="s">
        <v>209</v>
      </c>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999"/>
    </row>
    <row r="4" ht="19.5" customHeight="1">
      <c r="A4" s="4"/>
      <c r="B4" s="999" t="s">
        <v>210</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row>
    <row r="5" ht="15" customHeight="1"/>
    <row r="6" ht="15.75" customHeight="1">
      <c r="D6" s="960" t="s">
        <v>77</v>
      </c>
      <c r="E6" s="960"/>
      <c r="F6" s="960"/>
      <c r="G6" s="960"/>
      <c r="H6" s="960"/>
      <c r="I6" s="960"/>
      <c r="J6" s="960"/>
      <c r="K6" s="960"/>
      <c r="L6" s="960"/>
      <c r="M6" s="960"/>
      <c r="N6" s="960"/>
      <c r="O6" s="960"/>
      <c r="Q6" s="960" t="s">
        <v>70</v>
      </c>
      <c r="R6" s="960"/>
      <c r="S6" s="960"/>
      <c r="T6" s="960"/>
      <c r="U6" s="960"/>
      <c r="V6" s="960"/>
      <c r="W6" s="960"/>
      <c r="X6" s="960"/>
      <c r="Y6" s="960"/>
      <c r="Z6" s="960"/>
      <c r="AA6" s="960"/>
      <c r="AB6" s="960"/>
    </row>
    <row r="7" ht="15.75" customHeight="1">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944" t="s">
        <v>42</v>
      </c>
      <c r="C8" s="944"/>
      <c r="D8" s="412" t="s">
        <v>53</v>
      </c>
      <c r="E8" s="413" t="s">
        <v>9</v>
      </c>
      <c r="F8" s="414" t="s">
        <v>10</v>
      </c>
      <c r="G8" s="412" t="s">
        <v>53</v>
      </c>
      <c r="H8" s="413" t="s">
        <v>9</v>
      </c>
      <c r="I8" s="414" t="s">
        <v>10</v>
      </c>
      <c r="J8" s="412" t="s">
        <v>53</v>
      </c>
      <c r="K8" s="413" t="s">
        <v>9</v>
      </c>
      <c r="L8" s="414" t="s">
        <v>10</v>
      </c>
      <c r="M8" s="412" t="s">
        <v>53</v>
      </c>
      <c r="N8" s="413" t="s">
        <v>9</v>
      </c>
      <c r="O8" s="414" t="s">
        <v>10</v>
      </c>
      <c r="P8" s="63"/>
      <c r="Q8" s="412" t="s">
        <v>53</v>
      </c>
      <c r="R8" s="413" t="s">
        <v>9</v>
      </c>
      <c r="S8" s="414" t="s">
        <v>10</v>
      </c>
      <c r="T8" s="412" t="s">
        <v>53</v>
      </c>
      <c r="U8" s="413" t="s">
        <v>9</v>
      </c>
      <c r="V8" s="414" t="s">
        <v>10</v>
      </c>
      <c r="W8" s="412" t="s">
        <v>53</v>
      </c>
      <c r="X8" s="413" t="s">
        <v>9</v>
      </c>
      <c r="Y8" s="414" t="s">
        <v>10</v>
      </c>
      <c r="Z8" s="412" t="s">
        <v>53</v>
      </c>
      <c r="AA8" s="413" t="s">
        <v>9</v>
      </c>
      <c r="AB8" s="414" t="s">
        <v>10</v>
      </c>
    </row>
    <row r="9" ht="18.95" customHeight="1">
      <c r="A9" s="57"/>
      <c r="B9" s="284">
        <v>2022</v>
      </c>
      <c r="C9" s="285" t="s">
        <v>218</v>
      </c>
      <c r="D9" s="415" t="s">
        <v>237</v>
      </c>
      <c r="E9" s="416" t="s">
        <v>235</v>
      </c>
      <c r="F9" s="417" t="s">
        <v>235</v>
      </c>
      <c r="G9" s="415" t="s">
        <v>235</v>
      </c>
      <c r="H9" s="416" t="s">
        <v>237</v>
      </c>
      <c r="I9" s="417" t="s">
        <v>235</v>
      </c>
      <c r="J9" s="415" t="s">
        <v>236</v>
      </c>
      <c r="K9" s="416" t="s">
        <v>238</v>
      </c>
      <c r="L9" s="417" t="s">
        <v>236</v>
      </c>
      <c r="M9" s="415" t="s">
        <v>303</v>
      </c>
      <c r="N9" s="416" t="s">
        <v>304</v>
      </c>
      <c r="O9" s="417" t="s">
        <v>305</v>
      </c>
      <c r="P9" s="5"/>
      <c r="Q9" s="415" t="s">
        <v>238</v>
      </c>
      <c r="R9" s="416" t="s">
        <v>237</v>
      </c>
      <c r="S9" s="417" t="s">
        <v>238</v>
      </c>
      <c r="T9" s="415" t="s">
        <v>235</v>
      </c>
      <c r="U9" s="416" t="s">
        <v>237</v>
      </c>
      <c r="V9" s="417" t="s">
        <v>235</v>
      </c>
      <c r="W9" s="415" t="s">
        <v>236</v>
      </c>
      <c r="X9" s="416" t="s">
        <v>236</v>
      </c>
      <c r="Y9" s="417" t="s">
        <v>236</v>
      </c>
      <c r="Z9" s="415" t="s">
        <v>220</v>
      </c>
      <c r="AA9" s="416" t="s">
        <v>220</v>
      </c>
      <c r="AB9" s="417" t="s">
        <v>220</v>
      </c>
    </row>
    <row r="10" ht="18.95" customHeight="1">
      <c r="A10" s="58"/>
      <c r="B10" s="286"/>
      <c r="C10" s="287" t="s">
        <v>221</v>
      </c>
      <c r="D10" s="271" t="s">
        <v>237</v>
      </c>
      <c r="E10" s="92" t="s">
        <v>235</v>
      </c>
      <c r="F10" s="272" t="s">
        <v>235</v>
      </c>
      <c r="G10" s="271" t="s">
        <v>236</v>
      </c>
      <c r="H10" s="92" t="s">
        <v>237</v>
      </c>
      <c r="I10" s="272" t="s">
        <v>236</v>
      </c>
      <c r="J10" s="271" t="s">
        <v>236</v>
      </c>
      <c r="K10" s="92" t="s">
        <v>238</v>
      </c>
      <c r="L10" s="272" t="s">
        <v>238</v>
      </c>
      <c r="M10" s="271" t="s">
        <v>305</v>
      </c>
      <c r="N10" s="92" t="s">
        <v>306</v>
      </c>
      <c r="O10" s="272" t="s">
        <v>305</v>
      </c>
      <c r="P10" s="5"/>
      <c r="Q10" s="271" t="s">
        <v>238</v>
      </c>
      <c r="R10" s="92" t="s">
        <v>238</v>
      </c>
      <c r="S10" s="272" t="s">
        <v>238</v>
      </c>
      <c r="T10" s="271" t="s">
        <v>235</v>
      </c>
      <c r="U10" s="92" t="s">
        <v>235</v>
      </c>
      <c r="V10" s="272" t="s">
        <v>235</v>
      </c>
      <c r="W10" s="271" t="s">
        <v>236</v>
      </c>
      <c r="X10" s="92" t="s">
        <v>236</v>
      </c>
      <c r="Y10" s="272" t="s">
        <v>236</v>
      </c>
      <c r="Z10" s="271" t="s">
        <v>220</v>
      </c>
      <c r="AA10" s="92" t="s">
        <v>227</v>
      </c>
      <c r="AB10" s="272" t="s">
        <v>220</v>
      </c>
    </row>
    <row r="11" ht="18.95" customHeight="1">
      <c r="A11" s="58"/>
      <c r="B11" s="288"/>
      <c r="C11" s="289" t="s">
        <v>223</v>
      </c>
      <c r="D11" s="420" t="s">
        <v>237</v>
      </c>
      <c r="E11" s="91" t="s">
        <v>237</v>
      </c>
      <c r="F11" s="421" t="s">
        <v>237</v>
      </c>
      <c r="G11" s="420" t="s">
        <v>237</v>
      </c>
      <c r="H11" s="91" t="s">
        <v>236</v>
      </c>
      <c r="I11" s="421" t="s">
        <v>237</v>
      </c>
      <c r="J11" s="420" t="s">
        <v>238</v>
      </c>
      <c r="K11" s="91" t="s">
        <v>238</v>
      </c>
      <c r="L11" s="421" t="s">
        <v>238</v>
      </c>
      <c r="M11" s="420" t="s">
        <v>305</v>
      </c>
      <c r="N11" s="91" t="s">
        <v>306</v>
      </c>
      <c r="O11" s="421" t="s">
        <v>305</v>
      </c>
      <c r="P11" s="5"/>
      <c r="Q11" s="420" t="s">
        <v>236</v>
      </c>
      <c r="R11" s="91" t="s">
        <v>236</v>
      </c>
      <c r="S11" s="421" t="s">
        <v>236</v>
      </c>
      <c r="T11" s="420" t="s">
        <v>235</v>
      </c>
      <c r="U11" s="91" t="s">
        <v>237</v>
      </c>
      <c r="V11" s="421" t="s">
        <v>235</v>
      </c>
      <c r="W11" s="420" t="s">
        <v>237</v>
      </c>
      <c r="X11" s="91" t="s">
        <v>237</v>
      </c>
      <c r="Y11" s="421" t="s">
        <v>237</v>
      </c>
      <c r="Z11" s="420" t="s">
        <v>227</v>
      </c>
      <c r="AA11" s="91" t="s">
        <v>220</v>
      </c>
      <c r="AB11" s="421" t="s">
        <v>222</v>
      </c>
    </row>
    <row r="12" ht="18.95" customHeight="1">
      <c r="A12" s="58"/>
      <c r="B12" s="286"/>
      <c r="C12" s="287" t="s">
        <v>224</v>
      </c>
      <c r="D12" s="271" t="s">
        <v>235</v>
      </c>
      <c r="E12" s="92" t="s">
        <v>237</v>
      </c>
      <c r="F12" s="272" t="s">
        <v>235</v>
      </c>
      <c r="G12" s="271" t="s">
        <v>236</v>
      </c>
      <c r="H12" s="92" t="s">
        <v>236</v>
      </c>
      <c r="I12" s="272" t="s">
        <v>238</v>
      </c>
      <c r="J12" s="271" t="s">
        <v>238</v>
      </c>
      <c r="K12" s="92" t="s">
        <v>238</v>
      </c>
      <c r="L12" s="272" t="s">
        <v>238</v>
      </c>
      <c r="M12" s="271" t="s">
        <v>307</v>
      </c>
      <c r="N12" s="92" t="s">
        <v>306</v>
      </c>
      <c r="O12" s="272" t="s">
        <v>305</v>
      </c>
      <c r="P12" s="5"/>
      <c r="Q12" s="271" t="s">
        <v>237</v>
      </c>
      <c r="R12" s="92" t="s">
        <v>236</v>
      </c>
      <c r="S12" s="272" t="s">
        <v>235</v>
      </c>
      <c r="T12" s="271" t="s">
        <v>237</v>
      </c>
      <c r="U12" s="92" t="s">
        <v>235</v>
      </c>
      <c r="V12" s="272" t="s">
        <v>237</v>
      </c>
      <c r="W12" s="271" t="s">
        <v>236</v>
      </c>
      <c r="X12" s="92" t="s">
        <v>237</v>
      </c>
      <c r="Y12" s="272" t="s">
        <v>236</v>
      </c>
      <c r="Z12" s="271" t="s">
        <v>219</v>
      </c>
      <c r="AA12" s="92" t="s">
        <v>220</v>
      </c>
      <c r="AB12" s="272" t="s">
        <v>222</v>
      </c>
    </row>
    <row r="13" ht="18.95" customHeight="1">
      <c r="A13" s="58"/>
      <c r="B13" s="288"/>
      <c r="C13" s="289" t="s">
        <v>226</v>
      </c>
      <c r="D13" s="420" t="s">
        <v>235</v>
      </c>
      <c r="E13" s="91" t="s">
        <v>237</v>
      </c>
      <c r="F13" s="421" t="s">
        <v>235</v>
      </c>
      <c r="G13" s="420" t="s">
        <v>235</v>
      </c>
      <c r="H13" s="91" t="s">
        <v>236</v>
      </c>
      <c r="I13" s="421" t="s">
        <v>235</v>
      </c>
      <c r="J13" s="420" t="s">
        <v>238</v>
      </c>
      <c r="K13" s="91" t="s">
        <v>238</v>
      </c>
      <c r="L13" s="421" t="s">
        <v>238</v>
      </c>
      <c r="M13" s="420" t="s">
        <v>308</v>
      </c>
      <c r="N13" s="91" t="s">
        <v>308</v>
      </c>
      <c r="O13" s="421" t="s">
        <v>305</v>
      </c>
      <c r="P13" s="5"/>
      <c r="Q13" s="420" t="s">
        <v>236</v>
      </c>
      <c r="R13" s="91" t="s">
        <v>236</v>
      </c>
      <c r="S13" s="421" t="s">
        <v>236</v>
      </c>
      <c r="T13" s="420" t="s">
        <v>237</v>
      </c>
      <c r="U13" s="91" t="s">
        <v>237</v>
      </c>
      <c r="V13" s="421" t="s">
        <v>237</v>
      </c>
      <c r="W13" s="420" t="s">
        <v>236</v>
      </c>
      <c r="X13" s="91" t="s">
        <v>236</v>
      </c>
      <c r="Y13" s="421" t="s">
        <v>238</v>
      </c>
      <c r="Z13" s="420" t="s">
        <v>227</v>
      </c>
      <c r="AA13" s="91" t="s">
        <v>227</v>
      </c>
      <c r="AB13" s="421" t="s">
        <v>222</v>
      </c>
    </row>
    <row r="14" ht="18.95" customHeight="1">
      <c r="A14" s="58"/>
      <c r="B14" s="286"/>
      <c r="C14" s="287" t="s">
        <v>228</v>
      </c>
      <c r="D14" s="271" t="s">
        <v>235</v>
      </c>
      <c r="E14" s="92" t="s">
        <v>237</v>
      </c>
      <c r="F14" s="272" t="s">
        <v>235</v>
      </c>
      <c r="G14" s="271" t="s">
        <v>237</v>
      </c>
      <c r="H14" s="92" t="s">
        <v>236</v>
      </c>
      <c r="I14" s="272" t="s">
        <v>238</v>
      </c>
      <c r="J14" s="271" t="s">
        <v>238</v>
      </c>
      <c r="K14" s="92" t="s">
        <v>238</v>
      </c>
      <c r="L14" s="272" t="s">
        <v>238</v>
      </c>
      <c r="M14" s="271" t="s">
        <v>305</v>
      </c>
      <c r="N14" s="92" t="s">
        <v>306</v>
      </c>
      <c r="O14" s="272" t="s">
        <v>305</v>
      </c>
      <c r="P14" s="5"/>
      <c r="Q14" s="271" t="s">
        <v>235</v>
      </c>
      <c r="R14" s="92" t="s">
        <v>236</v>
      </c>
      <c r="S14" s="272" t="s">
        <v>235</v>
      </c>
      <c r="T14" s="271" t="s">
        <v>238</v>
      </c>
      <c r="U14" s="92" t="s">
        <v>236</v>
      </c>
      <c r="V14" s="272" t="s">
        <v>238</v>
      </c>
      <c r="W14" s="271" t="s">
        <v>238</v>
      </c>
      <c r="X14" s="92" t="s">
        <v>235</v>
      </c>
      <c r="Y14" s="272" t="s">
        <v>238</v>
      </c>
      <c r="Z14" s="271" t="s">
        <v>219</v>
      </c>
      <c r="AA14" s="92" t="s">
        <v>222</v>
      </c>
      <c r="AB14" s="272" t="s">
        <v>219</v>
      </c>
    </row>
    <row r="15" ht="18.95" customHeight="1">
      <c r="A15" s="58"/>
      <c r="B15" s="288"/>
      <c r="C15" s="289" t="s">
        <v>229</v>
      </c>
      <c r="D15" s="420" t="s">
        <v>235</v>
      </c>
      <c r="E15" s="91" t="s">
        <v>237</v>
      </c>
      <c r="F15" s="421" t="s">
        <v>235</v>
      </c>
      <c r="G15" s="420" t="s">
        <v>237</v>
      </c>
      <c r="H15" s="91" t="s">
        <v>237</v>
      </c>
      <c r="I15" s="421" t="s">
        <v>236</v>
      </c>
      <c r="J15" s="420" t="s">
        <v>238</v>
      </c>
      <c r="K15" s="91" t="s">
        <v>238</v>
      </c>
      <c r="L15" s="421" t="s">
        <v>238</v>
      </c>
      <c r="M15" s="420" t="s">
        <v>305</v>
      </c>
      <c r="N15" s="91" t="s">
        <v>306</v>
      </c>
      <c r="O15" s="421" t="s">
        <v>305</v>
      </c>
      <c r="P15" s="5"/>
      <c r="Q15" s="420" t="s">
        <v>235</v>
      </c>
      <c r="R15" s="91" t="s">
        <v>235</v>
      </c>
      <c r="S15" s="421" t="s">
        <v>235</v>
      </c>
      <c r="T15" s="420" t="s">
        <v>238</v>
      </c>
      <c r="U15" s="91" t="s">
        <v>235</v>
      </c>
      <c r="V15" s="421" t="s">
        <v>236</v>
      </c>
      <c r="W15" s="420" t="s">
        <v>238</v>
      </c>
      <c r="X15" s="91" t="s">
        <v>235</v>
      </c>
      <c r="Y15" s="421" t="s">
        <v>236</v>
      </c>
      <c r="Z15" s="420" t="s">
        <v>227</v>
      </c>
      <c r="AA15" s="91" t="s">
        <v>220</v>
      </c>
      <c r="AB15" s="421" t="s">
        <v>222</v>
      </c>
    </row>
    <row r="16" ht="18.95" customHeight="1">
      <c r="A16" s="58"/>
      <c r="B16" s="286"/>
      <c r="C16" s="287" t="s">
        <v>230</v>
      </c>
      <c r="D16" s="271" t="s">
        <v>235</v>
      </c>
      <c r="E16" s="92" t="s">
        <v>237</v>
      </c>
      <c r="F16" s="272" t="s">
        <v>235</v>
      </c>
      <c r="G16" s="271" t="s">
        <v>236</v>
      </c>
      <c r="H16" s="92" t="s">
        <v>237</v>
      </c>
      <c r="I16" s="272" t="s">
        <v>236</v>
      </c>
      <c r="J16" s="271" t="s">
        <v>238</v>
      </c>
      <c r="K16" s="92" t="s">
        <v>238</v>
      </c>
      <c r="L16" s="272" t="s">
        <v>238</v>
      </c>
      <c r="M16" s="271" t="s">
        <v>303</v>
      </c>
      <c r="N16" s="92" t="s">
        <v>305</v>
      </c>
      <c r="O16" s="272" t="s">
        <v>305</v>
      </c>
      <c r="P16" s="5"/>
      <c r="Q16" s="271" t="s">
        <v>237</v>
      </c>
      <c r="R16" s="92" t="s">
        <v>236</v>
      </c>
      <c r="S16" s="272" t="s">
        <v>236</v>
      </c>
      <c r="T16" s="271" t="s">
        <v>236</v>
      </c>
      <c r="U16" s="92" t="s">
        <v>235</v>
      </c>
      <c r="V16" s="272" t="s">
        <v>236</v>
      </c>
      <c r="W16" s="271" t="s">
        <v>237</v>
      </c>
      <c r="X16" s="92" t="s">
        <v>236</v>
      </c>
      <c r="Y16" s="272" t="s">
        <v>237</v>
      </c>
      <c r="Z16" s="271" t="s">
        <v>227</v>
      </c>
      <c r="AA16" s="92" t="s">
        <v>222</v>
      </c>
      <c r="AB16" s="272" t="s">
        <v>227</v>
      </c>
    </row>
    <row r="17" ht="18.95" customHeight="1">
      <c r="A17" s="58"/>
      <c r="B17" s="288"/>
      <c r="C17" s="289" t="s">
        <v>231</v>
      </c>
      <c r="D17" s="420" t="s">
        <v>235</v>
      </c>
      <c r="E17" s="91" t="s">
        <v>237</v>
      </c>
      <c r="F17" s="421" t="s">
        <v>237</v>
      </c>
      <c r="G17" s="420" t="s">
        <v>235</v>
      </c>
      <c r="H17" s="91" t="s">
        <v>237</v>
      </c>
      <c r="I17" s="421" t="s">
        <v>235</v>
      </c>
      <c r="J17" s="420" t="s">
        <v>238</v>
      </c>
      <c r="K17" s="91" t="s">
        <v>238</v>
      </c>
      <c r="L17" s="421" t="s">
        <v>238</v>
      </c>
      <c r="M17" s="420" t="s">
        <v>305</v>
      </c>
      <c r="N17" s="91" t="s">
        <v>306</v>
      </c>
      <c r="O17" s="421" t="s">
        <v>305</v>
      </c>
      <c r="P17" s="5"/>
      <c r="Q17" s="420" t="s">
        <v>236</v>
      </c>
      <c r="R17" s="91" t="s">
        <v>236</v>
      </c>
      <c r="S17" s="421" t="s">
        <v>236</v>
      </c>
      <c r="T17" s="420" t="s">
        <v>237</v>
      </c>
      <c r="U17" s="91" t="s">
        <v>236</v>
      </c>
      <c r="V17" s="421" t="s">
        <v>235</v>
      </c>
      <c r="W17" s="420" t="s">
        <v>236</v>
      </c>
      <c r="X17" s="91" t="s">
        <v>237</v>
      </c>
      <c r="Y17" s="421" t="s">
        <v>237</v>
      </c>
      <c r="Z17" s="420" t="s">
        <v>227</v>
      </c>
      <c r="AA17" s="91" t="s">
        <v>222</v>
      </c>
      <c r="AB17" s="421" t="s">
        <v>227</v>
      </c>
    </row>
    <row r="18" ht="18.95" customHeight="1">
      <c r="A18" s="58"/>
      <c r="B18" s="286">
        <v>2023</v>
      </c>
      <c r="C18" s="287" t="s">
        <v>232</v>
      </c>
      <c r="D18" s="271" t="s">
        <v>237</v>
      </c>
      <c r="E18" s="92" t="s">
        <v>237</v>
      </c>
      <c r="F18" s="272" t="s">
        <v>237</v>
      </c>
      <c r="G18" s="271" t="s">
        <v>237</v>
      </c>
      <c r="H18" s="92" t="s">
        <v>237</v>
      </c>
      <c r="I18" s="272" t="s">
        <v>237</v>
      </c>
      <c r="J18" s="271" t="s">
        <v>238</v>
      </c>
      <c r="K18" s="92" t="s">
        <v>236</v>
      </c>
      <c r="L18" s="272" t="s">
        <v>238</v>
      </c>
      <c r="M18" s="271" t="s">
        <v>303</v>
      </c>
      <c r="N18" s="92" t="s">
        <v>305</v>
      </c>
      <c r="O18" s="272" t="s">
        <v>305</v>
      </c>
      <c r="P18" s="5"/>
      <c r="Q18" s="271" t="s">
        <v>236</v>
      </c>
      <c r="R18" s="92" t="s">
        <v>236</v>
      </c>
      <c r="S18" s="272" t="s">
        <v>236</v>
      </c>
      <c r="T18" s="271" t="s">
        <v>238</v>
      </c>
      <c r="U18" s="92" t="s">
        <v>235</v>
      </c>
      <c r="V18" s="272" t="s">
        <v>238</v>
      </c>
      <c r="W18" s="271" t="s">
        <v>237</v>
      </c>
      <c r="X18" s="92" t="s">
        <v>235</v>
      </c>
      <c r="Y18" s="272" t="s">
        <v>237</v>
      </c>
      <c r="Z18" s="271" t="s">
        <v>219</v>
      </c>
      <c r="AA18" s="92" t="s">
        <v>227</v>
      </c>
      <c r="AB18" s="272" t="s">
        <v>219</v>
      </c>
    </row>
    <row r="19" ht="18.95" customHeight="1">
      <c r="A19" s="58"/>
      <c r="B19" s="288"/>
      <c r="C19" s="289" t="s">
        <v>233</v>
      </c>
      <c r="D19" s="420" t="s">
        <v>237</v>
      </c>
      <c r="E19" s="91" t="s">
        <v>237</v>
      </c>
      <c r="F19" s="421" t="s">
        <v>237</v>
      </c>
      <c r="G19" s="420" t="s">
        <v>235</v>
      </c>
      <c r="H19" s="91" t="s">
        <v>235</v>
      </c>
      <c r="I19" s="421" t="s">
        <v>235</v>
      </c>
      <c r="J19" s="420" t="s">
        <v>238</v>
      </c>
      <c r="K19" s="91" t="s">
        <v>236</v>
      </c>
      <c r="L19" s="421" t="s">
        <v>238</v>
      </c>
      <c r="M19" s="420" t="s">
        <v>305</v>
      </c>
      <c r="N19" s="91" t="s">
        <v>305</v>
      </c>
      <c r="O19" s="421" t="s">
        <v>305</v>
      </c>
      <c r="P19" s="5"/>
      <c r="Q19" s="420" t="s">
        <v>236</v>
      </c>
      <c r="R19" s="91" t="s">
        <v>236</v>
      </c>
      <c r="S19" s="421" t="s">
        <v>236</v>
      </c>
      <c r="T19" s="420" t="s">
        <v>235</v>
      </c>
      <c r="U19" s="91" t="s">
        <v>235</v>
      </c>
      <c r="V19" s="421" t="s">
        <v>235</v>
      </c>
      <c r="W19" s="420" t="s">
        <v>237</v>
      </c>
      <c r="X19" s="91" t="s">
        <v>237</v>
      </c>
      <c r="Y19" s="421" t="s">
        <v>237</v>
      </c>
      <c r="Z19" s="420" t="s">
        <v>220</v>
      </c>
      <c r="AA19" s="91" t="s">
        <v>227</v>
      </c>
      <c r="AB19" s="421" t="s">
        <v>220</v>
      </c>
    </row>
    <row r="20" ht="18.95" customHeight="1">
      <c r="A20" s="58"/>
      <c r="B20" s="286"/>
      <c r="C20" s="287" t="s">
        <v>234</v>
      </c>
      <c r="D20" s="271" t="s">
        <v>236</v>
      </c>
      <c r="E20" s="92" t="s">
        <v>237</v>
      </c>
      <c r="F20" s="272" t="s">
        <v>237</v>
      </c>
      <c r="G20" s="271" t="s">
        <v>235</v>
      </c>
      <c r="H20" s="92" t="s">
        <v>238</v>
      </c>
      <c r="I20" s="272" t="s">
        <v>235</v>
      </c>
      <c r="J20" s="271" t="s">
        <v>238</v>
      </c>
      <c r="K20" s="92" t="s">
        <v>236</v>
      </c>
      <c r="L20" s="272" t="s">
        <v>238</v>
      </c>
      <c r="M20" s="271" t="s">
        <v>305</v>
      </c>
      <c r="N20" s="92" t="s">
        <v>305</v>
      </c>
      <c r="O20" s="272" t="s">
        <v>305</v>
      </c>
      <c r="P20" s="5"/>
      <c r="Q20" s="271" t="s">
        <v>238</v>
      </c>
      <c r="R20" s="92" t="s">
        <v>236</v>
      </c>
      <c r="S20" s="272" t="s">
        <v>238</v>
      </c>
      <c r="T20" s="271" t="s">
        <v>235</v>
      </c>
      <c r="U20" s="92" t="s">
        <v>238</v>
      </c>
      <c r="V20" s="272" t="s">
        <v>235</v>
      </c>
      <c r="W20" s="271" t="s">
        <v>237</v>
      </c>
      <c r="X20" s="92" t="s">
        <v>237</v>
      </c>
      <c r="Y20" s="272" t="s">
        <v>237</v>
      </c>
      <c r="Z20" s="271" t="s">
        <v>220</v>
      </c>
      <c r="AA20" s="92" t="s">
        <v>227</v>
      </c>
      <c r="AB20" s="272" t="s">
        <v>220</v>
      </c>
    </row>
    <row r="21" ht="18.95" customHeight="1">
      <c r="A21" s="58"/>
      <c r="B21" s="288"/>
      <c r="C21" s="289" t="s">
        <v>218</v>
      </c>
      <c r="D21" s="420" t="s">
        <v>236</v>
      </c>
      <c r="E21" s="91" t="s">
        <v>237</v>
      </c>
      <c r="F21" s="421" t="s">
        <v>236</v>
      </c>
      <c r="G21" s="420" t="s">
        <v>235</v>
      </c>
      <c r="H21" s="91" t="s">
        <v>238</v>
      </c>
      <c r="I21" s="421" t="s">
        <v>235</v>
      </c>
      <c r="J21" s="420" t="s">
        <v>238</v>
      </c>
      <c r="K21" s="91" t="s">
        <v>238</v>
      </c>
      <c r="L21" s="421" t="s">
        <v>238</v>
      </c>
      <c r="M21" s="420" t="s">
        <v>305</v>
      </c>
      <c r="N21" s="91" t="s">
        <v>305</v>
      </c>
      <c r="O21" s="421" t="s">
        <v>305</v>
      </c>
      <c r="P21" s="5"/>
      <c r="Q21" s="420" t="s">
        <v>238</v>
      </c>
      <c r="R21" s="91" t="s">
        <v>236</v>
      </c>
      <c r="S21" s="421" t="s">
        <v>238</v>
      </c>
      <c r="T21" s="420" t="s">
        <v>235</v>
      </c>
      <c r="U21" s="91" t="s">
        <v>238</v>
      </c>
      <c r="V21" s="421" t="s">
        <v>235</v>
      </c>
      <c r="W21" s="420" t="s">
        <v>237</v>
      </c>
      <c r="X21" s="91" t="s">
        <v>236</v>
      </c>
      <c r="Y21" s="421" t="s">
        <v>237</v>
      </c>
      <c r="Z21" s="420" t="s">
        <v>304</v>
      </c>
      <c r="AA21" s="91" t="s">
        <v>307</v>
      </c>
      <c r="AB21" s="421" t="s">
        <v>306</v>
      </c>
    </row>
    <row r="22" ht="18.95" customHeight="1">
      <c r="A22" s="58"/>
      <c r="B22" s="286"/>
      <c r="C22" s="287" t="s">
        <v>221</v>
      </c>
      <c r="D22" s="271" t="s">
        <v>237</v>
      </c>
      <c r="E22" s="92" t="s">
        <v>237</v>
      </c>
      <c r="F22" s="272" t="s">
        <v>237</v>
      </c>
      <c r="G22" s="271" t="s">
        <v>235</v>
      </c>
      <c r="H22" s="92" t="s">
        <v>237</v>
      </c>
      <c r="I22" s="272" t="s">
        <v>235</v>
      </c>
      <c r="J22" s="271" t="s">
        <v>238</v>
      </c>
      <c r="K22" s="92" t="s">
        <v>236</v>
      </c>
      <c r="L22" s="272" t="s">
        <v>238</v>
      </c>
      <c r="M22" s="271" t="s">
        <v>308</v>
      </c>
      <c r="N22" s="92" t="s">
        <v>305</v>
      </c>
      <c r="O22" s="272" t="s">
        <v>305</v>
      </c>
      <c r="P22" s="5"/>
      <c r="Q22" s="271" t="s">
        <v>236</v>
      </c>
      <c r="R22" s="92" t="s">
        <v>236</v>
      </c>
      <c r="S22" s="272" t="s">
        <v>236</v>
      </c>
      <c r="T22" s="271" t="s">
        <v>235</v>
      </c>
      <c r="U22" s="92" t="s">
        <v>236</v>
      </c>
      <c r="V22" s="272" t="s">
        <v>235</v>
      </c>
      <c r="W22" s="271" t="s">
        <v>236</v>
      </c>
      <c r="X22" s="92" t="s">
        <v>236</v>
      </c>
      <c r="Y22" s="272" t="s">
        <v>236</v>
      </c>
      <c r="Z22" s="271" t="s">
        <v>304</v>
      </c>
      <c r="AA22" s="92" t="s">
        <v>303</v>
      </c>
      <c r="AB22" s="272" t="s">
        <v>304</v>
      </c>
    </row>
    <row r="23" ht="18.95" customHeight="1">
      <c r="A23" s="58"/>
      <c r="B23" s="288"/>
      <c r="C23" s="289" t="s">
        <v>223</v>
      </c>
      <c r="D23" s="420" t="s">
        <v>237</v>
      </c>
      <c r="E23" s="91" t="s">
        <v>237</v>
      </c>
      <c r="F23" s="421" t="s">
        <v>237</v>
      </c>
      <c r="G23" s="420" t="s">
        <v>235</v>
      </c>
      <c r="H23" s="91" t="s">
        <v>237</v>
      </c>
      <c r="I23" s="421" t="s">
        <v>235</v>
      </c>
      <c r="J23" s="420" t="s">
        <v>238</v>
      </c>
      <c r="K23" s="91" t="s">
        <v>236</v>
      </c>
      <c r="L23" s="421" t="s">
        <v>236</v>
      </c>
      <c r="M23" s="420" t="s">
        <v>305</v>
      </c>
      <c r="N23" s="91" t="s">
        <v>305</v>
      </c>
      <c r="O23" s="421" t="s">
        <v>305</v>
      </c>
      <c r="P23" s="5"/>
      <c r="Q23" s="420" t="s">
        <v>236</v>
      </c>
      <c r="R23" s="91" t="s">
        <v>235</v>
      </c>
      <c r="S23" s="421" t="s">
        <v>237</v>
      </c>
      <c r="T23" s="420" t="s">
        <v>235</v>
      </c>
      <c r="U23" s="91" t="s">
        <v>237</v>
      </c>
      <c r="V23" s="421" t="s">
        <v>235</v>
      </c>
      <c r="W23" s="420" t="s">
        <v>236</v>
      </c>
      <c r="X23" s="91" t="s">
        <v>236</v>
      </c>
      <c r="Y23" s="421" t="s">
        <v>236</v>
      </c>
      <c r="Z23" s="420" t="s">
        <v>306</v>
      </c>
      <c r="AA23" s="91" t="s">
        <v>305</v>
      </c>
      <c r="AB23" s="421" t="s">
        <v>304</v>
      </c>
    </row>
    <row r="24" ht="18.95" customHeight="1">
      <c r="A24" s="59"/>
      <c r="B24" s="286"/>
      <c r="C24" s="287" t="s">
        <v>224</v>
      </c>
      <c r="D24" s="271" t="s">
        <v>235</v>
      </c>
      <c r="E24" s="92" t="s">
        <v>237</v>
      </c>
      <c r="F24" s="272" t="s">
        <v>237</v>
      </c>
      <c r="G24" s="271" t="s">
        <v>235</v>
      </c>
      <c r="H24" s="92" t="s">
        <v>237</v>
      </c>
      <c r="I24" s="272" t="s">
        <v>235</v>
      </c>
      <c r="J24" s="271" t="s">
        <v>238</v>
      </c>
      <c r="K24" s="92" t="s">
        <v>236</v>
      </c>
      <c r="L24" s="272" t="s">
        <v>238</v>
      </c>
      <c r="M24" s="271" t="s">
        <v>305</v>
      </c>
      <c r="N24" s="92" t="s">
        <v>305</v>
      </c>
      <c r="O24" s="272" t="s">
        <v>305</v>
      </c>
      <c r="P24" s="93"/>
      <c r="Q24" s="271" t="s">
        <v>238</v>
      </c>
      <c r="R24" s="92" t="s">
        <v>237</v>
      </c>
      <c r="S24" s="272" t="s">
        <v>238</v>
      </c>
      <c r="T24" s="271" t="s">
        <v>235</v>
      </c>
      <c r="U24" s="92" t="s">
        <v>235</v>
      </c>
      <c r="V24" s="272" t="s">
        <v>235</v>
      </c>
      <c r="W24" s="271" t="s">
        <v>236</v>
      </c>
      <c r="X24" s="92" t="s">
        <v>236</v>
      </c>
      <c r="Y24" s="272" t="s">
        <v>236</v>
      </c>
      <c r="Z24" s="271" t="s">
        <v>304</v>
      </c>
      <c r="AA24" s="92" t="s">
        <v>305</v>
      </c>
      <c r="AB24" s="272" t="s">
        <v>306</v>
      </c>
    </row>
    <row r="25" ht="18.95" customHeight="1">
      <c r="A25" s="60"/>
      <c r="B25" s="288"/>
      <c r="C25" s="289" t="s">
        <v>226</v>
      </c>
      <c r="D25" s="420" t="s">
        <v>236</v>
      </c>
      <c r="E25" s="91" t="s">
        <v>237</v>
      </c>
      <c r="F25" s="421" t="s">
        <v>237</v>
      </c>
      <c r="G25" s="420" t="s">
        <v>235</v>
      </c>
      <c r="H25" s="91" t="s">
        <v>236</v>
      </c>
      <c r="I25" s="421" t="s">
        <v>235</v>
      </c>
      <c r="J25" s="420" t="s">
        <v>238</v>
      </c>
      <c r="K25" s="91" t="s">
        <v>236</v>
      </c>
      <c r="L25" s="421" t="s">
        <v>236</v>
      </c>
      <c r="M25" s="420" t="s">
        <v>308</v>
      </c>
      <c r="N25" s="91" t="s">
        <v>305</v>
      </c>
      <c r="O25" s="421" t="s">
        <v>305</v>
      </c>
      <c r="P25" s="93"/>
      <c r="Q25" s="420" t="s">
        <v>238</v>
      </c>
      <c r="R25" s="91" t="s">
        <v>238</v>
      </c>
      <c r="S25" s="421" t="s">
        <v>238</v>
      </c>
      <c r="T25" s="420" t="s">
        <v>237</v>
      </c>
      <c r="U25" s="91" t="s">
        <v>238</v>
      </c>
      <c r="V25" s="421" t="s">
        <v>236</v>
      </c>
      <c r="W25" s="420" t="s">
        <v>235</v>
      </c>
      <c r="X25" s="91" t="s">
        <v>237</v>
      </c>
      <c r="Y25" s="421" t="s">
        <v>235</v>
      </c>
      <c r="Z25" s="420" t="s">
        <v>306</v>
      </c>
      <c r="AA25" s="91" t="s">
        <v>307</v>
      </c>
      <c r="AB25" s="421" t="s">
        <v>308</v>
      </c>
    </row>
    <row r="26" ht="18.95" customHeight="1">
      <c r="A26" s="60"/>
      <c r="B26" s="290"/>
      <c r="C26" s="291" t="s">
        <v>228</v>
      </c>
      <c r="D26" s="273" t="s">
        <v>235</v>
      </c>
      <c r="E26" s="274" t="s">
        <v>237</v>
      </c>
      <c r="F26" s="275" t="s">
        <v>235</v>
      </c>
      <c r="G26" s="273" t="s">
        <v>235</v>
      </c>
      <c r="H26" s="274" t="s">
        <v>236</v>
      </c>
      <c r="I26" s="275" t="s">
        <v>235</v>
      </c>
      <c r="J26" s="273" t="s">
        <v>238</v>
      </c>
      <c r="K26" s="274" t="s">
        <v>236</v>
      </c>
      <c r="L26" s="275" t="s">
        <v>238</v>
      </c>
      <c r="M26" s="273" t="s">
        <v>305</v>
      </c>
      <c r="N26" s="274" t="s">
        <v>308</v>
      </c>
      <c r="O26" s="275" t="s">
        <v>305</v>
      </c>
      <c r="P26" s="184"/>
      <c r="Q26" s="273" t="s">
        <v>238</v>
      </c>
      <c r="R26" s="274" t="s">
        <v>237</v>
      </c>
      <c r="S26" s="275" t="s">
        <v>238</v>
      </c>
      <c r="T26" s="273" t="s">
        <v>235</v>
      </c>
      <c r="U26" s="274" t="s">
        <v>236</v>
      </c>
      <c r="V26" s="275" t="s">
        <v>235</v>
      </c>
      <c r="W26" s="273" t="s">
        <v>237</v>
      </c>
      <c r="X26" s="274" t="s">
        <v>236</v>
      </c>
      <c r="Y26" s="275" t="s">
        <v>237</v>
      </c>
      <c r="Z26" s="273" t="s">
        <v>304</v>
      </c>
      <c r="AA26" s="274" t="s">
        <v>305</v>
      </c>
      <c r="AB26" s="275" t="s">
        <v>304</v>
      </c>
    </row>
    <row r="27" ht="21.95"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9"/>
    </row>
    <row r="28" ht="18.95" customHeight="1">
      <c r="A28" s="112"/>
      <c r="B28" s="973" t="s">
        <v>59</v>
      </c>
      <c r="C28" s="973"/>
      <c r="D28" s="973"/>
      <c r="E28" s="973"/>
      <c r="F28" s="973"/>
      <c r="G28" s="973"/>
      <c r="H28" s="973"/>
      <c r="I28" s="973"/>
      <c r="J28" s="973"/>
      <c r="K28" s="973"/>
      <c r="L28" s="973"/>
      <c r="M28" s="973"/>
      <c r="N28" s="973"/>
      <c r="O28" s="973"/>
      <c r="P28" s="411"/>
      <c r="Q28" s="971"/>
      <c r="R28" s="971"/>
      <c r="S28" s="971"/>
      <c r="T28" s="971"/>
      <c r="U28" s="971"/>
      <c r="V28" s="971"/>
      <c r="W28" s="971"/>
      <c r="X28" s="971"/>
      <c r="Y28" s="971"/>
      <c r="Z28" s="971"/>
      <c r="AA28" s="971"/>
      <c r="AB28" s="971"/>
      <c r="AC28" s="9"/>
    </row>
    <row r="29" ht="18.95" customHeight="1">
      <c r="A29" s="58"/>
      <c r="B29" s="284">
        <v>2021</v>
      </c>
      <c r="C29" s="285"/>
      <c r="D29" s="427" t="s">
        <v>235</v>
      </c>
      <c r="E29" s="428" t="s">
        <v>235</v>
      </c>
      <c r="F29" s="429" t="s">
        <v>235</v>
      </c>
      <c r="G29" s="427" t="s">
        <v>238</v>
      </c>
      <c r="H29" s="428" t="s">
        <v>236</v>
      </c>
      <c r="I29" s="429" t="s">
        <v>238</v>
      </c>
      <c r="J29" s="427" t="s">
        <v>236</v>
      </c>
      <c r="K29" s="428" t="s">
        <v>238</v>
      </c>
      <c r="L29" s="429" t="s">
        <v>238</v>
      </c>
      <c r="M29" s="427" t="s">
        <v>219</v>
      </c>
      <c r="N29" s="428" t="s">
        <v>227</v>
      </c>
      <c r="O29" s="429" t="s">
        <v>227</v>
      </c>
      <c r="P29" s="5"/>
      <c r="Q29" s="427" t="s">
        <v>237</v>
      </c>
      <c r="R29" s="428" t="s">
        <v>235</v>
      </c>
      <c r="S29" s="429" t="s">
        <v>235</v>
      </c>
      <c r="T29" s="427" t="s">
        <v>238</v>
      </c>
      <c r="U29" s="428" t="s">
        <v>235</v>
      </c>
      <c r="V29" s="429" t="s">
        <v>238</v>
      </c>
      <c r="W29" s="427" t="s">
        <v>237</v>
      </c>
      <c r="X29" s="428" t="s">
        <v>236</v>
      </c>
      <c r="Y29" s="429" t="s">
        <v>237</v>
      </c>
      <c r="Z29" s="427" t="s">
        <v>225</v>
      </c>
      <c r="AA29" s="428" t="s">
        <v>220</v>
      </c>
      <c r="AB29" s="429" t="s">
        <v>225</v>
      </c>
    </row>
    <row r="30" ht="18.95" customHeight="1">
      <c r="A30" s="58"/>
      <c r="B30" s="286">
        <v>2022</v>
      </c>
      <c r="C30" s="287"/>
      <c r="D30" s="271" t="s">
        <v>235</v>
      </c>
      <c r="E30" s="92" t="s">
        <v>237</v>
      </c>
      <c r="F30" s="272" t="s">
        <v>235</v>
      </c>
      <c r="G30" s="271" t="s">
        <v>237</v>
      </c>
      <c r="H30" s="92" t="s">
        <v>237</v>
      </c>
      <c r="I30" s="272" t="s">
        <v>237</v>
      </c>
      <c r="J30" s="271" t="s">
        <v>238</v>
      </c>
      <c r="K30" s="92" t="s">
        <v>238</v>
      </c>
      <c r="L30" s="272" t="s">
        <v>238</v>
      </c>
      <c r="M30" s="271" t="s">
        <v>303</v>
      </c>
      <c r="N30" s="92" t="s">
        <v>306</v>
      </c>
      <c r="O30" s="272" t="s">
        <v>305</v>
      </c>
      <c r="P30" s="5"/>
      <c r="Q30" s="271" t="s">
        <v>238</v>
      </c>
      <c r="R30" s="92" t="s">
        <v>237</v>
      </c>
      <c r="S30" s="272" t="s">
        <v>236</v>
      </c>
      <c r="T30" s="271" t="s">
        <v>235</v>
      </c>
      <c r="U30" s="92" t="s">
        <v>237</v>
      </c>
      <c r="V30" s="272" t="s">
        <v>235</v>
      </c>
      <c r="W30" s="271" t="s">
        <v>238</v>
      </c>
      <c r="X30" s="92" t="s">
        <v>237</v>
      </c>
      <c r="Y30" s="272" t="s">
        <v>238</v>
      </c>
      <c r="Z30" s="271" t="s">
        <v>220</v>
      </c>
      <c r="AA30" s="92" t="s">
        <v>220</v>
      </c>
      <c r="AB30" s="272" t="s">
        <v>220</v>
      </c>
    </row>
    <row r="31" ht="18.95" customHeight="1">
      <c r="A31" s="58"/>
      <c r="B31" s="425">
        <v>2023</v>
      </c>
      <c r="C31" s="426"/>
      <c r="D31" s="430" t="s">
        <v>237</v>
      </c>
      <c r="E31" s="431" t="s">
        <v>237</v>
      </c>
      <c r="F31" s="432" t="s">
        <v>237</v>
      </c>
      <c r="G31" s="430" t="s">
        <v>235</v>
      </c>
      <c r="H31" s="431" t="s">
        <v>237</v>
      </c>
      <c r="I31" s="432" t="s">
        <v>235</v>
      </c>
      <c r="J31" s="430" t="s">
        <v>238</v>
      </c>
      <c r="K31" s="431" t="s">
        <v>236</v>
      </c>
      <c r="L31" s="432" t="s">
        <v>238</v>
      </c>
      <c r="M31" s="430" t="s">
        <v>305</v>
      </c>
      <c r="N31" s="431" t="s">
        <v>305</v>
      </c>
      <c r="O31" s="432" t="s">
        <v>305</v>
      </c>
      <c r="P31" s="184"/>
      <c r="Q31" s="430" t="s">
        <v>238</v>
      </c>
      <c r="R31" s="431" t="s">
        <v>236</v>
      </c>
      <c r="S31" s="432" t="s">
        <v>238</v>
      </c>
      <c r="T31" s="430" t="s">
        <v>235</v>
      </c>
      <c r="U31" s="431" t="s">
        <v>237</v>
      </c>
      <c r="V31" s="432" t="s">
        <v>235</v>
      </c>
      <c r="W31" s="430" t="s">
        <v>237</v>
      </c>
      <c r="X31" s="431" t="s">
        <v>236</v>
      </c>
      <c r="Y31" s="432" t="s">
        <v>237</v>
      </c>
      <c r="Z31" s="430" t="s">
        <v>304</v>
      </c>
      <c r="AA31" s="431" t="s">
        <v>305</v>
      </c>
      <c r="AB31" s="432" t="s">
        <v>306</v>
      </c>
    </row>
    <row r="32" ht="21.95" customHeight="1">
      <c r="B32" s="43"/>
      <c r="C32"/>
      <c r="D32" s="56"/>
      <c r="E32" s="56"/>
      <c r="F32" s="56"/>
      <c r="G32" s="56"/>
      <c r="H32" s="56"/>
      <c r="I32" s="56"/>
      <c r="J32" s="56"/>
      <c r="K32" s="56"/>
      <c r="L32" s="56"/>
      <c r="M32" s="56"/>
      <c r="N32" s="56"/>
      <c r="O32" s="56"/>
      <c r="P32" s="5"/>
      <c r="Q32" s="5"/>
      <c r="R32" s="5"/>
      <c r="S32" s="5"/>
      <c r="T32" s="5"/>
      <c r="U32" s="5"/>
      <c r="V32" s="5"/>
      <c r="W32" s="5"/>
      <c r="X32" s="5"/>
      <c r="Y32" s="5"/>
      <c r="Z32" s="5"/>
      <c r="AA32" s="5"/>
      <c r="AB32" s="5"/>
    </row>
    <row r="33" ht="18.95" customHeight="1">
      <c r="A33" s="112"/>
      <c r="B33" s="972" t="s">
        <v>44</v>
      </c>
      <c r="C33" s="972"/>
      <c r="D33" s="972"/>
      <c r="E33" s="972"/>
      <c r="F33" s="972"/>
      <c r="G33" s="972"/>
      <c r="H33" s="972"/>
      <c r="I33" s="972"/>
      <c r="J33" s="972"/>
      <c r="K33" s="972"/>
      <c r="L33" s="972"/>
      <c r="M33" s="972"/>
      <c r="N33" s="972"/>
      <c r="O33" s="972"/>
      <c r="P33" s="411"/>
      <c r="Q33" s="971"/>
      <c r="R33" s="971"/>
      <c r="S33" s="971"/>
      <c r="T33" s="971"/>
      <c r="U33" s="971"/>
      <c r="V33" s="971"/>
      <c r="W33" s="971"/>
      <c r="X33" s="971"/>
      <c r="Y33" s="971"/>
      <c r="Z33" s="971"/>
      <c r="AA33" s="971"/>
      <c r="AB33" s="971"/>
      <c r="AC33" s="9"/>
    </row>
    <row r="34" ht="18.95" customHeight="1">
      <c r="A34" s="58"/>
      <c r="B34" s="284">
        <v>2021</v>
      </c>
      <c r="C34" s="285"/>
      <c r="D34" s="427" t="s">
        <v>237</v>
      </c>
      <c r="E34" s="428" t="s">
        <v>235</v>
      </c>
      <c r="F34" s="429" t="s">
        <v>235</v>
      </c>
      <c r="G34" s="427" t="s">
        <v>237</v>
      </c>
      <c r="H34" s="428" t="s">
        <v>236</v>
      </c>
      <c r="I34" s="429" t="s">
        <v>237</v>
      </c>
      <c r="J34" s="427" t="s">
        <v>236</v>
      </c>
      <c r="K34" s="428" t="s">
        <v>238</v>
      </c>
      <c r="L34" s="429" t="s">
        <v>236</v>
      </c>
      <c r="M34" s="427" t="s">
        <v>227</v>
      </c>
      <c r="N34" s="428" t="s">
        <v>219</v>
      </c>
      <c r="O34" s="429" t="s">
        <v>227</v>
      </c>
      <c r="P34" s="5"/>
      <c r="Q34" s="427" t="s">
        <v>237</v>
      </c>
      <c r="R34" s="428" t="s">
        <v>237</v>
      </c>
      <c r="S34" s="429" t="s">
        <v>235</v>
      </c>
      <c r="T34" s="427" t="s">
        <v>238</v>
      </c>
      <c r="U34" s="428" t="s">
        <v>236</v>
      </c>
      <c r="V34" s="429" t="s">
        <v>238</v>
      </c>
      <c r="W34" s="427" t="s">
        <v>237</v>
      </c>
      <c r="X34" s="428" t="s">
        <v>238</v>
      </c>
      <c r="Y34" s="429" t="s">
        <v>236</v>
      </c>
      <c r="Z34" s="427" t="s">
        <v>227</v>
      </c>
      <c r="AA34" s="428" t="s">
        <v>227</v>
      </c>
      <c r="AB34" s="429" t="s">
        <v>227</v>
      </c>
    </row>
    <row r="35" ht="18.95" customHeight="1">
      <c r="A35" s="58"/>
      <c r="B35" s="286">
        <v>2022</v>
      </c>
      <c r="C35" s="287"/>
      <c r="D35" s="271" t="s">
        <v>235</v>
      </c>
      <c r="E35" s="92" t="s">
        <v>237</v>
      </c>
      <c r="F35" s="272" t="s">
        <v>235</v>
      </c>
      <c r="G35" s="271" t="s">
        <v>237</v>
      </c>
      <c r="H35" s="92" t="s">
        <v>236</v>
      </c>
      <c r="I35" s="272" t="s">
        <v>237</v>
      </c>
      <c r="J35" s="271" t="s">
        <v>238</v>
      </c>
      <c r="K35" s="92" t="s">
        <v>238</v>
      </c>
      <c r="L35" s="272" t="s">
        <v>238</v>
      </c>
      <c r="M35" s="271" t="s">
        <v>303</v>
      </c>
      <c r="N35" s="92" t="s">
        <v>306</v>
      </c>
      <c r="O35" s="272" t="s">
        <v>305</v>
      </c>
      <c r="P35" s="5"/>
      <c r="Q35" s="271" t="s">
        <v>237</v>
      </c>
      <c r="R35" s="92" t="s">
        <v>236</v>
      </c>
      <c r="S35" s="272" t="s">
        <v>235</v>
      </c>
      <c r="T35" s="271" t="s">
        <v>237</v>
      </c>
      <c r="U35" s="92" t="s">
        <v>236</v>
      </c>
      <c r="V35" s="272" t="s">
        <v>236</v>
      </c>
      <c r="W35" s="271" t="s">
        <v>236</v>
      </c>
      <c r="X35" s="92" t="s">
        <v>236</v>
      </c>
      <c r="Y35" s="272" t="s">
        <v>236</v>
      </c>
      <c r="Z35" s="271" t="s">
        <v>219</v>
      </c>
      <c r="AA35" s="92" t="s">
        <v>222</v>
      </c>
      <c r="AB35" s="272" t="s">
        <v>222</v>
      </c>
    </row>
    <row r="36" ht="18.95" customHeight="1">
      <c r="A36" s="58"/>
      <c r="B36" s="425">
        <v>2023</v>
      </c>
      <c r="C36" s="426"/>
      <c r="D36" s="430" t="s">
        <v>237</v>
      </c>
      <c r="E36" s="431" t="s">
        <v>237</v>
      </c>
      <c r="F36" s="432" t="s">
        <v>237</v>
      </c>
      <c r="G36" s="430" t="s">
        <v>235</v>
      </c>
      <c r="H36" s="431" t="s">
        <v>236</v>
      </c>
      <c r="I36" s="432" t="s">
        <v>235</v>
      </c>
      <c r="J36" s="430" t="s">
        <v>238</v>
      </c>
      <c r="K36" s="431" t="s">
        <v>236</v>
      </c>
      <c r="L36" s="432" t="s">
        <v>236</v>
      </c>
      <c r="M36" s="430" t="s">
        <v>305</v>
      </c>
      <c r="N36" s="431" t="s">
        <v>305</v>
      </c>
      <c r="O36" s="432" t="s">
        <v>305</v>
      </c>
      <c r="P36" s="184"/>
      <c r="Q36" s="430" t="s">
        <v>238</v>
      </c>
      <c r="R36" s="431" t="s">
        <v>236</v>
      </c>
      <c r="S36" s="432" t="s">
        <v>238</v>
      </c>
      <c r="T36" s="430" t="s">
        <v>235</v>
      </c>
      <c r="U36" s="431" t="s">
        <v>237</v>
      </c>
      <c r="V36" s="432" t="s">
        <v>235</v>
      </c>
      <c r="W36" s="430" t="s">
        <v>237</v>
      </c>
      <c r="X36" s="431" t="s">
        <v>236</v>
      </c>
      <c r="Y36" s="432" t="s">
        <v>237</v>
      </c>
      <c r="Z36" s="430" t="s">
        <v>304</v>
      </c>
      <c r="AA36" s="431" t="s">
        <v>307</v>
      </c>
      <c r="AB36" s="432" t="s">
        <v>306</v>
      </c>
    </row>
    <row r="37" ht="21.95"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95" customHeight="1">
      <c r="A38" s="112"/>
      <c r="B38" s="972" t="s">
        <v>45</v>
      </c>
      <c r="C38" s="972"/>
      <c r="D38" s="972"/>
      <c r="E38" s="972"/>
      <c r="F38" s="972"/>
      <c r="G38" s="972"/>
      <c r="H38" s="972"/>
      <c r="I38" s="972"/>
      <c r="J38" s="972"/>
      <c r="K38" s="972"/>
      <c r="L38" s="972"/>
      <c r="M38" s="972"/>
      <c r="N38" s="972"/>
      <c r="O38" s="972"/>
      <c r="P38" s="411"/>
      <c r="Q38" s="971"/>
      <c r="R38" s="971"/>
      <c r="S38" s="971"/>
      <c r="T38" s="971"/>
      <c r="U38" s="971"/>
      <c r="V38" s="971"/>
      <c r="W38" s="971"/>
      <c r="X38" s="971"/>
      <c r="Y38" s="971"/>
      <c r="Z38" s="971"/>
      <c r="AA38" s="971"/>
      <c r="AB38" s="971"/>
      <c r="AC38" s="9"/>
    </row>
    <row r="39" ht="18.95" customHeight="1">
      <c r="A39" s="58"/>
      <c r="B39" s="284">
        <v>2021</v>
      </c>
      <c r="C39" s="285"/>
      <c r="D39" s="427" t="s">
        <v>235</v>
      </c>
      <c r="E39" s="428" t="s">
        <v>235</v>
      </c>
      <c r="F39" s="429" t="s">
        <v>235</v>
      </c>
      <c r="G39" s="427" t="s">
        <v>238</v>
      </c>
      <c r="H39" s="428" t="s">
        <v>236</v>
      </c>
      <c r="I39" s="429" t="s">
        <v>238</v>
      </c>
      <c r="J39" s="427" t="s">
        <v>238</v>
      </c>
      <c r="K39" s="428" t="s">
        <v>236</v>
      </c>
      <c r="L39" s="429" t="s">
        <v>238</v>
      </c>
      <c r="M39" s="427" t="s">
        <v>303</v>
      </c>
      <c r="N39" s="428" t="s">
        <v>305</v>
      </c>
      <c r="O39" s="429" t="s">
        <v>305</v>
      </c>
      <c r="P39" s="5"/>
      <c r="Q39" s="427" t="s">
        <v>237</v>
      </c>
      <c r="R39" s="428" t="s">
        <v>235</v>
      </c>
      <c r="S39" s="429" t="s">
        <v>235</v>
      </c>
      <c r="T39" s="427" t="s">
        <v>238</v>
      </c>
      <c r="U39" s="428" t="s">
        <v>235</v>
      </c>
      <c r="V39" s="429" t="s">
        <v>238</v>
      </c>
      <c r="W39" s="427" t="s">
        <v>237</v>
      </c>
      <c r="X39" s="428" t="s">
        <v>237</v>
      </c>
      <c r="Y39" s="429" t="s">
        <v>237</v>
      </c>
      <c r="Z39" s="427" t="s">
        <v>307</v>
      </c>
      <c r="AA39" s="428" t="s">
        <v>306</v>
      </c>
      <c r="AB39" s="429" t="s">
        <v>307</v>
      </c>
    </row>
    <row r="40" ht="18.95" customHeight="1">
      <c r="A40" s="58"/>
      <c r="B40" s="286">
        <v>2022</v>
      </c>
      <c r="C40" s="287"/>
      <c r="D40" s="271" t="s">
        <v>235</v>
      </c>
      <c r="E40" s="92" t="s">
        <v>237</v>
      </c>
      <c r="F40" s="272" t="s">
        <v>235</v>
      </c>
      <c r="G40" s="271" t="s">
        <v>237</v>
      </c>
      <c r="H40" s="92" t="s">
        <v>236</v>
      </c>
      <c r="I40" s="272" t="s">
        <v>237</v>
      </c>
      <c r="J40" s="271" t="s">
        <v>236</v>
      </c>
      <c r="K40" s="92" t="s">
        <v>238</v>
      </c>
      <c r="L40" s="272" t="s">
        <v>238</v>
      </c>
      <c r="M40" s="271" t="s">
        <v>303</v>
      </c>
      <c r="N40" s="92" t="s">
        <v>306</v>
      </c>
      <c r="O40" s="272" t="s">
        <v>305</v>
      </c>
      <c r="P40" s="5"/>
      <c r="Q40" s="271" t="s">
        <v>238</v>
      </c>
      <c r="R40" s="92" t="s">
        <v>237</v>
      </c>
      <c r="S40" s="272" t="s">
        <v>236</v>
      </c>
      <c r="T40" s="271" t="s">
        <v>235</v>
      </c>
      <c r="U40" s="92" t="s">
        <v>237</v>
      </c>
      <c r="V40" s="272" t="s">
        <v>235</v>
      </c>
      <c r="W40" s="271" t="s">
        <v>236</v>
      </c>
      <c r="X40" s="92" t="s">
        <v>238</v>
      </c>
      <c r="Y40" s="272" t="s">
        <v>236</v>
      </c>
      <c r="Z40" s="271" t="s">
        <v>306</v>
      </c>
      <c r="AA40" s="92" t="s">
        <v>306</v>
      </c>
      <c r="AB40" s="272" t="s">
        <v>304</v>
      </c>
    </row>
    <row r="41" ht="18.95" customHeight="1">
      <c r="A41" s="58"/>
      <c r="B41" s="425">
        <v>2023</v>
      </c>
      <c r="C41" s="426"/>
      <c r="D41" s="430" t="s">
        <v>237</v>
      </c>
      <c r="E41" s="431" t="s">
        <v>237</v>
      </c>
      <c r="F41" s="432" t="s">
        <v>237</v>
      </c>
      <c r="G41" s="430" t="s">
        <v>235</v>
      </c>
      <c r="H41" s="431" t="s">
        <v>237</v>
      </c>
      <c r="I41" s="432" t="s">
        <v>235</v>
      </c>
      <c r="J41" s="430" t="s">
        <v>238</v>
      </c>
      <c r="K41" s="431" t="s">
        <v>236</v>
      </c>
      <c r="L41" s="432" t="s">
        <v>238</v>
      </c>
      <c r="M41" s="430" t="s">
        <v>305</v>
      </c>
      <c r="N41" s="431" t="s">
        <v>305</v>
      </c>
      <c r="O41" s="432" t="s">
        <v>305</v>
      </c>
      <c r="P41" s="184"/>
      <c r="Q41" s="430" t="s">
        <v>236</v>
      </c>
      <c r="R41" s="431" t="s">
        <v>236</v>
      </c>
      <c r="S41" s="432" t="s">
        <v>236</v>
      </c>
      <c r="T41" s="430" t="s">
        <v>235</v>
      </c>
      <c r="U41" s="431" t="s">
        <v>237</v>
      </c>
      <c r="V41" s="432" t="s">
        <v>235</v>
      </c>
      <c r="W41" s="430" t="s">
        <v>237</v>
      </c>
      <c r="X41" s="431" t="s">
        <v>237</v>
      </c>
      <c r="Y41" s="432" t="s">
        <v>237</v>
      </c>
      <c r="Z41" s="430" t="s">
        <v>306</v>
      </c>
      <c r="AA41" s="431" t="s">
        <v>305</v>
      </c>
      <c r="AB41" s="432" t="s">
        <v>306</v>
      </c>
    </row>
    <row r="42" ht="12" customHeight="1">
      <c r="B42" s="43"/>
      <c r="C42"/>
      <c r="D42" s="56"/>
      <c r="E42" s="56"/>
      <c r="F42" s="56"/>
      <c r="G42" s="56"/>
      <c r="H42" s="56"/>
      <c r="I42" s="56"/>
      <c r="J42" s="56"/>
      <c r="K42" s="56"/>
      <c r="L42" s="56"/>
      <c r="M42" s="56"/>
      <c r="N42" s="56"/>
      <c r="O42" s="56"/>
      <c r="P42" s="5"/>
      <c r="Q42" s="5"/>
      <c r="R42" s="5"/>
      <c r="S42" s="5"/>
      <c r="T42" s="5"/>
      <c r="U42" s="5"/>
      <c r="V42" s="5"/>
      <c r="W42" s="5"/>
      <c r="X42" s="5"/>
      <c r="Y42" s="5"/>
      <c r="Z42" s="5"/>
      <c r="AA42" s="5"/>
      <c r="AB42" s="5"/>
      <c r="AP42" s="236"/>
    </row>
    <row r="43" ht="39.95" customHeight="1">
      <c r="B43" s="1036" t="s">
        <v>126</v>
      </c>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c r="AP43" s="236"/>
    </row>
    <row r="44" ht="12" customHeight="1">
      <c r="Z44" s="55"/>
      <c r="AA44" s="233"/>
      <c r="AB44" s="233"/>
      <c r="AP44" s="236"/>
    </row>
    <row r="45" ht="12" customHeight="1">
      <c r="AP45" s="236"/>
    </row>
    <row r="46" s="236" customFormat="1">
      <c r="A46"/>
    </row>
    <row r="47" s="236" customFormat="1"/>
    <row r="48" s="236" customFormat="1"/>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sheetData>
  <mergeCells count="21">
    <mergeCell ref="B43:AB43"/>
    <mergeCell ref="T7:V7"/>
    <mergeCell ref="W7:Y7"/>
    <mergeCell ref="Z7:AB7"/>
    <mergeCell ref="B38:O38"/>
    <mergeCell ref="Q28:AB28"/>
    <mergeCell ref="Q7:S7"/>
    <mergeCell ref="Q33:AB33"/>
    <mergeCell ref="G7:I7"/>
    <mergeCell ref="B33:O33"/>
    <mergeCell ref="B8:C8"/>
    <mergeCell ref="Q38:AB38"/>
    <mergeCell ref="M7:O7"/>
    <mergeCell ref="B28:O28"/>
    <mergeCell ref="J7:L7"/>
    <mergeCell ref="D7:F7"/>
    <mergeCell ref="B2:AB2"/>
    <mergeCell ref="Q6:AB6"/>
    <mergeCell ref="D6:O6"/>
    <mergeCell ref="B4:AB4"/>
    <mergeCell ref="B3:AB3"/>
  </mergeCells>
  <phoneticPr fontId="0" type="noConversion"/>
  <printOptions horizontalCentered="1" verticalCentered="1"/>
  <pageMargins left="0.25" right="0.25" top="0.25" bottom="0.25" header="0" footer="0"/>
  <pageSetup scale="66" fitToWidth="1" fitToHeight="1" orientation="landscape" r:id="rId1"/>
  <headerFooter alignWithMargins="0">
    <oddHeader/>
    <oddFooter/>
  </headerFooter>
  <rowBreaks count="1" manualBreakCount="1">
    <brk id="46" max="16383" man="1"/>
  </rowBreaks>
  <colBreaks count="1" manualBreakCount="1">
    <brk id="30" max="1048575" man="1"/>
  </colBreaks>
  <drawing r:id="rId55"/>
</worksheet>
</file>

<file path=xl/worksheets/sheet113.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2">
    <pageSetUpPr fitToPage="1"/>
  </sheetPr>
  <dimension ref="A1:AD94"/>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628"/>
      <c r="B1" s="656" t="s">
        <v>189</v>
      </c>
      <c r="Y1" s="5"/>
      <c r="AB1" s="685"/>
      <c r="AD1" s="236"/>
    </row>
    <row r="2" ht="15" customHeight="1">
      <c r="A2" s="11"/>
      <c r="B2" s="11" t="s">
        <v>208</v>
      </c>
    </row>
    <row r="3" ht="17.1" customHeight="1">
      <c r="A3" s="11"/>
      <c r="B3" s="11" t="s">
        <v>209</v>
      </c>
      <c r="R3" s="1040" t="s">
        <v>296</v>
      </c>
      <c r="S3" s="1040"/>
      <c r="T3" s="1040"/>
      <c r="U3" s="1040"/>
      <c r="V3" s="1040"/>
      <c r="W3" s="1040"/>
      <c r="X3" s="1040"/>
      <c r="Y3" s="1040"/>
      <c r="Z3" s="1040"/>
      <c r="AA3" s="1040"/>
      <c r="AB3" s="1040"/>
    </row>
    <row r="4" ht="19.5" customHeight="1">
      <c r="A4" s="4"/>
      <c r="B4" s="211" t="s">
        <v>210</v>
      </c>
      <c r="C4" s="5"/>
      <c r="D4" s="5"/>
      <c r="E4" s="5"/>
      <c r="F4" s="5"/>
      <c r="G4" s="5"/>
      <c r="H4" s="212"/>
      <c r="I4" s="212"/>
      <c r="J4" s="212"/>
      <c r="K4" s="212"/>
      <c r="L4" s="212"/>
      <c r="M4" s="212"/>
      <c r="N4" s="212"/>
      <c r="O4" s="212"/>
      <c r="P4" s="212"/>
      <c r="Q4" s="212"/>
      <c r="R4" s="212"/>
      <c r="S4" s="212"/>
      <c r="T4" s="212"/>
      <c r="U4" s="4"/>
      <c r="V4" s="4"/>
    </row>
    <row r="5" ht="12.75" customHeight="1"/>
    <row r="6" ht="15.75">
      <c r="D6" s="978" t="s">
        <v>42</v>
      </c>
      <c r="E6" s="978"/>
      <c r="F6" s="978"/>
      <c r="G6" s="978"/>
      <c r="H6" s="978"/>
      <c r="I6" s="978"/>
      <c r="J6" s="978"/>
      <c r="K6" s="978"/>
      <c r="L6" s="978"/>
      <c r="M6" s="978"/>
      <c r="N6" s="978"/>
      <c r="O6" s="978"/>
      <c r="Q6" s="960" t="s">
        <v>70</v>
      </c>
      <c r="R6" s="960"/>
      <c r="S6" s="960"/>
      <c r="T6" s="960"/>
      <c r="U6" s="960"/>
      <c r="V6" s="960"/>
      <c r="W6" s="960"/>
      <c r="X6" s="960"/>
      <c r="Y6" s="960"/>
      <c r="Z6" s="960"/>
      <c r="AA6" s="960"/>
      <c r="AB6" s="960"/>
    </row>
    <row r="7" ht="15.75">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1041"/>
      <c r="C8" s="1041"/>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6" customHeight="1">
      <c r="A9" s="112"/>
      <c r="B9" s="114"/>
      <c r="C9" s="114"/>
      <c r="D9" s="113"/>
      <c r="E9" s="113"/>
      <c r="F9" s="113"/>
      <c r="G9" s="113"/>
      <c r="H9" s="113"/>
      <c r="I9" s="113"/>
      <c r="J9" s="113"/>
      <c r="K9" s="113"/>
      <c r="L9" s="113"/>
      <c r="M9" s="113"/>
      <c r="N9" s="113"/>
      <c r="O9" s="113"/>
      <c r="P9" s="115"/>
      <c r="Q9" s="113"/>
      <c r="R9" s="113"/>
      <c r="S9" s="113"/>
      <c r="T9" s="113"/>
      <c r="U9" s="113"/>
      <c r="V9" s="113"/>
      <c r="W9" s="113"/>
      <c r="X9" s="113"/>
      <c r="Y9" s="113"/>
      <c r="Z9" s="113"/>
      <c r="AA9" s="113"/>
      <c r="AB9" s="113"/>
      <c r="AC9" s="9"/>
    </row>
    <row r="10" ht="18" customHeight="1">
      <c r="A10" s="112"/>
      <c r="B10" s="973" t="s">
        <v>22</v>
      </c>
      <c r="C10" s="973"/>
      <c r="D10" s="973"/>
      <c r="E10" s="973"/>
      <c r="F10" s="973"/>
      <c r="G10" s="973"/>
      <c r="H10" s="973"/>
      <c r="I10" s="973"/>
      <c r="J10" s="973"/>
      <c r="K10" s="973"/>
      <c r="L10" s="973"/>
      <c r="M10" s="973"/>
      <c r="N10" s="973"/>
      <c r="O10" s="973"/>
      <c r="P10" s="411"/>
      <c r="Q10" s="971"/>
      <c r="R10" s="971"/>
      <c r="S10" s="971"/>
      <c r="T10" s="971"/>
      <c r="U10" s="971"/>
      <c r="V10" s="971"/>
      <c r="W10" s="971"/>
      <c r="X10" s="971"/>
      <c r="Y10" s="971"/>
      <c r="Z10" s="971"/>
      <c r="AA10" s="971"/>
      <c r="AB10" s="971"/>
      <c r="AC10" s="9"/>
    </row>
    <row r="11" ht="18" customHeight="1">
      <c r="A11" s="58"/>
      <c r="B11" s="1042" t="s">
        <v>43</v>
      </c>
      <c r="C11" s="1042"/>
      <c r="D11" s="427">
        <v>42.361111111111111111111111150</v>
      </c>
      <c r="E11" s="428">
        <v>42.067757009345794392523364530</v>
      </c>
      <c r="F11" s="429">
        <v>37.696588434551173481732397810</v>
      </c>
      <c r="G11" s="427">
        <v>3.345959595959595959595959600</v>
      </c>
      <c r="H11" s="428">
        <v>13.726635514018691588785046740</v>
      </c>
      <c r="I11" s="429">
        <v>13.077667553834986692475199630</v>
      </c>
      <c r="J11" s="427">
        <v>28.724747474747474747474747500</v>
      </c>
      <c r="K11" s="428">
        <v>19.240654205607476635514018710</v>
      </c>
      <c r="L11" s="429">
        <v>8.625695620614565690781514650</v>
      </c>
      <c r="M11" s="427">
        <v>74.431818181818181818181818180</v>
      </c>
      <c r="N11" s="428">
        <v>75.046728971962616822429906540</v>
      </c>
      <c r="O11" s="429">
        <v>59.399951609000725864989112030</v>
      </c>
      <c r="P11" s="5"/>
      <c r="Q11" s="427">
        <v>19.395017793587507756993959540</v>
      </c>
      <c r="R11" s="428">
        <v>3.9135480323188454424983682800</v>
      </c>
      <c r="S11" s="429">
        <v>9.410112359500159386441129240</v>
      </c>
      <c r="T11" s="427">
        <v>-73.096446700575351078357942230</v>
      </c>
      <c r="U11" s="428">
        <v>63.953844548829060490511348910</v>
      </c>
      <c r="V11" s="429">
        <v>-20.979532163961498196025521710</v>
      </c>
      <c r="W11" s="427">
        <v>-0.8714596950824042035113820500</v>
      </c>
      <c r="X11" s="428">
        <v>37.085659415061674675169245420</v>
      </c>
      <c r="Y11" s="429">
        <v>19.530595137567763897959178850</v>
      </c>
      <c r="Z11" s="427">
        <v>-3.2019704433001625858428729900</v>
      </c>
      <c r="AA11" s="428">
        <v>19.283627861087959900982287400</v>
      </c>
      <c r="AB11" s="429">
        <v>2.0259740259629594683757812700</v>
      </c>
    </row>
    <row r="12" ht="18" customHeight="1">
      <c r="A12" s="58"/>
      <c r="B12" s="1043" t="s">
        <v>46</v>
      </c>
      <c r="C12" s="1043"/>
      <c r="D12" s="420">
        <v>46.717171717171717171717171760</v>
      </c>
      <c r="E12" s="91">
        <v>40.957943925233644859813084150</v>
      </c>
      <c r="F12" s="421">
        <v>44.277764335833534962496975610</v>
      </c>
      <c r="G12" s="420">
        <v>2.4621212121212121212121212100</v>
      </c>
      <c r="H12" s="91">
        <v>10.841121495327102803738317770</v>
      </c>
      <c r="I12" s="421">
        <v>13.144205177836922332446165030</v>
      </c>
      <c r="J12" s="420">
        <v>29.987373737373737373737373770</v>
      </c>
      <c r="K12" s="91">
        <v>18.422897196261682242990654220</v>
      </c>
      <c r="L12" s="421">
        <v>8.722477619162835712557464320</v>
      </c>
      <c r="M12" s="420">
        <v>79.166666666666666666666666670</v>
      </c>
      <c r="N12" s="91">
        <v>70.233644859813084112149532710</v>
      </c>
      <c r="O12" s="421">
        <v>66.144447132833293007500604890</v>
      </c>
      <c r="P12" s="5"/>
      <c r="Q12" s="420">
        <v>19.935170178344212730076288840</v>
      </c>
      <c r="R12" s="91">
        <v>-3.1574180630441571590884135700</v>
      </c>
      <c r="S12" s="421">
        <v>3.4628975264126790145963384800</v>
      </c>
      <c r="T12" s="420">
        <v>-72.535211267463281095020091400</v>
      </c>
      <c r="U12" s="91">
        <v>39.824344105375848142033285860</v>
      </c>
      <c r="V12" s="421">
        <v>8.325024925129286119706766070</v>
      </c>
      <c r="W12" s="420">
        <v>-1.0416666665677083333332342700</v>
      </c>
      <c r="X12" s="91">
        <v>24.919787480849050081666215310</v>
      </c>
      <c r="Y12" s="421">
        <v>28.406055209387599206742655030</v>
      </c>
      <c r="Z12" s="420">
        <v>1.2106537530227133887165899200</v>
      </c>
      <c r="AA12" s="91">
        <v>8.394473703351200190969023860</v>
      </c>
      <c r="AB12" s="421">
        <v>7.1638573107876604220203888700</v>
      </c>
    </row>
    <row r="13" ht="18" customHeight="1">
      <c r="A13" s="58"/>
      <c r="B13" s="1043" t="s">
        <v>47</v>
      </c>
      <c r="C13" s="1043"/>
      <c r="D13" s="420">
        <v>50.505050505050505050505050560</v>
      </c>
      <c r="E13" s="91">
        <v>46.553738317757009345794392570</v>
      </c>
      <c r="F13" s="421">
        <v>52.413501088797483668037745030</v>
      </c>
      <c r="G13" s="420">
        <v>2.7146464646464646464646464700</v>
      </c>
      <c r="H13" s="91">
        <v>11.810747663551401869158878520</v>
      </c>
      <c r="I13" s="421">
        <v>18.618436970723445439148318430</v>
      </c>
      <c r="J13" s="420">
        <v>33.270202020202020202020202050</v>
      </c>
      <c r="K13" s="91">
        <v>16.869158878504672897196261700</v>
      </c>
      <c r="L13" s="421">
        <v>8.849503992257440116138398270</v>
      </c>
      <c r="M13" s="420">
        <v>86.48989898989898989898989899</v>
      </c>
      <c r="N13" s="91">
        <v>75.233644859813084112149532710</v>
      </c>
      <c r="O13" s="421">
        <v>79.88144205177836922332446165</v>
      </c>
      <c r="P13" s="184"/>
      <c r="Q13" s="420">
        <v>11.576011157481603379959629310</v>
      </c>
      <c r="R13" s="91">
        <v>-0.4777296672716022864163656200</v>
      </c>
      <c r="S13" s="421">
        <v>2.2177657189152784177030381900</v>
      </c>
      <c r="T13" s="420">
        <v>-68.613138686168043049709584710</v>
      </c>
      <c r="U13" s="91">
        <v>57.796010905586006233198893980</v>
      </c>
      <c r="V13" s="421">
        <v>31.989708404899642530355569670</v>
      </c>
      <c r="W13" s="420">
        <v>24.586288416287711885720395270</v>
      </c>
      <c r="X13" s="91">
        <v>37.196084174322140688076687570</v>
      </c>
      <c r="Y13" s="421">
        <v>35.212569316634177825006275230</v>
      </c>
      <c r="Z13" s="420">
        <v>7.2826938136082108063326307700</v>
      </c>
      <c r="AA13" s="91">
        <v>13.035251680686270120784888900</v>
      </c>
      <c r="AB13" s="421">
        <v>11.068124474322185562780781080</v>
      </c>
    </row>
    <row r="14" ht="18" customHeight="1">
      <c r="A14" s="58"/>
      <c r="B14" s="1043" t="s">
        <v>48</v>
      </c>
      <c r="C14" s="1043"/>
      <c r="D14" s="420">
        <v>56.060606060606060606060606120</v>
      </c>
      <c r="E14" s="91">
        <v>48.317757009345794392523364530</v>
      </c>
      <c r="F14" s="421">
        <v>51.802564722961529155577062720</v>
      </c>
      <c r="G14" s="420">
        <v>2.8409090909090909090909090900</v>
      </c>
      <c r="H14" s="91">
        <v>11.063084112149532710280373840</v>
      </c>
      <c r="I14" s="421">
        <v>19.840309702395354464069683060</v>
      </c>
      <c r="J14" s="420">
        <v>30.176767676767676767676767710</v>
      </c>
      <c r="K14" s="91">
        <v>18.528037383177570093457943940</v>
      </c>
      <c r="L14" s="421">
        <v>8.825308492620372610694410850</v>
      </c>
      <c r="M14" s="420">
        <v>89.07828282828282828282828283</v>
      </c>
      <c r="N14" s="91">
        <v>77.920560747663551401869158880</v>
      </c>
      <c r="O14" s="421">
        <v>80.46818291797725623034115654</v>
      </c>
      <c r="P14" s="5"/>
      <c r="Q14" s="420">
        <v>34.545454545346909090909177160</v>
      </c>
      <c r="R14" s="91">
        <v>-2.0607642536305970309502357400</v>
      </c>
      <c r="S14" s="421">
        <v>-1.3591338402134869247597525500</v>
      </c>
      <c r="T14" s="420">
        <v>-78.155339805908379677631882680</v>
      </c>
      <c r="U14" s="91">
        <v>63.917391586561937222241571470</v>
      </c>
      <c r="V14" s="421">
        <v>34.812988080983201083743529690</v>
      </c>
      <c r="W14" s="420">
        <v>2.795698924593237599722696500</v>
      </c>
      <c r="X14" s="91">
        <v>43.337048012385228744272077310</v>
      </c>
      <c r="Y14" s="421">
        <v>29.458740018577429851618834480</v>
      </c>
      <c r="Z14" s="420">
        <v>6.0105184071845862490763869500</v>
      </c>
      <c r="AA14" s="91">
        <v>12.893196116302470391427341670</v>
      </c>
      <c r="AB14" s="421">
        <v>8.684640522914815599769333480</v>
      </c>
    </row>
    <row r="15" ht="18" customHeight="1">
      <c r="A15" s="58"/>
      <c r="B15" s="1043" t="s">
        <v>49</v>
      </c>
      <c r="C15" s="1043"/>
      <c r="D15" s="420">
        <v>45.643939393939393939393939440</v>
      </c>
      <c r="E15" s="91">
        <v>48.761682242990654205607476680</v>
      </c>
      <c r="F15" s="421">
        <v>43.854343092184853617227195780</v>
      </c>
      <c r="G15" s="420">
        <v>3.4722222222222222222222222300</v>
      </c>
      <c r="H15" s="91">
        <v>12.032710280373831775700934590</v>
      </c>
      <c r="I15" s="421">
        <v>18.576094846358577304621340450</v>
      </c>
      <c r="J15" s="420">
        <v>34.027777777777777777777777810</v>
      </c>
      <c r="K15" s="91">
        <v>16.635514018691588785046728990</v>
      </c>
      <c r="L15" s="421">
        <v>8.147834502782482458262763130</v>
      </c>
      <c r="M15" s="420">
        <v>83.14393939393939393939393939</v>
      </c>
      <c r="N15" s="91">
        <v>77.441588785046728971962616820</v>
      </c>
      <c r="O15" s="421">
        <v>70.578272441325913380111299300</v>
      </c>
      <c r="P15" s="184"/>
      <c r="Q15" s="420">
        <v>21.963562753174695536724246740</v>
      </c>
      <c r="R15" s="91">
        <v>16.412535328136736271543562500</v>
      </c>
      <c r="S15" s="421">
        <v>12.173536328678026483769277430</v>
      </c>
      <c r="T15" s="420">
        <v>-64.192708333445231119791316910</v>
      </c>
      <c r="U15" s="91">
        <v>37.912380676352100189832632520</v>
      </c>
      <c r="V15" s="421">
        <v>27.195162359473914534112561270</v>
      </c>
      <c r="W15" s="420">
        <v>7.7999999998516672000002042100</v>
      </c>
      <c r="X15" s="91">
        <v>22.646816507912402987976050750</v>
      </c>
      <c r="Y15" s="421">
        <v>14.775051124996693619548816920</v>
      </c>
      <c r="Z15" s="420">
        <v>5.6643132220375405172030402500</v>
      </c>
      <c r="AA15" s="91">
        <v>20.653792452955557392383598550</v>
      </c>
      <c r="AB15" s="421">
        <v>16.085641515485292190327469710</v>
      </c>
    </row>
    <row r="16" ht="18" customHeight="1">
      <c r="A16" s="58"/>
      <c r="B16" s="1044" t="s">
        <v>75</v>
      </c>
      <c r="C16" s="1044"/>
      <c r="D16" s="430">
        <v>48.257575757575757575757575810</v>
      </c>
      <c r="E16" s="431">
        <v>45.331775700934579439252336490</v>
      </c>
      <c r="F16" s="432">
        <v>46.008952334865714977014275390</v>
      </c>
      <c r="G16" s="430">
        <v>2.9671717171717171717171717200</v>
      </c>
      <c r="H16" s="431">
        <v>11.894859813084112149532710290</v>
      </c>
      <c r="I16" s="432">
        <v>16.651342850229857246552141320</v>
      </c>
      <c r="J16" s="430">
        <v>31.237373737373737373737373770</v>
      </c>
      <c r="K16" s="431">
        <v>17.939252336448598130841121510</v>
      </c>
      <c r="L16" s="432">
        <v>8.634164045487539317686910240</v>
      </c>
      <c r="M16" s="430">
        <v>82.46212121212121212121212121</v>
      </c>
      <c r="N16" s="431">
        <v>75.175233644859813084112149530</v>
      </c>
      <c r="O16" s="432">
        <v>71.294459230583111541253326880</v>
      </c>
      <c r="P16" s="5"/>
      <c r="Q16" s="430">
        <v>21.719745222821396405533789970</v>
      </c>
      <c r="R16" s="431">
        <v>2.9166818464992271809573667100</v>
      </c>
      <c r="S16" s="432">
        <v>5.0607750796890946268689072200</v>
      </c>
      <c r="T16" s="430">
        <v>-71.767734553881824667877633940</v>
      </c>
      <c r="U16" s="431">
        <v>51.331293733997893620873240830</v>
      </c>
      <c r="V16" s="432">
        <v>15.386826347598761954893356020</v>
      </c>
      <c r="W16" s="430">
        <v>5.9420880914599388254487194300</v>
      </c>
      <c r="X16" s="431">
        <v>32.724489764857632066889861170</v>
      </c>
      <c r="Y16" s="432">
        <v>25.064252336628451045124287020</v>
      </c>
      <c r="Z16" s="629">
        <v>3.5414464743483982581758655900</v>
      </c>
      <c r="AA16" s="214">
        <v>14.890162136884986463032945320</v>
      </c>
      <c r="AB16" s="630">
        <v>9.475080940571467702953637420</v>
      </c>
    </row>
    <row r="17" ht="6" customHeight="1">
      <c r="A17" s="58"/>
      <c r="B17" s="631"/>
      <c r="C17" s="631"/>
      <c r="D17" s="91"/>
      <c r="E17" s="91"/>
      <c r="F17" s="91"/>
      <c r="G17" s="91"/>
      <c r="H17" s="91"/>
      <c r="I17" s="91"/>
      <c r="J17" s="91"/>
      <c r="K17" s="91"/>
      <c r="L17" s="91"/>
      <c r="M17" s="91"/>
      <c r="N17" s="91"/>
      <c r="O17" s="91"/>
      <c r="P17" s="5"/>
      <c r="Q17" s="91"/>
      <c r="R17" s="91"/>
      <c r="S17" s="91"/>
      <c r="T17" s="91"/>
      <c r="U17" s="91"/>
      <c r="V17" s="91"/>
      <c r="W17" s="91"/>
      <c r="X17" s="91"/>
      <c r="Y17" s="91"/>
      <c r="Z17" s="632"/>
      <c r="AA17" s="632"/>
      <c r="AB17" s="632"/>
      <c r="AC17" s="4"/>
    </row>
    <row r="18" ht="18" customHeight="1">
      <c r="A18" s="58"/>
      <c r="B18" s="1045" t="s">
        <v>50</v>
      </c>
      <c r="C18" s="1045"/>
      <c r="D18" s="479">
        <v>43.636363636363636363636363680</v>
      </c>
      <c r="E18" s="480">
        <v>43.429906542056074766355140230</v>
      </c>
      <c r="F18" s="481">
        <v>42.375998064360029034599564520</v>
      </c>
      <c r="G18" s="479">
        <v>8.98989898989898989898989900</v>
      </c>
      <c r="H18" s="480">
        <v>24.420560747663551401869158900</v>
      </c>
      <c r="I18" s="481">
        <v>27.316719090249213646261795330</v>
      </c>
      <c r="J18" s="479">
        <v>32.323232323232323232323232360</v>
      </c>
      <c r="K18" s="480">
        <v>15.785046728971962616822429920</v>
      </c>
      <c r="L18" s="481">
        <v>8.536172271957415920638761200</v>
      </c>
      <c r="M18" s="479">
        <v>84.94949494949494949494949495</v>
      </c>
      <c r="N18" s="480">
        <v>83.64485981308411214953271028</v>
      </c>
      <c r="O18" s="481">
        <v>78.228889426566658601500120980</v>
      </c>
      <c r="P18" s="184"/>
      <c r="Q18" s="479">
        <v>24.316546762625702603384928380</v>
      </c>
      <c r="R18" s="480">
        <v>-5.3507431733817752009865442700</v>
      </c>
      <c r="S18" s="481">
        <v>5.3917438921095026119909857500</v>
      </c>
      <c r="T18" s="479">
        <v>-32.061068702170794242759536430</v>
      </c>
      <c r="U18" s="480">
        <v>62.77839527017857621177707400</v>
      </c>
      <c r="V18" s="481">
        <v>1.291943297951900841156090900</v>
      </c>
      <c r="W18" s="479">
        <v>11.692844677114479683488213500</v>
      </c>
      <c r="X18" s="480">
        <v>51.414807556443322441254728620</v>
      </c>
      <c r="Y18" s="481">
        <v>27.826086957108071833651082820</v>
      </c>
      <c r="Z18" s="479">
        <v>9.934640522914617454825080980</v>
      </c>
      <c r="AA18" s="480">
        <v>17.262732359769932460878783820</v>
      </c>
      <c r="AB18" s="481">
        <v>5.930148745106372081894160900</v>
      </c>
    </row>
    <row r="19" ht="18" customHeight="1">
      <c r="A19" s="58"/>
      <c r="B19" s="1046" t="s">
        <v>51</v>
      </c>
      <c r="C19" s="1046"/>
      <c r="D19" s="271">
        <v>44.646464646464646464646464690</v>
      </c>
      <c r="E19" s="92">
        <v>47.495327102803738317757009390</v>
      </c>
      <c r="F19" s="272">
        <v>47.423179288652310670215339990</v>
      </c>
      <c r="G19" s="271">
        <v>9.545454545454545454545454560</v>
      </c>
      <c r="H19" s="92">
        <v>22.822429906542056074766355160</v>
      </c>
      <c r="I19" s="272">
        <v>27.950641180740382288894265690</v>
      </c>
      <c r="J19" s="271">
        <v>32.323232323232323232323232360</v>
      </c>
      <c r="K19" s="92">
        <v>16.429906542056074766355140200</v>
      </c>
      <c r="L19" s="272">
        <v>8.778127268328090975078635380</v>
      </c>
      <c r="M19" s="271">
        <v>86.51515151515151515151515152</v>
      </c>
      <c r="N19" s="92">
        <v>86.75700934579439252336448598</v>
      </c>
      <c r="O19" s="272">
        <v>84.15194773772078393418824099</v>
      </c>
      <c r="P19" s="5"/>
      <c r="Q19" s="271">
        <v>-0.6741573033819467238984963100</v>
      </c>
      <c r="R19" s="92">
        <v>-7.6407853523176402027247768700</v>
      </c>
      <c r="S19" s="272">
        <v>3.8410596025692346826894171100</v>
      </c>
      <c r="T19" s="271">
        <v>-24.776119403021002450434377910</v>
      </c>
      <c r="U19" s="92">
        <v>21.247698337411878334513158060</v>
      </c>
      <c r="V19" s="272">
        <v>-13.354584661486951274975934360</v>
      </c>
      <c r="W19" s="271">
        <v>14.798206277886882905347151560</v>
      </c>
      <c r="X19" s="92">
        <v>68.308277065032896290801937350</v>
      </c>
      <c r="Y19" s="272">
        <v>40.484027104903750371340033650</v>
      </c>
      <c r="Z19" s="271">
        <v>0.8388520970768182682046392200</v>
      </c>
      <c r="AA19" s="92">
        <v>8.401959153444910811556768180</v>
      </c>
      <c r="AB19" s="272">
        <v>-0.0215594681420749669887256300</v>
      </c>
    </row>
    <row r="20" ht="18" customHeight="1">
      <c r="A20" s="58"/>
      <c r="B20" s="1047" t="s">
        <v>76</v>
      </c>
      <c r="C20" s="1047"/>
      <c r="D20" s="273">
        <v>44.141414141414141414141414190</v>
      </c>
      <c r="E20" s="274">
        <v>45.462616822429906542056074810</v>
      </c>
      <c r="F20" s="275">
        <v>44.899588676506169852407452260</v>
      </c>
      <c r="G20" s="273">
        <v>9.267676767676767676767676780</v>
      </c>
      <c r="H20" s="274">
        <v>23.621495327102803738317757030</v>
      </c>
      <c r="I20" s="275">
        <v>27.633680135494797967578030510</v>
      </c>
      <c r="J20" s="273">
        <v>32.323232323232323232323232360</v>
      </c>
      <c r="K20" s="274">
        <v>16.107476635514018691588785060</v>
      </c>
      <c r="L20" s="275">
        <v>8.657149770142753447858698290</v>
      </c>
      <c r="M20" s="273">
        <v>85.73232323232323232323232323</v>
      </c>
      <c r="N20" s="274">
        <v>85.20093457943925233644859813</v>
      </c>
      <c r="O20" s="275">
        <v>81.19041858214372126784418098</v>
      </c>
      <c r="P20" s="184"/>
      <c r="Q20" s="273">
        <v>11.812366737780877882897437890</v>
      </c>
      <c r="R20" s="274">
        <v>-5.9661696487513752811421177700</v>
      </c>
      <c r="S20" s="275">
        <v>5.3111797716433668281751442100</v>
      </c>
      <c r="T20" s="273">
        <v>-28.660907127678799080090002200</v>
      </c>
      <c r="U20" s="274">
        <v>41.442695294440815666644715210</v>
      </c>
      <c r="V20" s="275">
        <v>-5.7500458462308971657134582100</v>
      </c>
      <c r="W20" s="273">
        <v>13.052011776397229094698467990</v>
      </c>
      <c r="X20" s="274">
        <v>59.003569307479360168654766450</v>
      </c>
      <c r="Y20" s="275">
        <v>33.452134272332767024316166300</v>
      </c>
      <c r="Z20" s="273">
        <v>5.7632398753973156316417742500</v>
      </c>
      <c r="AA20" s="274">
        <v>13.301367040144317385555401240</v>
      </c>
      <c r="AB20" s="275">
        <v>3.5111050177908348722509722500</v>
      </c>
    </row>
    <row r="21" ht="6" customHeight="1">
      <c r="A21" s="58"/>
      <c r="B21" s="631"/>
      <c r="C21" s="631"/>
      <c r="D21" s="91"/>
      <c r="E21" s="91"/>
      <c r="F21" s="91"/>
      <c r="G21" s="91"/>
      <c r="H21" s="91"/>
      <c r="I21" s="91"/>
      <c r="J21" s="91"/>
      <c r="K21" s="91"/>
      <c r="L21" s="91"/>
      <c r="M21" s="91"/>
      <c r="N21" s="91"/>
      <c r="O21" s="91"/>
      <c r="P21" s="5"/>
      <c r="Q21" s="91"/>
      <c r="R21" s="91"/>
      <c r="S21" s="91"/>
      <c r="T21" s="91"/>
      <c r="U21" s="91"/>
      <c r="V21" s="91"/>
      <c r="W21" s="91"/>
      <c r="X21" s="91"/>
      <c r="Y21" s="91"/>
      <c r="Z21" s="91"/>
      <c r="AA21" s="91"/>
      <c r="AB21" s="91"/>
    </row>
    <row r="22" ht="18" customHeight="1">
      <c r="A22" s="58"/>
      <c r="B22" s="982" t="s">
        <v>12</v>
      </c>
      <c r="C22" s="982"/>
      <c r="D22" s="468">
        <v>46.877104377104377104377104380</v>
      </c>
      <c r="E22" s="469">
        <v>45.362445755268560143439960500</v>
      </c>
      <c r="F22" s="470">
        <v>45.748850713767239293491410600</v>
      </c>
      <c r="G22" s="468">
        <v>5.0673400673400673400673400700</v>
      </c>
      <c r="H22" s="469">
        <v>15.759971935659901774809656210</v>
      </c>
      <c r="I22" s="470">
        <v>20.250826679570933139769336240</v>
      </c>
      <c r="J22" s="468">
        <v>31.599326599326599326599326600</v>
      </c>
      <c r="K22" s="469">
        <v>17.377582309071538081750383290</v>
      </c>
      <c r="L22" s="470">
        <v>8.588595854504395515767400600</v>
      </c>
      <c r="M22" s="468">
        <v>83.54377104377104377104377104</v>
      </c>
      <c r="N22" s="469">
        <v>78.500</v>
      </c>
      <c r="O22" s="470">
        <v>74.588273247842567949028147430</v>
      </c>
      <c r="P22" s="184"/>
      <c r="Q22" s="468">
        <v>18.464156562454692595514244200</v>
      </c>
      <c r="R22" s="469">
        <v>0.0360089097108492980256978600</v>
      </c>
      <c r="S22" s="470">
        <v>5.2373796404983877342098932700</v>
      </c>
      <c r="T22" s="468">
        <v>-54.940119760514118469647503960</v>
      </c>
      <c r="U22" s="469">
        <v>50.848485053777204853606080800</v>
      </c>
      <c r="V22" s="470">
        <v>7.1431619374012317333479192200</v>
      </c>
      <c r="W22" s="468">
        <v>8.215624099300034627002867730</v>
      </c>
      <c r="X22" s="469">
        <v>38.434810930136850732980364830</v>
      </c>
      <c r="Y22" s="470">
        <v>27.273813791866658798848401650</v>
      </c>
      <c r="Z22" s="468">
        <v>4.4077424784803635818125897600</v>
      </c>
      <c r="AA22" s="469">
        <v>14.855805371344782054534639680</v>
      </c>
      <c r="AB22" s="470">
        <v>7.9098748002130611345440095700</v>
      </c>
    </row>
    <row r="23" ht="15" customHeight="1">
      <c r="B23" s="43"/>
      <c r="C23"/>
      <c r="D23" s="56"/>
      <c r="E23" s="56"/>
      <c r="F23" s="56"/>
      <c r="G23" s="56"/>
      <c r="H23" s="56"/>
      <c r="I23" s="56"/>
      <c r="J23" s="56"/>
      <c r="K23" s="56"/>
      <c r="L23" s="56"/>
      <c r="M23" s="56"/>
      <c r="N23" s="56"/>
      <c r="O23" s="56"/>
      <c r="P23" s="5"/>
      <c r="Q23" s="5"/>
      <c r="R23" s="5"/>
      <c r="S23" s="5"/>
      <c r="T23" s="5"/>
      <c r="U23" s="5"/>
      <c r="V23" s="5"/>
      <c r="W23" s="5"/>
      <c r="X23" s="5"/>
      <c r="Y23" s="5"/>
      <c r="Z23" s="5"/>
      <c r="AA23" s="5"/>
      <c r="AB23" s="5"/>
    </row>
    <row r="24" ht="18" customHeight="1">
      <c r="A24" s="112"/>
      <c r="B24" s="1037" t="s">
        <v>9</v>
      </c>
      <c r="C24" s="1037"/>
      <c r="D24" s="1037"/>
      <c r="E24" s="1037"/>
      <c r="F24" s="1037"/>
      <c r="G24" s="1037"/>
      <c r="H24" s="1037"/>
      <c r="I24" s="1037"/>
      <c r="J24" s="1037"/>
      <c r="K24" s="1037"/>
      <c r="L24" s="1037"/>
      <c r="M24" s="1037"/>
      <c r="N24" s="1037"/>
      <c r="O24" s="1037"/>
      <c r="P24" s="411"/>
      <c r="Q24" s="1038"/>
      <c r="R24" s="1038"/>
      <c r="S24" s="1038"/>
      <c r="T24" s="1038"/>
      <c r="U24" s="1038"/>
      <c r="V24" s="1038"/>
      <c r="W24" s="1038"/>
      <c r="X24" s="1038"/>
      <c r="Y24" s="1038"/>
      <c r="Z24" s="1038"/>
      <c r="AA24" s="1038"/>
      <c r="AB24" s="1038"/>
      <c r="AC24" s="9"/>
    </row>
    <row r="25" ht="18" customHeight="1">
      <c r="A25" s="58"/>
      <c r="B25" s="1042" t="s">
        <v>43</v>
      </c>
      <c r="C25" s="1042"/>
      <c r="D25" s="454">
        <v>143.79577587817224105520647231</v>
      </c>
      <c r="E25" s="455">
        <v>176.03416267968358416466981552</v>
      </c>
      <c r="F25" s="456">
        <v>190.2496827417915789278348673</v>
      </c>
      <c r="G25" s="454">
        <v>172.25216087786436579184617347</v>
      </c>
      <c r="H25" s="455">
        <v>129.21314882248018857658725691</v>
      </c>
      <c r="I25" s="456">
        <v>173.62677553384973540898507343</v>
      </c>
      <c r="J25" s="454">
        <v>121.92110709406424289868048862</v>
      </c>
      <c r="K25" s="455">
        <v>126.58364497098571765234381403</v>
      </c>
      <c r="L25" s="456">
        <v>138.02361896090022706930066</v>
      </c>
      <c r="M25" s="454">
        <v>136.63310760693775712799916237</v>
      </c>
      <c r="N25" s="455">
        <v>154.76459105591038062389107942</v>
      </c>
      <c r="O25" s="456">
        <v>179.00598698465091360828058686</v>
      </c>
      <c r="P25" s="5"/>
      <c r="Q25" s="427">
        <v>17.125180639268004834123781820</v>
      </c>
      <c r="R25" s="428">
        <v>3.3495700153525919345061529600</v>
      </c>
      <c r="S25" s="429">
        <v>1.4813731040612078060859185400</v>
      </c>
      <c r="T25" s="427">
        <v>1.7062086288334744575786816100</v>
      </c>
      <c r="U25" s="428">
        <v>5.6851031787762992223333936900</v>
      </c>
      <c r="V25" s="429">
        <v>9.407087936251266128127701390</v>
      </c>
      <c r="W25" s="427">
        <v>17.087679053282447541522611500</v>
      </c>
      <c r="X25" s="428">
        <v>47.556042825246002714860341900</v>
      </c>
      <c r="Y25" s="429">
        <v>44.261432967077931051618335680</v>
      </c>
      <c r="Z25" s="427">
        <v>10.830456103558406235417820590</v>
      </c>
      <c r="AA25" s="428">
        <v>6.7276260535414863299058932400</v>
      </c>
      <c r="AB25" s="429">
        <v>6.6050804210934501227832419500</v>
      </c>
    </row>
    <row r="26" ht="18" customHeight="1">
      <c r="A26" s="58"/>
      <c r="B26" s="1043" t="s">
        <v>46</v>
      </c>
      <c r="C26" s="1043"/>
      <c r="D26" s="439">
        <v>168.88138526168826424240052039</v>
      </c>
      <c r="E26" s="95">
        <v>200.17432666474991516170665257</v>
      </c>
      <c r="F26" s="440">
        <v>223.2381803358325282445702776</v>
      </c>
      <c r="G26" s="439">
        <v>183.03204128506067423750415017</v>
      </c>
      <c r="H26" s="95">
        <v>155.30597980180142135489189717</v>
      </c>
      <c r="I26" s="440">
        <v>195.59780417102245669638362048</v>
      </c>
      <c r="J26" s="439">
        <v>116.9431595289332471549300496</v>
      </c>
      <c r="K26" s="95">
        <v>127.62485397144714641490172687</v>
      </c>
      <c r="L26" s="440">
        <v>137.16522687223924540887663429</v>
      </c>
      <c r="M26" s="439">
        <v>149.6479070813476668526561567</v>
      </c>
      <c r="N26" s="95">
        <v>174.18488577106737715744897334</v>
      </c>
      <c r="O26" s="440">
        <v>206.39504029919477796352045229</v>
      </c>
      <c r="P26" s="5"/>
      <c r="Q26" s="420">
        <v>15.257998864731834301170886340</v>
      </c>
      <c r="R26" s="91">
        <v>9.508528767145373324754650730</v>
      </c>
      <c r="S26" s="421">
        <v>5.5214908877414915997035871800</v>
      </c>
      <c r="T26" s="420">
        <v>5.4699221215315300150109173100</v>
      </c>
      <c r="U26" s="91">
        <v>1.7664933373569417147462877700</v>
      </c>
      <c r="V26" s="421">
        <v>7.2358684878897744506692528900</v>
      </c>
      <c r="W26" s="420">
        <v>15.877055464114065163429635800</v>
      </c>
      <c r="X26" s="91">
        <v>48.514669498178990504866271180</v>
      </c>
      <c r="Y26" s="421">
        <v>43.570687188495272010656752700</v>
      </c>
      <c r="Z26" s="420">
        <v>13.409884222421584856741127770</v>
      </c>
      <c r="AA26" s="91">
        <v>10.850031425151959579535097390</v>
      </c>
      <c r="AB26" s="421">
        <v>6.9090788887629958336470334500</v>
      </c>
    </row>
    <row r="27" ht="18" customHeight="1">
      <c r="A27" s="58"/>
      <c r="B27" s="1043" t="s">
        <v>47</v>
      </c>
      <c r="C27" s="1043"/>
      <c r="D27" s="439">
        <v>187.41497444190783977549522496</v>
      </c>
      <c r="E27" s="95">
        <v>206.13496730273000881636790946</v>
      </c>
      <c r="F27" s="440">
        <v>232.32081384652550903117066136</v>
      </c>
      <c r="G27" s="439">
        <v>189.30151524866110072301396407</v>
      </c>
      <c r="H27" s="95">
        <v>176.15315969130723231942546443</v>
      </c>
      <c r="I27" s="440">
        <v>202.76794856009516261137325408</v>
      </c>
      <c r="J27" s="439">
        <v>114.64909721836071040473459518</v>
      </c>
      <c r="K27" s="95">
        <v>128.32535661970479731401564499</v>
      </c>
      <c r="L27" s="440">
        <v>135.080854459340304248861013</v>
      </c>
      <c r="M27" s="439">
        <v>159.48322550605459382100796504</v>
      </c>
      <c r="N27" s="95">
        <v>183.98144473728950688347885949</v>
      </c>
      <c r="O27" s="440">
        <v>214.66022169636008718680783876</v>
      </c>
      <c r="P27" s="93"/>
      <c r="Q27" s="420">
        <v>17.529940967495394872746229560</v>
      </c>
      <c r="R27" s="91">
        <v>7.9206635533283181407117926100</v>
      </c>
      <c r="S27" s="421">
        <v>5.8605480026997433836153706300</v>
      </c>
      <c r="T27" s="420">
        <v>9.389719899804566435185752230</v>
      </c>
      <c r="U27" s="91">
        <v>5.3905259849585062923173727400</v>
      </c>
      <c r="V27" s="421">
        <v>7.2141640994314016144753416500</v>
      </c>
      <c r="W27" s="420">
        <v>16.655234892583761597030846800</v>
      </c>
      <c r="X27" s="91">
        <v>48.089349415268686577783218480</v>
      </c>
      <c r="Y27" s="421">
        <v>43.594481414475998259550813760</v>
      </c>
      <c r="Z27" s="420">
        <v>13.387255146028300786416393210</v>
      </c>
      <c r="AA27" s="91">
        <v>8.835878874490163280518062960</v>
      </c>
      <c r="AB27" s="421">
        <v>6.2055724812358814116188651700</v>
      </c>
    </row>
    <row r="28" ht="18" customHeight="1">
      <c r="A28" s="58"/>
      <c r="B28" s="1043" t="s">
        <v>48</v>
      </c>
      <c r="C28" s="1043"/>
      <c r="D28" s="439">
        <v>176.90053724984188870561503974</v>
      </c>
      <c r="E28" s="95">
        <v>202.01028398450358781114880863</v>
      </c>
      <c r="F28" s="440">
        <v>226.08223092980613815580285922</v>
      </c>
      <c r="G28" s="439">
        <v>170.67025108238118695566897878</v>
      </c>
      <c r="H28" s="95">
        <v>178.11448918490882017360597811</v>
      </c>
      <c r="I28" s="440">
        <v>205.38838411670865050885982584</v>
      </c>
      <c r="J28" s="439">
        <v>114.41417141417600305892518839</v>
      </c>
      <c r="K28" s="95">
        <v>124.50516882549163431937269286</v>
      </c>
      <c r="L28" s="440">
        <v>133.45701663121886372593493467</v>
      </c>
      <c r="M28" s="439">
        <v>155.53353105070367118763819942</v>
      </c>
      <c r="N28" s="95">
        <v>180.15804401427964376639301718</v>
      </c>
      <c r="O28" s="440">
        <v>210.82131194847872382255844432</v>
      </c>
      <c r="P28" s="5"/>
      <c r="Q28" s="420">
        <v>9.575441171011390968724097110</v>
      </c>
      <c r="R28" s="91">
        <v>5.3347133654251742097316981100</v>
      </c>
      <c r="S28" s="421">
        <v>3.8475418411649893182386068300</v>
      </c>
      <c r="T28" s="420">
        <v>6.1012235337297200244918540600</v>
      </c>
      <c r="U28" s="91">
        <v>6.7236573754288878423448242500</v>
      </c>
      <c r="V28" s="421">
        <v>6.0654110063468935920656819800</v>
      </c>
      <c r="W28" s="420">
        <v>10.641886177449894701676272040</v>
      </c>
      <c r="X28" s="91">
        <v>47.324962301649737470875428650</v>
      </c>
      <c r="Y28" s="421">
        <v>38.680990105129652576063645910</v>
      </c>
      <c r="Z28" s="420">
        <v>10.247362646153794038325586820</v>
      </c>
      <c r="AA28" s="91">
        <v>6.4610327988542938055501710900</v>
      </c>
      <c r="AB28" s="421">
        <v>4.483995886700537322988009800</v>
      </c>
    </row>
    <row r="29" ht="18" customHeight="1">
      <c r="A29" s="58"/>
      <c r="B29" s="1043" t="s">
        <v>49</v>
      </c>
      <c r="C29" s="1043"/>
      <c r="D29" s="439">
        <v>164.64437284153959064190643604</v>
      </c>
      <c r="E29" s="95">
        <v>193.50201094584089295781710132</v>
      </c>
      <c r="F29" s="440">
        <v>206.85550487526778831135937717</v>
      </c>
      <c r="G29" s="439">
        <v>170.65366364165300247088959591</v>
      </c>
      <c r="H29" s="95">
        <v>126.90517149939720969696845289</v>
      </c>
      <c r="I29" s="440">
        <v>180.13877119909401644215758559</v>
      </c>
      <c r="J29" s="439">
        <v>120.7701092691244242835239701</v>
      </c>
      <c r="K29" s="95">
        <v>140.15078720490581461846519752</v>
      </c>
      <c r="L29" s="440">
        <v>149.93886543675324473637182048</v>
      </c>
      <c r="M29" s="439">
        <v>146.93919662929544712134905157</v>
      </c>
      <c r="N29" s="95">
        <v>171.66457102309622766789870698</v>
      </c>
      <c r="O29" s="440">
        <v>193.25301923563728234582741446</v>
      </c>
      <c r="P29" s="93"/>
      <c r="Q29" s="420">
        <v>9.796694721536263664779679960</v>
      </c>
      <c r="R29" s="91">
        <v>5.3038297584612540761505572200</v>
      </c>
      <c r="S29" s="421">
        <v>3.5401510158138281970150160100</v>
      </c>
      <c r="T29" s="420">
        <v>3.0516204936041070136167459200</v>
      </c>
      <c r="U29" s="91">
        <v>4.0092196327834076009651618700</v>
      </c>
      <c r="V29" s="421">
        <v>10.713619537935272706993504860</v>
      </c>
      <c r="W29" s="420">
        <v>16.196900790543629716545930920</v>
      </c>
      <c r="X29" s="91">
        <v>61.544006411291585515575760890</v>
      </c>
      <c r="Y29" s="421">
        <v>55.471181214841858116195034520</v>
      </c>
      <c r="Z29" s="420">
        <v>10.131478387758571983652558540</v>
      </c>
      <c r="AA29" s="91">
        <v>10.867072787527066048019851340</v>
      </c>
      <c r="AB29" s="421">
        <v>8.076984772404459737181625270</v>
      </c>
    </row>
    <row r="30" ht="18" customHeight="1">
      <c r="A30" s="58"/>
      <c r="B30" s="1044" t="s">
        <v>75</v>
      </c>
      <c r="C30" s="1044"/>
      <c r="D30" s="457">
        <v>169.41829641646307752812679658</v>
      </c>
      <c r="E30" s="458">
        <v>195.87413576153899601381227204</v>
      </c>
      <c r="F30" s="459">
        <v>217.41921040503363032282259935</v>
      </c>
      <c r="G30" s="457">
        <v>176.48379613333903643499634606</v>
      </c>
      <c r="H30" s="458">
        <v>151.92044617420650779062094279</v>
      </c>
      <c r="I30" s="459">
        <v>192.63404018388622021477770897</v>
      </c>
      <c r="J30" s="457">
        <v>117.71513402188876776546976049</v>
      </c>
      <c r="K30" s="458">
        <v>129.2119551544744681216942444</v>
      </c>
      <c r="L30" s="459">
        <v>138.56223439404266829655855705</v>
      </c>
      <c r="M30" s="457">
        <v>150.08691816953136844686831196</v>
      </c>
      <c r="N30" s="458">
        <v>172.98729961753907997079736846</v>
      </c>
      <c r="O30" s="459">
        <v>202.08042467377870178300422665</v>
      </c>
      <c r="P30" s="5"/>
      <c r="Q30" s="430">
        <v>13.668551795863695667175095810</v>
      </c>
      <c r="R30" s="431">
        <v>6.2180593094163046208925102400</v>
      </c>
      <c r="S30" s="432">
        <v>4.2217963691591867703148519900</v>
      </c>
      <c r="T30" s="430">
        <v>5.1825560654457555949747104300</v>
      </c>
      <c r="U30" s="431">
        <v>5.9870641256199166163253055100</v>
      </c>
      <c r="V30" s="432">
        <v>9.505198027078924307953703580</v>
      </c>
      <c r="W30" s="430">
        <v>15.06186902895597023767316400</v>
      </c>
      <c r="X30" s="431">
        <v>50.304061636166523641108067980</v>
      </c>
      <c r="Y30" s="432">
        <v>44.859817592369461010603936230</v>
      </c>
      <c r="Z30" s="430">
        <v>11.825829378937666447172428750</v>
      </c>
      <c r="AA30" s="431">
        <v>8.718787721416866664380984900</v>
      </c>
      <c r="AB30" s="432">
        <v>6.6936406896847462719126069500</v>
      </c>
    </row>
    <row r="31" ht="6" customHeight="1">
      <c r="A31" s="58"/>
      <c r="B31" s="631"/>
      <c r="C31" s="631"/>
      <c r="D31" s="95"/>
      <c r="E31" s="95"/>
      <c r="F31" s="95"/>
      <c r="G31" s="95"/>
      <c r="H31" s="95"/>
      <c r="I31" s="95"/>
      <c r="J31" s="95"/>
      <c r="K31" s="95"/>
      <c r="L31" s="95"/>
      <c r="M31" s="95"/>
      <c r="N31" s="95"/>
      <c r="O31" s="95"/>
      <c r="P31" s="5"/>
      <c r="Q31" s="91"/>
      <c r="R31" s="91"/>
      <c r="S31" s="91"/>
      <c r="T31" s="91"/>
      <c r="U31" s="91"/>
      <c r="V31" s="91"/>
      <c r="W31" s="91"/>
      <c r="X31" s="91"/>
      <c r="Y31" s="91"/>
      <c r="Z31" s="91"/>
      <c r="AA31" s="91"/>
      <c r="AB31" s="91"/>
    </row>
    <row r="32" ht="18" customHeight="1">
      <c r="A32" s="58"/>
      <c r="B32" s="1045" t="s">
        <v>50</v>
      </c>
      <c r="C32" s="1045"/>
      <c r="D32" s="493">
        <v>146.26051455882071336638563402</v>
      </c>
      <c r="E32" s="494">
        <v>197.01026855275066846964087575</v>
      </c>
      <c r="F32" s="495">
        <v>197.04937527209784747180067291</v>
      </c>
      <c r="G32" s="493">
        <v>169.04757071496615081261619268</v>
      </c>
      <c r="H32" s="494">
        <v>127.05702923879593129650930302</v>
      </c>
      <c r="I32" s="495">
        <v>167.73258403656607186875315662</v>
      </c>
      <c r="J32" s="493">
        <v>124.84078841633865339398643906</v>
      </c>
      <c r="K32" s="494">
        <v>122.82398041179963213011579552</v>
      </c>
      <c r="L32" s="495">
        <v>130.22331423890504736337899061</v>
      </c>
      <c r="M32" s="493">
        <v>140.52179355085719938487169505</v>
      </c>
      <c r="N32" s="494">
        <v>162.56496517107661491887883094</v>
      </c>
      <c r="O32" s="495">
        <v>179.5203354238280854607615119</v>
      </c>
      <c r="P32" s="93"/>
      <c r="Q32" s="479">
        <v>6.2447333870092502499356415600</v>
      </c>
      <c r="R32" s="480">
        <v>22.832286732821056597030545940</v>
      </c>
      <c r="S32" s="481">
        <v>10.792136701005774959835207740</v>
      </c>
      <c r="T32" s="479">
        <v>28.008720113131154388268048280</v>
      </c>
      <c r="U32" s="480">
        <v>1.7915251141944211701629160700</v>
      </c>
      <c r="V32" s="481">
        <v>6.8602358426364589844144746900</v>
      </c>
      <c r="W32" s="479">
        <v>19.180796552516692647009579510</v>
      </c>
      <c r="X32" s="480">
        <v>46.322819909641045760224999150</v>
      </c>
      <c r="Y32" s="481">
        <v>39.304320374522385866207343520</v>
      </c>
      <c r="Z32" s="479">
        <v>12.980347701351477088192989120</v>
      </c>
      <c r="AA32" s="480">
        <v>14.729783163473095674224684350</v>
      </c>
      <c r="AB32" s="481">
        <v>10.400519551399154789902250650</v>
      </c>
    </row>
    <row r="33" ht="18" customHeight="1">
      <c r="A33" s="58"/>
      <c r="B33" s="1046" t="s">
        <v>51</v>
      </c>
      <c r="C33" s="1046"/>
      <c r="D33" s="276">
        <v>144.32610914770123495870450834</v>
      </c>
      <c r="E33" s="94">
        <v>196.20723009364389833738279925</v>
      </c>
      <c r="F33" s="277">
        <v>196.76963250985247709213326793</v>
      </c>
      <c r="G33" s="276">
        <v>169.47230216360105389716746816</v>
      </c>
      <c r="H33" s="94">
        <v>128.75020015552481711622999135</v>
      </c>
      <c r="I33" s="277">
        <v>169.58620896279701120514760573</v>
      </c>
      <c r="J33" s="276">
        <v>126.36427357306301940326472995</v>
      </c>
      <c r="K33" s="94">
        <v>135.61810830992861414517412338</v>
      </c>
      <c r="L33" s="277">
        <v>139.99963015303136975826114543</v>
      </c>
      <c r="M33" s="276">
        <v>140.38977272752412335560354</v>
      </c>
      <c r="N33" s="94">
        <v>166.96647274852358056831079753</v>
      </c>
      <c r="O33" s="277">
        <v>181.81895748494932242468799967</v>
      </c>
      <c r="P33" s="5"/>
      <c r="Q33" s="271">
        <v>0.2282174943023050217559026100</v>
      </c>
      <c r="R33" s="92">
        <v>11.052386553398719635510239980</v>
      </c>
      <c r="S33" s="272">
        <v>2.9427659583062829979423365200</v>
      </c>
      <c r="T33" s="271">
        <v>29.582357303503700911903450100</v>
      </c>
      <c r="U33" s="92">
        <v>-1.7327320418865364635478700700</v>
      </c>
      <c r="V33" s="272">
        <v>6.8965216797822064953001112600</v>
      </c>
      <c r="W33" s="271">
        <v>22.107070175399764269712728870</v>
      </c>
      <c r="X33" s="92">
        <v>43.510218069542429631612205470</v>
      </c>
      <c r="Y33" s="272">
        <v>40.493579706402924448578991490</v>
      </c>
      <c r="Z33" s="271">
        <v>9.042225807354490629743189590</v>
      </c>
      <c r="AA33" s="92">
        <v>7.1217903205677630256216538800</v>
      </c>
      <c r="AB33" s="272">
        <v>5.763751312728008572891107400</v>
      </c>
    </row>
    <row r="34" ht="18" customHeight="1">
      <c r="A34" s="58"/>
      <c r="B34" s="1047" t="s">
        <v>76</v>
      </c>
      <c r="C34" s="1047"/>
      <c r="D34" s="443">
        <v>145.28224546074884900002973292</v>
      </c>
      <c r="E34" s="444">
        <v>196.59079672119751749707066867</v>
      </c>
      <c r="F34" s="445">
        <v>196.90164239124401173753648319</v>
      </c>
      <c r="G34" s="443">
        <v>169.26630162448112815043687678</v>
      </c>
      <c r="H34" s="444">
        <v>127.87497649471125061832095899</v>
      </c>
      <c r="I34" s="445">
        <v>168.67002713033280907276456877</v>
      </c>
      <c r="J34" s="443">
        <v>125.6025309947008363986255845</v>
      </c>
      <c r="K34" s="444">
        <v>129.34909698995766821438401147</v>
      </c>
      <c r="L34" s="445">
        <v>135.1797807196834567608961032</v>
      </c>
      <c r="M34" s="633">
        <v>140.45518039316366205405097352</v>
      </c>
      <c r="N34" s="634">
        <v>164.80591262028629967309793619</v>
      </c>
      <c r="O34" s="635">
        <v>180.71156911207752850530441399</v>
      </c>
      <c r="P34" s="93"/>
      <c r="Q34" s="273">
        <v>3.1329499964856747447214953700</v>
      </c>
      <c r="R34" s="274">
        <v>16.955249762557166669515925710</v>
      </c>
      <c r="S34" s="275">
        <v>6.9061121394564644788802251800</v>
      </c>
      <c r="T34" s="273">
        <v>28.714241148546023692061660250</v>
      </c>
      <c r="U34" s="274">
        <v>-0.0402075284267815407876132100</v>
      </c>
      <c r="V34" s="275">
        <v>6.8977395664427690321832840200</v>
      </c>
      <c r="W34" s="273">
        <v>20.543966373060486895694555190</v>
      </c>
      <c r="X34" s="274">
        <v>46.218065096878644375909522270</v>
      </c>
      <c r="Y34" s="275">
        <v>40.634489317070648255408298870</v>
      </c>
      <c r="Z34" s="273">
        <v>11.090351900615435447212253540</v>
      </c>
      <c r="AA34" s="274">
        <v>11.057087130015364803758027660</v>
      </c>
      <c r="AB34" s="275">
        <v>8.181514623918078228562027970</v>
      </c>
    </row>
    <row r="35" ht="6" customHeight="1">
      <c r="A35" s="58"/>
      <c r="B35" s="631"/>
      <c r="C35" s="631"/>
      <c r="D35" s="95"/>
      <c r="E35" s="95"/>
      <c r="F35" s="95"/>
      <c r="G35" s="95"/>
      <c r="H35" s="95"/>
      <c r="I35" s="95"/>
      <c r="J35" s="95"/>
      <c r="K35" s="95"/>
      <c r="L35" s="95"/>
      <c r="M35" s="636"/>
      <c r="N35" s="636"/>
      <c r="O35" s="636"/>
      <c r="P35" s="93"/>
      <c r="Q35" s="91"/>
      <c r="R35" s="91"/>
      <c r="S35" s="91"/>
      <c r="T35" s="91"/>
      <c r="U35" s="91"/>
      <c r="V35" s="91"/>
      <c r="W35" s="91"/>
      <c r="X35" s="91"/>
      <c r="Y35" s="91"/>
      <c r="Z35" s="91"/>
      <c r="AA35" s="91"/>
      <c r="AB35" s="91"/>
    </row>
    <row r="36" ht="18" customHeight="1">
      <c r="A36" s="58"/>
      <c r="B36" s="982" t="s">
        <v>12</v>
      </c>
      <c r="C36" s="982"/>
      <c r="D36" s="482">
        <v>161.87286766026216555934638176</v>
      </c>
      <c r="E36" s="483">
        <v>198.55127074165446559936194786</v>
      </c>
      <c r="F36" s="484">
        <v>211.76462640760333257376277904</v>
      </c>
      <c r="G36" s="482">
        <v>172.0830564784053156146179402</v>
      </c>
      <c r="H36" s="483">
        <v>142.82818888289978304117412545</v>
      </c>
      <c r="I36" s="484">
        <v>182.2987874737843601021781991</v>
      </c>
      <c r="J36" s="482">
        <v>120.40436867341502397442727757</v>
      </c>
      <c r="K36" s="483">
        <v>120.4064813560014708861209336</v>
      </c>
      <c r="L36" s="484">
        <v>129.91680692796103533480023675</v>
      </c>
      <c r="M36" s="482">
        <v>146.80735516372795969773299748</v>
      </c>
      <c r="N36" s="483">
        <v>170.06513423418060598845169355</v>
      </c>
      <c r="O36" s="484">
        <v>194.34009861378430397266495102</v>
      </c>
      <c r="P36" s="93"/>
      <c r="Q36" s="468">
        <v>10.347538651837386270192581560</v>
      </c>
      <c r="R36" s="469">
        <v>10.290927110981021505058923110</v>
      </c>
      <c r="S36" s="470">
        <v>5.1398591075617144135211033300</v>
      </c>
      <c r="T36" s="468">
        <v>10.778457243209319245874532460</v>
      </c>
      <c r="U36" s="469">
        <v>8.111339091243278007142703590</v>
      </c>
      <c r="V36" s="470">
        <v>9.155630401211150868000967730</v>
      </c>
      <c r="W36" s="468">
        <v>16.988139631992429920776096190</v>
      </c>
      <c r="X36" s="469">
        <v>38.417626665716174536502179920</v>
      </c>
      <c r="Y36" s="470">
        <v>34.342723196953220465073959660</v>
      </c>
      <c r="Z36" s="468">
        <v>11.272762501004788501926817430</v>
      </c>
      <c r="AA36" s="469">
        <v>9.287031576755306937741902960</v>
      </c>
      <c r="AB36" s="470">
        <v>6.9081007992861978782937643700</v>
      </c>
    </row>
    <row r="37" ht="15"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 customHeight="1">
      <c r="A38" s="112"/>
      <c r="B38" s="1037" t="s">
        <v>10</v>
      </c>
      <c r="C38" s="1037"/>
      <c r="D38" s="1037"/>
      <c r="E38" s="1037"/>
      <c r="F38" s="1037"/>
      <c r="G38" s="1037"/>
      <c r="H38" s="1037"/>
      <c r="I38" s="1037"/>
      <c r="J38" s="1037"/>
      <c r="K38" s="1037"/>
      <c r="L38" s="1037"/>
      <c r="M38" s="1037"/>
      <c r="N38" s="1037"/>
      <c r="O38" s="1037"/>
      <c r="P38" s="411"/>
      <c r="Q38" s="1038"/>
      <c r="R38" s="1038"/>
      <c r="S38" s="1038"/>
      <c r="T38" s="1038"/>
      <c r="U38" s="1038"/>
      <c r="V38" s="1038"/>
      <c r="W38" s="1038"/>
      <c r="X38" s="1038"/>
      <c r="Y38" s="1038"/>
      <c r="Z38" s="1038"/>
      <c r="AA38" s="1038"/>
      <c r="AB38" s="1038"/>
      <c r="AC38" s="9"/>
    </row>
    <row r="39" ht="18" customHeight="1">
      <c r="A39" s="58"/>
      <c r="B39" s="1042" t="s">
        <v>43</v>
      </c>
      <c r="C39" s="1042"/>
      <c r="D39" s="454">
        <v>60.913488392836852113663852915</v>
      </c>
      <c r="E39" s="455">
        <v>74.053623809525769459927103536</v>
      </c>
      <c r="F39" s="456">
        <v>71.717639901212504226848953191</v>
      </c>
      <c r="G39" s="454">
        <v>5.7634877061406637543988934364</v>
      </c>
      <c r="H39" s="455">
        <v>17.736617975048390371202105959</v>
      </c>
      <c r="I39" s="456">
        <v>22.706332488760169849638623828</v>
      </c>
      <c r="J39" s="454">
        <v>35.021530131186382903345721197</v>
      </c>
      <c r="K39" s="455">
        <v>24.355521409721200581005871717</v>
      </c>
      <c r="L39" s="456">
        <v>11.905497256124106206195423503</v>
      </c>
      <c r="M39" s="454">
        <v>101.69850623016389877140846744</v>
      </c>
      <c r="N39" s="455">
        <v>116.1457631942953604121350811</v>
      </c>
      <c r="O39" s="456">
        <v>106.32946964609678028268300042</v>
      </c>
      <c r="P39" s="5"/>
      <c r="Q39" s="427">
        <v>39.841630265092283859498464850</v>
      </c>
      <c r="R39" s="428">
        <v>7.394205079148811982823208500</v>
      </c>
      <c r="S39" s="429">
        <v>11.030884337198327561959964180</v>
      </c>
      <c r="T39" s="427">
        <v>-72.637415952621634451886300540</v>
      </c>
      <c r="U39" s="428">
        <v>73.274789778235069559698907630</v>
      </c>
      <c r="V39" s="429">
        <v>-13.546007266608402876148668060</v>
      </c>
      <c r="W39" s="427">
        <v>16.067307122517403231464501560</v>
      </c>
      <c r="X39" s="428">
        <v>102.27817431315797774177204769</v>
      </c>
      <c r="Y39" s="429">
        <v>72.436549381007470574647121650</v>
      </c>
      <c r="Z39" s="427">
        <v>7.2816976569201784732562289600</v>
      </c>
      <c r="AA39" s="428">
        <v>27.308584286756327632031655990</v>
      </c>
      <c r="AB39" s="429">
        <v>8.764871660791977376074875740</v>
      </c>
    </row>
    <row r="40" ht="18" customHeight="1">
      <c r="A40" s="58"/>
      <c r="B40" s="1043" t="s">
        <v>46</v>
      </c>
      <c r="C40" s="1043"/>
      <c r="D40" s="439">
        <v>78.896606751041234557687111879</v>
      </c>
      <c r="E40" s="95">
        <v>81.9872884680622900183345239</v>
      </c>
      <c r="F40" s="440">
        <v>98.84487539670300669914435238</v>
      </c>
      <c r="G40" s="439">
        <v>4.5064707134579332672112764291</v>
      </c>
      <c r="H40" s="95">
        <v>16.836909959821462502025663634</v>
      </c>
      <c r="I40" s="440">
        <v>25.709776703582857391800242422</v>
      </c>
      <c r="J40" s="439">
        <v>35.068182308234401766787735868</v>
      </c>
      <c r="K40" s="95">
        <v>23.512195644038802557978974703</v>
      </c>
      <c r="L40" s="440">
        <v>11.96420621520499587948222277</v>
      </c>
      <c r="M40" s="439">
        <v>118.47125977273356959168612405</v>
      </c>
      <c r="N40" s="95">
        <v>122.33639407192255507833916211</v>
      </c>
      <c r="O40" s="440">
        <v>136.51885831549085997042681743</v>
      </c>
      <c r="P40" s="5"/>
      <c r="Q40" s="420">
        <v>38.234877082467585442367835450</v>
      </c>
      <c r="R40" s="91">
        <v>6.0508866992602343405616275600</v>
      </c>
      <c r="S40" s="421">
        <v>9.175591985665708463714219750</v>
      </c>
      <c r="T40" s="420">
        <v>-71.032908713003635100783445690</v>
      </c>
      <c r="U40" s="91">
        <v>42.294331827935788933983275900</v>
      </c>
      <c r="V40" s="421">
        <v>16.163281268166101098112290120</v>
      </c>
      <c r="W40" s="420">
        <v>14.670002802995456264767240420</v>
      </c>
      <c r="X40" s="91">
        <v>85.52420951546193813517077825</v>
      </c>
      <c r="Y40" s="421">
        <v>84.35345585699329834234809713</v>
      </c>
      <c r="Z40" s="420">
        <v>14.782885242118676086793954220</v>
      </c>
      <c r="AA40" s="91">
        <v>20.155308163162363170701186940</v>
      </c>
      <c r="AB40" s="421">
        <v>14.567892752769223389108463990</v>
      </c>
    </row>
    <row r="41" ht="18" customHeight="1">
      <c r="A41" s="58"/>
      <c r="B41" s="1043" t="s">
        <v>47</v>
      </c>
      <c r="C41" s="1043"/>
      <c r="D41" s="439">
        <v>94.65402749591305039166425513</v>
      </c>
      <c r="E41" s="95">
        <v>95.9635332595069024688348271</v>
      </c>
      <c r="F41" s="440">
        <v>121.76747229495182287412858593</v>
      </c>
      <c r="G41" s="439">
        <v>5.1388668912199667494252528177</v>
      </c>
      <c r="H41" s="95">
        <v>20.80500519251303877043681597</v>
      </c>
      <c r="I41" s="440">
        <v>37.75222269949025589873015223</v>
      </c>
      <c r="J41" s="439">
        <v>38.143986258886423221777229621</v>
      </c>
      <c r="K41" s="95">
        <v>21.647408289585715808579274713</v>
      </c>
      <c r="L41" s="440">
        <v>11.953985608154782549968767373</v>
      </c>
      <c r="M41" s="439">
        <v>137.93688064601944036286673744</v>
      </c>
      <c r="N41" s="95">
        <v>138.41594674160565704785091765</v>
      </c>
      <c r="O41" s="440">
        <v>171.47368060259686132282750537</v>
      </c>
      <c r="P41" s="93"/>
      <c r="Q41" s="420">
        <v>31.135220047435655706681859030</v>
      </c>
      <c r="R41" s="91">
        <v>7.4050945265140134245968308100</v>
      </c>
      <c r="S41" s="421">
        <v>8.208286946197933483067199530</v>
      </c>
      <c r="T41" s="420">
        <v>-65.666000323395978437023551080</v>
      </c>
      <c r="U41" s="91">
        <v>66.302045877210834214857062110</v>
      </c>
      <c r="V41" s="421">
        <v>41.511662563377251040450378020</v>
      </c>
      <c r="W41" s="420">
        <v>45.336427395995510924332912360</v>
      </c>
      <c r="X41" s="91">
        <v>103.17278847668746458011605195</v>
      </c>
      <c r="Y41" s="421">
        <v>94.15778771574223404733764884</v>
      </c>
      <c r="Z41" s="420">
        <v>21.644901761933217578476852740</v>
      </c>
      <c r="AA41" s="91">
        <v>23.022909604619548897909068640</v>
      </c>
      <c r="AB41" s="421">
        <v>17.960537442186418245129177460</v>
      </c>
    </row>
    <row r="42" ht="18" customHeight="1">
      <c r="A42" s="58"/>
      <c r="B42" s="1043" t="s">
        <v>48</v>
      </c>
      <c r="C42" s="1043"/>
      <c r="D42" s="439">
        <v>99.17151330672954366829934056</v>
      </c>
      <c r="E42" s="95">
        <v>97.6068381495218270078167609</v>
      </c>
      <c r="F42" s="440">
        <v>117.11639400452817367325766322</v>
      </c>
      <c r="G42" s="439">
        <v>4.8485866784767382657860505384</v>
      </c>
      <c r="H42" s="95">
        <v>19.704955754451945409393091288</v>
      </c>
      <c r="I42" s="440">
        <v>40.749691501500385535268583922</v>
      </c>
      <c r="J42" s="439">
        <v>34.526498696954627185711010168</v>
      </c>
      <c r="K42" s="95">
        <v>23.068364223975435984874426526</v>
      </c>
      <c r="L42" s="440">
        <v>11.777993422752741481740809936</v>
      </c>
      <c r="M42" s="439">
        <v>138.54659868216090911979640112</v>
      </c>
      <c r="N42" s="95">
        <v>140.38015812794920840208427857</v>
      </c>
      <c r="O42" s="440">
        <v>169.64407892878130069026705691</v>
      </c>
      <c r="P42" s="5"/>
      <c r="Q42" s="420">
        <v>47.428775393815737030429651400</v>
      </c>
      <c r="R42" s="91">
        <v>3.1640132456108806547605819300</v>
      </c>
      <c r="S42" s="421">
        <v>2.4361147578387473541948894500</v>
      </c>
      <c r="T42" s="420">
        <v>-76.822548257178177103971639650</v>
      </c>
      <c r="U42" s="91">
        <v>74.938635374442476270960057180</v>
      </c>
      <c r="V42" s="421">
        <v>42.989949897542147218274135760</v>
      </c>
      <c r="W42" s="420">
        <v>13.735100199629352214312938410</v>
      </c>
      <c r="X42" s="91">
        <v>111.17125194777397068341187821</v>
      </c>
      <c r="Y42" s="421">
        <v>79.53466243480744411914313536</v>
      </c>
      <c r="Z42" s="420">
        <v>16.873800671396800206307065940</v>
      </c>
      <c r="AA42" s="91">
        <v>20.187262544956851447235267840</v>
      </c>
      <c r="AB42" s="421">
        <v>13.558055333368160673129157720</v>
      </c>
    </row>
    <row r="43" ht="18" customHeight="1">
      <c r="A43" s="58"/>
      <c r="B43" s="1043" t="s">
        <v>49</v>
      </c>
      <c r="C43" s="1043"/>
      <c r="D43" s="439">
        <v>75.150177755323941940718657437</v>
      </c>
      <c r="E43" s="95">
        <v>94.35483571120793074835614272</v>
      </c>
      <c r="F43" s="440">
        <v>90.71512281307110242301932531</v>
      </c>
      <c r="G43" s="439">
        <v>5.9254744320018403635725554195</v>
      </c>
      <c r="H43" s="95">
        <v>15.270131617334010045312792827</v>
      </c>
      <c r="I43" s="440">
        <v>33.462748993008572737349742674</v>
      </c>
      <c r="J43" s="439">
        <v>41.095384404077061040921350979</v>
      </c>
      <c r="K43" s="95">
        <v>23.314803852778724301015705778</v>
      </c>
      <c r="L43" s="440">
        <v>12.216770611136379183395405419</v>
      </c>
      <c r="M43" s="439">
        <v>122.17103659140284334521256371</v>
      </c>
      <c r="N43" s="95">
        <v>132.93977118132066509468464119</v>
      </c>
      <c r="O43" s="440">
        <v>136.39464241721605434376447326</v>
      </c>
      <c r="P43" s="93"/>
      <c r="Q43" s="420">
        <v>33.911960667312853700852876760</v>
      </c>
      <c r="R43" s="91">
        <v>22.586858019510322837704052470</v>
      </c>
      <c r="S43" s="421">
        <v>16.14464891448823877204511400</v>
      </c>
      <c r="T43" s="420">
        <v>-63.100005682713690065901041610</v>
      </c>
      <c r="U43" s="91">
        <v>43.441590917722578239385062790</v>
      </c>
      <c r="V43" s="421">
        <v>40.822368124761479924421368200</v>
      </c>
      <c r="W43" s="420">
        <v>25.260259052155897753359082620</v>
      </c>
      <c r="X43" s="91">
        <v>98.12858112324097060933327283</v>
      </c>
      <c r="Y43" s="421">
        <v>78.442127724592388295603908840</v>
      </c>
      <c r="Z43" s="420">
        <v>16.369670279728848279050470490</v>
      </c>
      <c r="AA43" s="91">
        <v>33.765327899685870995378504460</v>
      </c>
      <c r="AB43" s="421">
        <v>25.461861103527349895811945290</v>
      </c>
    </row>
    <row r="44" ht="18" customHeight="1">
      <c r="A44" s="58"/>
      <c r="B44" s="1044" t="s">
        <v>75</v>
      </c>
      <c r="C44" s="1044"/>
      <c r="D44" s="457">
        <v>81.75716274036892453440664358</v>
      </c>
      <c r="E44" s="458">
        <v>88.79322387956494394065387163</v>
      </c>
      <c r="F44" s="459">
        <v>100.032300882093321979279776</v>
      </c>
      <c r="G44" s="457">
        <v>5.2365772842594284800788057281</v>
      </c>
      <c r="H44" s="458">
        <v>18.070724099833769419674093936</v>
      </c>
      <c r="I44" s="459">
        <v>32.076154477268448282557469016</v>
      </c>
      <c r="J44" s="457">
        <v>36.771116359867779223708609565</v>
      </c>
      <c r="K44" s="458">
        <v>23.179658684019975846690850688</v>
      </c>
      <c r="L44" s="459">
        <v>11.9636906226746010601565258</v>
      </c>
      <c r="M44" s="457">
        <v>123.76485638449613223819405876</v>
      </c>
      <c r="N44" s="458">
        <v>130.04360666341868920701881613</v>
      </c>
      <c r="O44" s="459">
        <v>144.07214598203637132199377069</v>
      </c>
      <c r="P44" s="5"/>
      <c r="Q44" s="430">
        <v>38.357071644571472298387020620</v>
      </c>
      <c r="R44" s="431">
        <v>9.316102163048846786134871230</v>
      </c>
      <c r="S44" s="432">
        <v>9.496227067316494318080835190</v>
      </c>
      <c r="T44" s="430">
        <v>-70.304581568464272085029737900</v>
      </c>
      <c r="U44" s="431">
        <v>60.391595332166811527239461020</v>
      </c>
      <c r="V44" s="432">
        <v>26.354572688889309799072708720</v>
      </c>
      <c r="W44" s="430">
        <v>21.898946646155805794719549250</v>
      </c>
      <c r="X44" s="431">
        <v>99.49029890195736709256874005</v>
      </c>
      <c r="Y44" s="432">
        <v>81.16784780735907347744618800</v>
      </c>
      <c r="Z44" s="430">
        <v>15.786081270988472789490032320</v>
      </c>
      <c r="AA44" s="431">
        <v>24.907191486476380674050365630</v>
      </c>
      <c r="AB44" s="432">
        <v>16.802949503396515059455613980</v>
      </c>
    </row>
    <row r="45" ht="6" customHeight="1">
      <c r="A45" s="58"/>
      <c r="B45" s="631"/>
      <c r="C45" s="631"/>
      <c r="D45" s="95"/>
      <c r="E45" s="95"/>
      <c r="F45" s="95"/>
      <c r="G45" s="95"/>
      <c r="H45" s="95"/>
      <c r="I45" s="95"/>
      <c r="J45" s="95"/>
      <c r="K45" s="95"/>
      <c r="L45" s="95"/>
      <c r="M45" s="95"/>
      <c r="N45" s="95"/>
      <c r="O45" s="95"/>
      <c r="P45" s="5"/>
      <c r="Q45" s="91"/>
      <c r="R45" s="91"/>
      <c r="S45" s="91"/>
      <c r="T45" s="91"/>
      <c r="U45" s="91"/>
      <c r="V45" s="91"/>
      <c r="W45" s="91"/>
      <c r="X45" s="91"/>
      <c r="Y45" s="91"/>
      <c r="Z45" s="91"/>
      <c r="AA45" s="91"/>
      <c r="AB45" s="91"/>
    </row>
    <row r="46" ht="18" customHeight="1">
      <c r="A46" s="58"/>
      <c r="B46" s="1045" t="s">
        <v>50</v>
      </c>
      <c r="C46" s="1045"/>
      <c r="D46" s="493">
        <v>63.822769989303584014422822181</v>
      </c>
      <c r="E46" s="494">
        <v>85.56137551071330433443188322</v>
      </c>
      <c r="F46" s="495">
        <v>83.501639451137713540312533</v>
      </c>
      <c r="G46" s="493">
        <v>15.19720585215352264881095067</v>
      </c>
      <c r="H46" s="494">
        <v>31.028039009436800792315776551</v>
      </c>
      <c r="I46" s="495">
        <v>45.819038804084949223281469635</v>
      </c>
      <c r="J46" s="493">
        <v>40.352578073968049581894606606</v>
      </c>
      <c r="K46" s="494">
        <v>19.387822702385941931566876526</v>
      </c>
      <c r="L46" s="495">
        <v>11.116086441685386089958893765</v>
      </c>
      <c r="M46" s="493">
        <v>119.37255391542515624512837933</v>
      </c>
      <c r="N46" s="494">
        <v>135.97723722253604705831453616</v>
      </c>
      <c r="O46" s="495">
        <v>140.43676469690804885355289626</v>
      </c>
      <c r="P46" s="93"/>
      <c r="Q46" s="479">
        <v>32.079783663842755841742760080</v>
      </c>
      <c r="R46" s="480">
        <v>16.259846535782894611508635950</v>
      </c>
      <c r="S46" s="481">
        <v>16.765764964655205983833334940</v>
      </c>
      <c r="T46" s="479">
        <v>-13.032243587118767776169163070</v>
      </c>
      <c r="U46" s="480">
        <v>65.694611101773997040219309530</v>
      </c>
      <c r="V46" s="481">
        <v>8.240809497974408792693245810</v>
      </c>
      <c r="W46" s="479">
        <v>33.116421978344223151096195510</v>
      </c>
      <c r="X46" s="480">
        <v>121.55441617709324327687558551</v>
      </c>
      <c r="Y46" s="481">
        <v>78.067261697378497772458981370</v>
      </c>
      <c r="Z46" s="479">
        <v>24.204539106987685931114843190</v>
      </c>
      <c r="AA46" s="480">
        <v>34.535278567890539951966406010</v>
      </c>
      <c r="AB46" s="481">
        <v>16.947434576227388894943674650</v>
      </c>
    </row>
    <row r="47" ht="18" customHeight="1">
      <c r="A47" s="58"/>
      <c r="B47" s="1046" t="s">
        <v>51</v>
      </c>
      <c r="C47" s="1046"/>
      <c r="D47" s="276">
        <v>64.436505296246409951259992676</v>
      </c>
      <c r="E47" s="94">
        <v>93.1892657323269431168765782</v>
      </c>
      <c r="F47" s="277">
        <v>93.31441561076962378431676882</v>
      </c>
      <c r="G47" s="276">
        <v>16.176901570161918781093258341</v>
      </c>
      <c r="H47" s="94">
        <v>29.383924185027252654003143848</v>
      </c>
      <c r="I47" s="277">
        <v>47.400432759211978549282969835</v>
      </c>
      <c r="J47" s="276">
        <v>40.845017720586026473782539016</v>
      </c>
      <c r="K47" s="94">
        <v>22.281928449425654548337954124</v>
      </c>
      <c r="L47" s="277">
        <v>12.289345710021722949019391147</v>
      </c>
      <c r="M47" s="276">
        <v>121.45842458699435520613578991</v>
      </c>
      <c r="N47" s="94">
        <v>144.85511836677985031921767603</v>
      </c>
      <c r="O47" s="277">
        <v>153.00419408000332528261912965</v>
      </c>
      <c r="P47" s="5"/>
      <c r="Q47" s="271">
        <v>-0.4474783539202913219916671300</v>
      </c>
      <c r="R47" s="92">
        <v>2.5671120681768778077804533300</v>
      </c>
      <c r="S47" s="272">
        <v>6.8968589554136465094721556500</v>
      </c>
      <c r="T47" s="271">
        <v>-2.5231222673319319676027890500</v>
      </c>
      <c r="U47" s="92">
        <v>19.146800618292803870145536230</v>
      </c>
      <c r="V47" s="272">
        <v>-7.3790648082858549310909779300</v>
      </c>
      <c r="W47" s="271">
        <v>40.176726300229769564463702660</v>
      </c>
      <c r="X47" s="92">
        <v>141.53957544499642183919013311</v>
      </c>
      <c r="Y47" s="272">
        <v>97.37103859741226004546482383</v>
      </c>
      <c r="Z47" s="271">
        <v>9.956928805311684077896963030</v>
      </c>
      <c r="AA47" s="92">
        <v>16.122119387721513565603052550</v>
      </c>
      <c r="AB47" s="272">
        <v>5.7409492104097272668426078700</v>
      </c>
    </row>
    <row r="48" ht="18" customHeight="1">
      <c r="A48" s="58"/>
      <c r="B48" s="1047" t="s">
        <v>76</v>
      </c>
      <c r="C48" s="1047"/>
      <c r="D48" s="443">
        <v>64.129637642774996982841407426</v>
      </c>
      <c r="E48" s="444">
        <v>89.37532062152012372565423071</v>
      </c>
      <c r="F48" s="445">
        <v>88.40802753095366866231465091</v>
      </c>
      <c r="G48" s="443">
        <v>15.687053711157720714952104505</v>
      </c>
      <c r="H48" s="444">
        <v>30.2059815972320267231594602</v>
      </c>
      <c r="I48" s="445">
        <v>46.609735781648463886282219738</v>
      </c>
      <c r="J48" s="443">
        <v>40.598797897277038027838572809</v>
      </c>
      <c r="K48" s="444">
        <v>20.834875575905798239952415325</v>
      </c>
      <c r="L48" s="445">
        <v>11.702716075853554519489142457</v>
      </c>
      <c r="M48" s="443">
        <v>120.41548925120975572563208462</v>
      </c>
      <c r="N48" s="444">
        <v>140.4161777946579486887661061</v>
      </c>
      <c r="O48" s="445">
        <v>146.72047938845568706808601296</v>
      </c>
      <c r="P48" s="93"/>
      <c r="Q48" s="273">
        <v>15.315392277460749867695154710</v>
      </c>
      <c r="R48" s="274">
        <v>9.977501148432799573519320500</v>
      </c>
      <c r="S48" s="275">
        <v>12.584087942204591081177129890</v>
      </c>
      <c r="T48" s="273">
        <v>-8.176427967051864160378874060</v>
      </c>
      <c r="U48" s="274">
        <v>41.385824682894638882456829700</v>
      </c>
      <c r="V48" s="275">
        <v>0.7510705326991799150152827600</v>
      </c>
      <c r="W48" s="273">
        <v>36.277379059633558808715062810</v>
      </c>
      <c r="X48" s="274">
        <v>132.49194247810986033173528733</v>
      </c>
      <c r="Y48" s="275">
        <v>87.67972751767720953211140768</v>
      </c>
      <c r="Z48" s="273">
        <v>17.492755359087305693601621900</v>
      </c>
      <c r="AA48" s="274">
        <v>25.829197913270636330629881540</v>
      </c>
      <c r="AB48" s="275">
        <v>11.979881212179748624813741100</v>
      </c>
    </row>
    <row r="49" ht="6" customHeight="1">
      <c r="A49" s="58"/>
      <c r="B49" s="631"/>
      <c r="C49" s="631"/>
      <c r="D49" s="95"/>
      <c r="E49" s="95"/>
      <c r="F49" s="95"/>
      <c r="G49" s="95"/>
      <c r="H49" s="95"/>
      <c r="I49" s="95"/>
      <c r="J49" s="95"/>
      <c r="K49" s="95"/>
      <c r="L49" s="95"/>
      <c r="M49" s="95"/>
      <c r="N49" s="95"/>
      <c r="O49" s="95"/>
      <c r="P49" s="5"/>
      <c r="Q49" s="91"/>
      <c r="R49" s="91"/>
      <c r="S49" s="91"/>
      <c r="T49" s="91"/>
      <c r="U49" s="91"/>
      <c r="V49" s="91"/>
      <c r="W49" s="91"/>
      <c r="X49" s="91"/>
      <c r="Y49" s="91"/>
      <c r="Z49" s="91"/>
      <c r="AA49" s="91"/>
      <c r="AB49" s="91"/>
    </row>
    <row r="50" ht="18" customHeight="1">
      <c r="A50" s="58"/>
      <c r="B50" s="982" t="s">
        <v>12</v>
      </c>
      <c r="C50" s="982"/>
      <c r="D50" s="482">
        <v>75.881313131313131313131313131</v>
      </c>
      <c r="E50" s="483">
        <v>90.06771248657942272455135078</v>
      </c>
      <c r="F50" s="484">
        <v>96.87988279978136492389805531</v>
      </c>
      <c r="G50" s="482">
        <v>8.72003367003367003367003367</v>
      </c>
      <c r="H50" s="483">
        <v>22.509682484156321574831675421</v>
      </c>
      <c r="I50" s="484">
        <v>36.917011490275437517586840884</v>
      </c>
      <c r="J50" s="482">
        <v>38.046969696969696969696969697</v>
      </c>
      <c r="K50" s="483">
        <v>20.923735403096031401551553234</v>
      </c>
      <c r="L50" s="484">
        <v>11.158029494119340795872955248</v>
      </c>
      <c r="M50" s="482">
        <v>122.64840067340067340067340067</v>
      </c>
      <c r="N50" s="483">
        <v>133.50113037383177570093457944</v>
      </c>
      <c r="O50" s="484">
        <v>144.95492378417614323735785144</v>
      </c>
      <c r="P50" s="93"/>
      <c r="Q50" s="468">
        <v>30.722280951385867630444947660</v>
      </c>
      <c r="R50" s="469">
        <v>10.330641671392271145348245980</v>
      </c>
      <c r="S50" s="470">
        <v>10.646432682496730673676688290</v>
      </c>
      <c r="T50" s="468">
        <v>-50.083359835038075676543777620</v>
      </c>
      <c r="U50" s="469">
        <v>63.084317191093009254265671140</v>
      </c>
      <c r="V50" s="470">
        <v>16.952793844339979546408534130</v>
      </c>
      <c r="W50" s="468">
        <v>26.599445424881874913460934590</v>
      </c>
      <c r="X50" s="469">
        <v>91.61817976923082967818216816</v>
      </c>
      <c r="Y50" s="470">
        <v>70.983107364292901250155611710</v>
      </c>
      <c r="Z50" s="468">
        <v>16.177379320737213903878014620</v>
      </c>
      <c r="AA50" s="469">
        <v>25.522500283981226315084591300</v>
      </c>
      <c r="AB50" s="470">
        <v>15.364397723738209775684476270</v>
      </c>
    </row>
    <row r="51" ht="15" customHeight="1">
      <c r="B51" s="43"/>
      <c r="C51"/>
      <c r="D51" s="56"/>
      <c r="E51" s="56"/>
      <c r="F51" s="56"/>
      <c r="G51" s="56"/>
      <c r="H51" s="56"/>
      <c r="I51" s="56"/>
      <c r="J51" s="56"/>
      <c r="K51" s="56"/>
      <c r="L51" s="56"/>
      <c r="M51" s="56"/>
      <c r="N51" s="56"/>
      <c r="O51" s="56"/>
      <c r="P51" s="5"/>
      <c r="Q51" s="5"/>
      <c r="R51" s="5"/>
      <c r="S51" s="5"/>
      <c r="T51" s="5"/>
      <c r="U51" s="5"/>
      <c r="V51" s="5"/>
      <c r="W51" s="5"/>
      <c r="X51" s="5"/>
      <c r="Y51" s="5"/>
      <c r="Z51" s="5"/>
      <c r="AA51" s="5"/>
      <c r="AB51" s="5"/>
    </row>
    <row r="52" ht="39.95" customHeight="1">
      <c r="B52" s="1048" t="s">
        <v>126</v>
      </c>
      <c r="C52" s="1048"/>
      <c r="D52" s="1048"/>
      <c r="E52" s="1048"/>
      <c r="F52" s="1048"/>
      <c r="G52" s="1048"/>
      <c r="H52" s="1048"/>
      <c r="I52" s="1048"/>
      <c r="J52" s="1048"/>
      <c r="K52" s="1048"/>
      <c r="L52" s="1048"/>
      <c r="M52" s="1048"/>
      <c r="N52" s="1048"/>
      <c r="O52" s="1048"/>
      <c r="P52" s="1048"/>
      <c r="Q52" s="1048"/>
      <c r="R52" s="1048"/>
      <c r="S52" s="1048"/>
      <c r="T52" s="1048"/>
      <c r="U52" s="1048"/>
      <c r="V52" s="1048"/>
      <c r="W52" s="1048"/>
      <c r="X52" s="1048"/>
      <c r="Y52" s="1048"/>
      <c r="Z52" s="1048"/>
      <c r="AA52" s="1048"/>
      <c r="AB52" s="1048"/>
    </row>
    <row r="54">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row>
    <row r="55">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row>
    <row r="56">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row>
    <row r="57">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row>
    <row r="58">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row>
    <row r="59">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row>
    <row r="60">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row>
    <row r="6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row>
    <row r="62">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row>
    <row r="63">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row>
    <row r="64">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row>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row r="87" s="236" customFormat="1"/>
    <row r="88" s="236" customFormat="1"/>
    <row r="89" s="236" customFormat="1"/>
    <row r="90" s="236" customFormat="1"/>
    <row r="91" s="236" customFormat="1"/>
    <row r="92" s="236" customFormat="1"/>
    <row r="93" s="236" customFormat="1"/>
    <row r="94" s="236" customFormat="1"/>
  </sheetData>
  <mergeCells count="49">
    <mergeCell ref="B52:AB52"/>
    <mergeCell ref="R3:AB3"/>
    <mergeCell ref="Q6:AB6"/>
    <mergeCell ref="D6:O6"/>
    <mergeCell ref="Q7:S7"/>
    <mergeCell ref="T7:V7"/>
    <mergeCell ref="W7:Y7"/>
    <mergeCell ref="Z7:AB7"/>
    <mergeCell ref="D7:F7"/>
    <mergeCell ref="M7:O7"/>
    <mergeCell ref="J7:L7"/>
    <mergeCell ref="G7:I7"/>
    <mergeCell ref="B8:C8"/>
    <mergeCell ref="B18:C18"/>
    <mergeCell ref="B10:O10"/>
    <mergeCell ref="B15:C15"/>
    <mergeCell ref="B22:C22"/>
    <mergeCell ref="B33:C33"/>
    <mergeCell ref="B34:C34"/>
    <mergeCell ref="B32:C32"/>
    <mergeCell ref="B19:C19"/>
    <mergeCell ref="B25:C25"/>
    <mergeCell ref="B26:C26"/>
    <mergeCell ref="B24:O24"/>
    <mergeCell ref="B50:C50"/>
    <mergeCell ref="B44:C44"/>
    <mergeCell ref="B46:C46"/>
    <mergeCell ref="B47:C47"/>
    <mergeCell ref="B48:C48"/>
    <mergeCell ref="Q10:AB10"/>
    <mergeCell ref="B11:C11"/>
    <mergeCell ref="B12:C12"/>
    <mergeCell ref="B13:C13"/>
    <mergeCell ref="B20:C20"/>
    <mergeCell ref="B16:C16"/>
    <mergeCell ref="B14:C14"/>
    <mergeCell ref="B43:C43"/>
    <mergeCell ref="B41:C41"/>
    <mergeCell ref="B27:C27"/>
    <mergeCell ref="Q24:AB24"/>
    <mergeCell ref="B36:C36"/>
    <mergeCell ref="B39:C39"/>
    <mergeCell ref="B40:C40"/>
    <mergeCell ref="B42:C42"/>
    <mergeCell ref="Q38:AB38"/>
    <mergeCell ref="B28:C28"/>
    <mergeCell ref="B29:C29"/>
    <mergeCell ref="B30:C30"/>
    <mergeCell ref="B38:O38"/>
  </mergeCells>
  <phoneticPr fontId="0" type="noConversion"/>
  <printOptions horizontalCentered="1" verticalCentered="1"/>
  <pageMargins left="0.25" right="0.25" top="0.25" bottom="0.25" header="0" footer="0"/>
  <pageSetup scale="67" fitToWidth="1" fitToHeight="1" orientation="landscape" r:id="rId1"/>
  <headerFooter alignWithMargins="0">
    <oddHeader/>
    <oddFooter/>
  </headerFooter>
  <rowBreaks count="1" manualBreakCount="1">
    <brk id="54" max="16383" man="1"/>
  </rowBreaks>
  <colBreaks count="1" manualBreakCount="1">
    <brk id="30" max="1048575" man="1"/>
  </colBreaks>
  <drawing r:id="rId59"/>
</worksheet>
</file>

<file path=xl/worksheets/sheet116.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2">
    <pageSetUpPr fitToPage="1"/>
  </sheetPr>
  <dimension ref="A1:AD94"/>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628"/>
      <c r="B1" s="656" t="s">
        <v>191</v>
      </c>
      <c r="Y1" s="5"/>
      <c r="AB1" s="685"/>
      <c r="AD1" s="236"/>
    </row>
    <row r="2" ht="15" customHeight="1">
      <c r="A2" s="11"/>
      <c r="B2" s="11" t="s">
        <v>208</v>
      </c>
    </row>
    <row r="3" ht="17.1" customHeight="1">
      <c r="A3" s="11"/>
      <c r="B3" s="11" t="s">
        <v>209</v>
      </c>
      <c r="R3" s="1040" t="s">
        <v>296</v>
      </c>
      <c r="S3" s="1040"/>
      <c r="T3" s="1040"/>
      <c r="U3" s="1040"/>
      <c r="V3" s="1040"/>
      <c r="W3" s="1040"/>
      <c r="X3" s="1040"/>
      <c r="Y3" s="1040"/>
      <c r="Z3" s="1040"/>
      <c r="AA3" s="1040"/>
      <c r="AB3" s="1040"/>
    </row>
    <row r="4" ht="19.5" customHeight="1">
      <c r="A4" s="4"/>
      <c r="B4" s="211" t="s">
        <v>210</v>
      </c>
      <c r="C4" s="5"/>
      <c r="D4" s="5"/>
      <c r="E4" s="5"/>
      <c r="F4" s="5"/>
      <c r="G4" s="5"/>
      <c r="H4" s="212"/>
      <c r="I4" s="212"/>
      <c r="J4" s="212"/>
      <c r="K4" s="212"/>
      <c r="L4" s="212"/>
      <c r="M4" s="212"/>
      <c r="N4" s="212"/>
      <c r="O4" s="212"/>
      <c r="P4" s="212"/>
      <c r="Q4" s="212"/>
      <c r="R4" s="212"/>
      <c r="S4" s="212"/>
      <c r="T4" s="212"/>
      <c r="U4" s="4"/>
      <c r="V4" s="4"/>
    </row>
    <row r="5" ht="12.75" customHeight="1"/>
    <row r="6" ht="15.75">
      <c r="D6" s="978" t="s">
        <v>58</v>
      </c>
      <c r="E6" s="978"/>
      <c r="F6" s="978"/>
      <c r="G6" s="978"/>
      <c r="H6" s="978"/>
      <c r="I6" s="978"/>
      <c r="J6" s="978"/>
      <c r="K6" s="978"/>
      <c r="L6" s="978"/>
      <c r="M6" s="978"/>
      <c r="N6" s="978"/>
      <c r="O6" s="978"/>
      <c r="Q6" s="960" t="s">
        <v>70</v>
      </c>
      <c r="R6" s="960"/>
      <c r="S6" s="960"/>
      <c r="T6" s="960"/>
      <c r="U6" s="960"/>
      <c r="V6" s="960"/>
      <c r="W6" s="960"/>
      <c r="X6" s="960"/>
      <c r="Y6" s="960"/>
      <c r="Z6" s="960"/>
      <c r="AA6" s="960"/>
      <c r="AB6" s="960"/>
    </row>
    <row r="7" ht="15.75">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1041"/>
      <c r="C8" s="1041"/>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6" customHeight="1">
      <c r="A9" s="112"/>
      <c r="B9" s="114"/>
      <c r="C9" s="114"/>
      <c r="D9" s="113"/>
      <c r="E9" s="113"/>
      <c r="F9" s="113"/>
      <c r="G9" s="113"/>
      <c r="H9" s="113"/>
      <c r="I9" s="113"/>
      <c r="J9" s="113"/>
      <c r="K9" s="113"/>
      <c r="L9" s="113"/>
      <c r="M9" s="113"/>
      <c r="N9" s="113"/>
      <c r="O9" s="113"/>
      <c r="P9" s="115"/>
      <c r="Q9" s="113"/>
      <c r="R9" s="113"/>
      <c r="S9" s="113"/>
      <c r="T9" s="113"/>
      <c r="U9" s="113"/>
      <c r="V9" s="113"/>
      <c r="W9" s="113"/>
      <c r="X9" s="113"/>
      <c r="Y9" s="113"/>
      <c r="Z9" s="113"/>
      <c r="AA9" s="113"/>
      <c r="AB9" s="113"/>
      <c r="AC9" s="9"/>
    </row>
    <row r="10" ht="18" customHeight="1">
      <c r="A10" s="112"/>
      <c r="B10" s="973" t="s">
        <v>22</v>
      </c>
      <c r="C10" s="973"/>
      <c r="D10" s="973"/>
      <c r="E10" s="973"/>
      <c r="F10" s="973"/>
      <c r="G10" s="973"/>
      <c r="H10" s="973"/>
      <c r="I10" s="973"/>
      <c r="J10" s="973"/>
      <c r="K10" s="973"/>
      <c r="L10" s="973"/>
      <c r="M10" s="973"/>
      <c r="N10" s="973"/>
      <c r="O10" s="973"/>
      <c r="P10" s="411"/>
      <c r="Q10" s="971"/>
      <c r="R10" s="971"/>
      <c r="S10" s="971"/>
      <c r="T10" s="971"/>
      <c r="U10" s="971"/>
      <c r="V10" s="971"/>
      <c r="W10" s="971"/>
      <c r="X10" s="971"/>
      <c r="Y10" s="971"/>
      <c r="Z10" s="971"/>
      <c r="AA10" s="971"/>
      <c r="AB10" s="971"/>
      <c r="AC10" s="9"/>
    </row>
    <row r="11" ht="18" customHeight="1">
      <c r="A11" s="58"/>
      <c r="B11" s="1042" t="s">
        <v>43</v>
      </c>
      <c r="C11" s="1042"/>
      <c r="D11" s="427">
        <v>37.600362600362600362600362620</v>
      </c>
      <c r="E11" s="428">
        <v>35.395128726448715786203265300</v>
      </c>
      <c r="F11" s="429">
        <v>32.300992015485119767723203500</v>
      </c>
      <c r="G11" s="427">
        <v>2.9526029526029526029526029500</v>
      </c>
      <c r="H11" s="428">
        <v>9.490206595588939938209423720</v>
      </c>
      <c r="I11" s="429">
        <v>10.458039420052485622289638750</v>
      </c>
      <c r="J11" s="427">
        <v>25.705775705775705775705775720</v>
      </c>
      <c r="K11" s="428">
        <v>17.285519548270098731326542180</v>
      </c>
      <c r="L11" s="429">
        <v>7.6414351033271913988100777400</v>
      </c>
      <c r="M11" s="427">
        <v>66.258741258741258741258741260</v>
      </c>
      <c r="N11" s="428">
        <v>62.176600229973169796857033350</v>
      </c>
      <c r="O11" s="429">
        <v>50.405429718277528584811430200</v>
      </c>
      <c r="P11" s="5"/>
      <c r="Q11" s="427">
        <v>12.501995707027420034679005420</v>
      </c>
      <c r="R11" s="428">
        <v>-3.6091897498654871898787550900</v>
      </c>
      <c r="S11" s="429">
        <v>1.2072612195209795787447907400</v>
      </c>
      <c r="T11" s="427">
        <v>-35.904958152310928608552746650</v>
      </c>
      <c r="U11" s="428">
        <v>28.279432710774251982413919670</v>
      </c>
      <c r="V11" s="429">
        <v>7.0899179179598444465073530700</v>
      </c>
      <c r="W11" s="427">
        <v>-17.742465379640237245641445560</v>
      </c>
      <c r="X11" s="428">
        <v>6.5776760978118975590355853700</v>
      </c>
      <c r="Y11" s="429">
        <v>-6.9650723145776025834956202900</v>
      </c>
      <c r="Z11" s="427">
        <v>-4.6835341636949075571478953600</v>
      </c>
      <c r="AA11" s="428">
        <v>3.0266595309979106142091649900</v>
      </c>
      <c r="AB11" s="429">
        <v>1.0347985014689492171779823800</v>
      </c>
    </row>
    <row r="12" ht="18" customHeight="1">
      <c r="A12" s="58"/>
      <c r="B12" s="1043" t="s">
        <v>46</v>
      </c>
      <c r="C12" s="1043"/>
      <c r="D12" s="420">
        <v>41.640766640766640766640766660</v>
      </c>
      <c r="E12" s="91">
        <v>36.892384594741808670560425420</v>
      </c>
      <c r="F12" s="421">
        <v>42.780124948041715522964010760</v>
      </c>
      <c r="G12" s="420">
        <v>3.0238280238280238280238280300</v>
      </c>
      <c r="H12" s="91">
        <v>8.082786079393432626913693210</v>
      </c>
      <c r="I12" s="421">
        <v>12.039432460434154119128713860</v>
      </c>
      <c r="J12" s="420">
        <v>26.165501165501165501165501180</v>
      </c>
      <c r="K12" s="91">
        <v>18.036543091805914122120093700</v>
      </c>
      <c r="L12" s="421">
        <v>7.6451574878867402458014604200</v>
      </c>
      <c r="M12" s="420">
        <v>70.823620823620823620823620820</v>
      </c>
      <c r="N12" s="91">
        <v>63.015044078190877730931391340</v>
      </c>
      <c r="O12" s="421">
        <v>62.465335293789201362392748790</v>
      </c>
      <c r="P12" s="5"/>
      <c r="Q12" s="420">
        <v>12.874040054073011565692867830</v>
      </c>
      <c r="R12" s="91">
        <v>1.7012558678340752189722453400</v>
      </c>
      <c r="S12" s="421">
        <v>9.786467992643207064840147970</v>
      </c>
      <c r="T12" s="420">
        <v>-37.827296932599673222922265740</v>
      </c>
      <c r="U12" s="91">
        <v>38.831752371149952826360152210</v>
      </c>
      <c r="V12" s="421">
        <v>36.242429888947821598777141670</v>
      </c>
      <c r="W12" s="420">
        <v>-15.084215847341315866557917840</v>
      </c>
      <c r="X12" s="91">
        <v>4.013171297740155465398407200</v>
      </c>
      <c r="Y12" s="421">
        <v>-7.5452627001238967607129646100</v>
      </c>
      <c r="Z12" s="420">
        <v>-2.7531177198905674284759952500</v>
      </c>
      <c r="AA12" s="91">
        <v>6.0114705810987160655875821700</v>
      </c>
      <c r="AB12" s="421">
        <v>11.406000050323144994039607410</v>
      </c>
    </row>
    <row r="13" ht="18" customHeight="1">
      <c r="A13" s="58"/>
      <c r="B13" s="1043" t="s">
        <v>47</v>
      </c>
      <c r="C13" s="1043"/>
      <c r="D13" s="420">
        <v>46.419321419321419321419321440</v>
      </c>
      <c r="E13" s="91">
        <v>40.455666015900496217105811170</v>
      </c>
      <c r="F13" s="421">
        <v>49.967429135103947588825401570</v>
      </c>
      <c r="G13" s="420">
        <v>3.5612535612535612535612535600</v>
      </c>
      <c r="H13" s="91">
        <v>8.775076513175041755337296010</v>
      </c>
      <c r="I13" s="421">
        <v>14.548940050996668465819203790</v>
      </c>
      <c r="J13" s="420">
        <v>27.635327635327635327635327650</v>
      </c>
      <c r="K13" s="91">
        <v>16.981198433972504363283762690</v>
      </c>
      <c r="L13" s="421">
        <v>7.6867241154683690372052336800</v>
      </c>
      <c r="M13" s="420">
        <v>77.609427609427609427609427610</v>
      </c>
      <c r="N13" s="91">
        <v>66.215504024530471444998083560</v>
      </c>
      <c r="O13" s="421">
        <v>72.203713698995576566348402790</v>
      </c>
      <c r="P13" s="184"/>
      <c r="Q13" s="420">
        <v>13.120264688107191860285807170</v>
      </c>
      <c r="R13" s="91">
        <v>3.7389764072914034271789648200</v>
      </c>
      <c r="S13" s="421">
        <v>11.936607107281747264735988630</v>
      </c>
      <c r="T13" s="420">
        <v>-47.953463980641134149442870670</v>
      </c>
      <c r="U13" s="91">
        <v>40.417391188478597029314453030</v>
      </c>
      <c r="V13" s="421">
        <v>39.413796882881370614386700170</v>
      </c>
      <c r="W13" s="420">
        <v>-8.404303177482534930174044870</v>
      </c>
      <c r="X13" s="91">
        <v>9.395360176592308410444442430</v>
      </c>
      <c r="Y13" s="421">
        <v>-3.4443517236551506783719080900</v>
      </c>
      <c r="Z13" s="420">
        <v>-0.8611635948635040903338148800</v>
      </c>
      <c r="AA13" s="91">
        <v>8.963827503921967574506657580</v>
      </c>
      <c r="AB13" s="421">
        <v>14.555496052357783431168883720</v>
      </c>
    </row>
    <row r="14" ht="18" customHeight="1">
      <c r="A14" s="58"/>
      <c r="B14" s="1043" t="s">
        <v>48</v>
      </c>
      <c r="C14" s="1043"/>
      <c r="D14" s="420">
        <v>49.987049987049987049987050010</v>
      </c>
      <c r="E14" s="91">
        <v>41.698981525138237596035665560</v>
      </c>
      <c r="F14" s="421">
        <v>48.911512715045257992269848090</v>
      </c>
      <c r="G14" s="420">
        <v>3.6519036519036519036519036500</v>
      </c>
      <c r="H14" s="91">
        <v>9.596766724482450797674367400</v>
      </c>
      <c r="I14" s="421">
        <v>14.311327836612133732869276060</v>
      </c>
      <c r="J14" s="420">
        <v>27.363377363377363377363377380</v>
      </c>
      <c r="K14" s="91">
        <v>17.196802279505060671768708540</v>
      </c>
      <c r="L14" s="421">
        <v>7.7673757809252607220185250700</v>
      </c>
      <c r="M14" s="420">
        <v>81.00880600880600880600880601</v>
      </c>
      <c r="N14" s="91">
        <v>68.499664622460712916826370260</v>
      </c>
      <c r="O14" s="421">
        <v>70.993938717142201294149031870</v>
      </c>
      <c r="P14" s="5"/>
      <c r="Q14" s="420">
        <v>22.14215628993726869332518600</v>
      </c>
      <c r="R14" s="91">
        <v>0.0972757289301311587679808400</v>
      </c>
      <c r="S14" s="421">
        <v>10.606462775874250509629054800</v>
      </c>
      <c r="T14" s="420">
        <v>-46.312688316161974430620779490</v>
      </c>
      <c r="U14" s="91">
        <v>53.252228413258437860824329690</v>
      </c>
      <c r="V14" s="421">
        <v>32.395635755476263685743402470</v>
      </c>
      <c r="W14" s="420">
        <v>-14.568598175114152600063542270</v>
      </c>
      <c r="X14" s="91">
        <v>9.120613473902612364385239710</v>
      </c>
      <c r="Y14" s="421">
        <v>-3.6742202391514784263019302500</v>
      </c>
      <c r="Z14" s="420">
        <v>1.1905825678507266030337556100</v>
      </c>
      <c r="AA14" s="91">
        <v>7.5642885469903032781061596300</v>
      </c>
      <c r="AB14" s="421">
        <v>12.532598357139364529101853080</v>
      </c>
    </row>
    <row r="15" ht="18" customHeight="1">
      <c r="A15" s="58"/>
      <c r="B15" s="1043" t="s">
        <v>49</v>
      </c>
      <c r="C15" s="1043"/>
      <c r="D15" s="420">
        <v>44.573944573944573944573944590</v>
      </c>
      <c r="E15" s="91">
        <v>41.995340842033838399968485440</v>
      </c>
      <c r="F15" s="421">
        <v>38.776079956820339109233374920</v>
      </c>
      <c r="G15" s="420">
        <v>3.502978502978502978502978500</v>
      </c>
      <c r="H15" s="91">
        <v>10.685694114426237089735278340</v>
      </c>
      <c r="I15" s="421">
        <v>14.286511939548474752926724870</v>
      </c>
      <c r="J15" s="420">
        <v>27.816627816627816627816627830</v>
      </c>
      <c r="K15" s="91">
        <v>16.118976089881613329959381300</v>
      </c>
      <c r="L15" s="421">
        <v>7.4354631576988218652869027900</v>
      </c>
      <c r="M15" s="420">
        <v>75.893550893550893550893550890</v>
      </c>
      <c r="N15" s="91">
        <v>68.799932923688718004000622850</v>
      </c>
      <c r="O15" s="421">
        <v>60.502397836053776048936949010</v>
      </c>
      <c r="P15" s="184"/>
      <c r="Q15" s="420">
        <v>17.132166925734269960647570210</v>
      </c>
      <c r="R15" s="91">
        <v>-3.8984221353288364546188371200</v>
      </c>
      <c r="S15" s="421">
        <v>1.6705138581792600446112249300</v>
      </c>
      <c r="T15" s="420">
        <v>-53.399236641180033624953246400</v>
      </c>
      <c r="U15" s="91">
        <v>46.928763980750062263733271470</v>
      </c>
      <c r="V15" s="421">
        <v>11.40165521722833619492711400</v>
      </c>
      <c r="W15" s="420">
        <v>-18.975822936061300394053158800</v>
      </c>
      <c r="X15" s="91">
        <v>-0.4578731261118723393248930800</v>
      </c>
      <c r="Y15" s="421">
        <v>-11.471290121738036575184852490</v>
      </c>
      <c r="Z15" s="420">
        <v>-5.3255140358819400984679990700</v>
      </c>
      <c r="AA15" s="91">
        <v>2.4307092166566049871740023300</v>
      </c>
      <c r="AB15" s="421">
        <v>1.9261262223673323595626579300</v>
      </c>
    </row>
    <row r="16" ht="18" customHeight="1">
      <c r="A16" s="58"/>
      <c r="B16" s="1044" t="s">
        <v>75</v>
      </c>
      <c r="C16" s="1044"/>
      <c r="D16" s="430">
        <v>44.044289044289044289044289050</v>
      </c>
      <c r="E16" s="431">
        <v>39.287499684635865849083008190</v>
      </c>
      <c r="F16" s="432">
        <v>42.547227754099275996203167750</v>
      </c>
      <c r="G16" s="430">
        <v>3.3385133385133385133385133400</v>
      </c>
      <c r="H16" s="431">
        <v>9.326103749575447612195279870</v>
      </c>
      <c r="I16" s="432">
        <v>13.128850341528783338606711460</v>
      </c>
      <c r="J16" s="430">
        <v>26.937321937321937321937321940</v>
      </c>
      <c r="K16" s="431">
        <v>17.123809299246159653730249300</v>
      </c>
      <c r="L16" s="432">
        <v>7.6352311290612766538244399400</v>
      </c>
      <c r="M16" s="430">
        <v>74.318829318829318829318829320</v>
      </c>
      <c r="N16" s="431">
        <v>65.741341848749158559693751660</v>
      </c>
      <c r="O16" s="432">
        <v>63.314163052851656771327712530</v>
      </c>
      <c r="P16" s="5"/>
      <c r="Q16" s="430">
        <v>15.753500315555573650285586590</v>
      </c>
      <c r="R16" s="431">
        <v>-0.4626860296719245109449475400</v>
      </c>
      <c r="S16" s="432">
        <v>7.4979034070063553448711216600</v>
      </c>
      <c r="T16" s="430">
        <v>-45.470828937149547445994852030</v>
      </c>
      <c r="U16" s="431">
        <v>41.286911119910055333199064160</v>
      </c>
      <c r="V16" s="432">
        <v>24.616634798311302809109574650</v>
      </c>
      <c r="W16" s="430">
        <v>-15.069786338761812640105052840</v>
      </c>
      <c r="X16" s="431">
        <v>5.6572879130573156710802959500</v>
      </c>
      <c r="Y16" s="432">
        <v>-6.6731440135479618676827227400</v>
      </c>
      <c r="Z16" s="629">
        <v>-2.4009242847184124881234890300</v>
      </c>
      <c r="AA16" s="214">
        <v>5.5543563748047869973075651500</v>
      </c>
      <c r="AB16" s="630">
        <v>8.616956467730018634011864170</v>
      </c>
    </row>
    <row r="17" ht="6" customHeight="1">
      <c r="A17" s="58"/>
      <c r="B17" s="631"/>
      <c r="C17" s="631"/>
      <c r="D17" s="91"/>
      <c r="E17" s="91"/>
      <c r="F17" s="91"/>
      <c r="G17" s="91"/>
      <c r="H17" s="91"/>
      <c r="I17" s="91"/>
      <c r="J17" s="91"/>
      <c r="K17" s="91"/>
      <c r="L17" s="91"/>
      <c r="M17" s="91"/>
      <c r="N17" s="91"/>
      <c r="O17" s="91"/>
      <c r="P17" s="5"/>
      <c r="Q17" s="91"/>
      <c r="R17" s="91"/>
      <c r="S17" s="91"/>
      <c r="T17" s="91"/>
      <c r="U17" s="91"/>
      <c r="V17" s="91"/>
      <c r="W17" s="91"/>
      <c r="X17" s="91"/>
      <c r="Y17" s="91"/>
      <c r="Z17" s="632"/>
      <c r="AA17" s="632"/>
      <c r="AB17" s="632"/>
      <c r="AC17" s="4"/>
    </row>
    <row r="18" ht="18" customHeight="1">
      <c r="A18" s="58"/>
      <c r="B18" s="1045" t="s">
        <v>50</v>
      </c>
      <c r="C18" s="1045"/>
      <c r="D18" s="479">
        <v>42.456617456617456617456617480</v>
      </c>
      <c r="E18" s="480">
        <v>41.120936996777571941554994440</v>
      </c>
      <c r="F18" s="481">
        <v>40.037968322507398239312103350</v>
      </c>
      <c r="G18" s="479">
        <v>6.4491064491064491064491064500</v>
      </c>
      <c r="H18" s="480">
        <v>18.891914311481965180955589060</v>
      </c>
      <c r="I18" s="481">
        <v>22.741288069137089219353918130</v>
      </c>
      <c r="J18" s="479">
        <v>27.408702408702408702408702420</v>
      </c>
      <c r="K18" s="480">
        <v>14.630093925972655511044354850</v>
      </c>
      <c r="L18" s="481">
        <v>7.5880809246403245919335926600</v>
      </c>
      <c r="M18" s="479">
        <v>76.314426314426314426314426310</v>
      </c>
      <c r="N18" s="480">
        <v>74.642758752859726664031525870</v>
      </c>
      <c r="O18" s="481">
        <v>70.370439303417769423092433010</v>
      </c>
      <c r="P18" s="184"/>
      <c r="Q18" s="479">
        <v>16.778203015536169893083634900</v>
      </c>
      <c r="R18" s="480">
        <v>-8.631638391822299508073022290</v>
      </c>
      <c r="S18" s="481">
        <v>-0.8842126219241800647779392600</v>
      </c>
      <c r="T18" s="479">
        <v>-43.860470241953303173264452940</v>
      </c>
      <c r="U18" s="480">
        <v>55.234522083507545471877037920</v>
      </c>
      <c r="V18" s="481">
        <v>-1.6389389858762694169514275300</v>
      </c>
      <c r="W18" s="479">
        <v>-17.021491098384322958832783740</v>
      </c>
      <c r="X18" s="480">
        <v>9.113340034701223496009417340</v>
      </c>
      <c r="Y18" s="481">
        <v>-5.7872659846218062969884899400</v>
      </c>
      <c r="Z18" s="479">
        <v>-6.2123602055291480967469806600</v>
      </c>
      <c r="AA18" s="480">
        <v>5.7334800721079948922789004800</v>
      </c>
      <c r="AB18" s="481">
        <v>-1.6694013836706010491427789100</v>
      </c>
    </row>
    <row r="19" ht="18" customHeight="1">
      <c r="A19" s="58"/>
      <c r="B19" s="1046" t="s">
        <v>51</v>
      </c>
      <c r="C19" s="1046"/>
      <c r="D19" s="271">
        <v>43.648018648018648018648018670</v>
      </c>
      <c r="E19" s="92">
        <v>44.228270312981493847439461450</v>
      </c>
      <c r="F19" s="272">
        <v>44.384472693207268576249945730</v>
      </c>
      <c r="G19" s="271">
        <v>5.4260554260554260554260554300</v>
      </c>
      <c r="H19" s="92">
        <v>18.617701372404705851769893540</v>
      </c>
      <c r="I19" s="272">
        <v>24.034816703580313548859399340</v>
      </c>
      <c r="J19" s="271">
        <v>27.829577829577829577829577840</v>
      </c>
      <c r="K19" s="92">
        <v>15.147619607246343061280452540</v>
      </c>
      <c r="L19" s="272">
        <v>7.8393418824098717638519235500</v>
      </c>
      <c r="M19" s="271">
        <v>76.897176897176897176897176900</v>
      </c>
      <c r="N19" s="92">
        <v>78.003761064596883347107932970</v>
      </c>
      <c r="O19" s="272">
        <v>76.259872074050636837958396150</v>
      </c>
      <c r="P19" s="5"/>
      <c r="Q19" s="271">
        <v>13.72358913386362788546780300</v>
      </c>
      <c r="R19" s="92">
        <v>-3.3550537530351875175221532600</v>
      </c>
      <c r="S19" s="272">
        <v>0.9706585096711757247016207700</v>
      </c>
      <c r="T19" s="271">
        <v>-42.113115600566884532646678700</v>
      </c>
      <c r="U19" s="92">
        <v>51.754650529556352273567126300</v>
      </c>
      <c r="V19" s="272">
        <v>-0.9298105626267455654280551600</v>
      </c>
      <c r="W19" s="271">
        <v>-11.290294874710106241740269800</v>
      </c>
      <c r="X19" s="92">
        <v>11.831722428655975414439951930</v>
      </c>
      <c r="Y19" s="272">
        <v>-1.9549818481840233121028961600</v>
      </c>
      <c r="Z19" s="271">
        <v>-3.2322029235766258993355779300</v>
      </c>
      <c r="AA19" s="92">
        <v>8.976908755000913979559647260</v>
      </c>
      <c r="AB19" s="272">
        <v>0.0686890573754452376465030700</v>
      </c>
    </row>
    <row r="20" ht="18" customHeight="1">
      <c r="A20" s="58"/>
      <c r="B20" s="1047" t="s">
        <v>76</v>
      </c>
      <c r="C20" s="1047"/>
      <c r="D20" s="273">
        <v>43.052318052318052318052318060</v>
      </c>
      <c r="E20" s="274">
        <v>42.674600051898704085378061510</v>
      </c>
      <c r="F20" s="275">
        <v>42.211220507857333407781024530</v>
      </c>
      <c r="G20" s="273">
        <v>5.9375809375809375809375809400</v>
      </c>
      <c r="H20" s="274">
        <v>18.754808159895695938945378450</v>
      </c>
      <c r="I20" s="275">
        <v>23.388052386358701384106658730</v>
      </c>
      <c r="J20" s="273">
        <v>27.619140119140119140119140130</v>
      </c>
      <c r="K20" s="274">
        <v>14.888856166533833659338403590</v>
      </c>
      <c r="L20" s="275">
        <v>7.713711403525098177892758100</v>
      </c>
      <c r="M20" s="273">
        <v>76.605801605801605801605801610</v>
      </c>
      <c r="N20" s="274">
        <v>76.323259908728305005569729420</v>
      </c>
      <c r="O20" s="275">
        <v>73.315155688734203130525414580</v>
      </c>
      <c r="P20" s="184"/>
      <c r="Q20" s="273">
        <v>15.167936979334022332589828870</v>
      </c>
      <c r="R20" s="274">
        <v>-5.9692680573375238550202042100</v>
      </c>
      <c r="S20" s="275">
        <v>0.0865798481368029215412369500</v>
      </c>
      <c r="T20" s="273">
        <v>-42.998301650219661407904297450</v>
      </c>
      <c r="U20" s="274">
        <v>53.489201140805212986230789840</v>
      </c>
      <c r="V20" s="275">
        <v>-1.2734894301732890082279522900</v>
      </c>
      <c r="W20" s="273">
        <v>-14.200252928244090241604254620</v>
      </c>
      <c r="X20" s="274">
        <v>10.480895019877564413670901660</v>
      </c>
      <c r="Y20" s="275">
        <v>-3.8784604776523339823793619700</v>
      </c>
      <c r="Z20" s="273">
        <v>-4.7399188153079595050274754500</v>
      </c>
      <c r="AA20" s="274">
        <v>7.3683495101898856454174066500</v>
      </c>
      <c r="AB20" s="275">
        <v>-0.7699670040260126742680902200</v>
      </c>
    </row>
    <row r="21" ht="6" customHeight="1">
      <c r="A21" s="58"/>
      <c r="B21" s="631"/>
      <c r="C21" s="631"/>
      <c r="D21" s="91"/>
      <c r="E21" s="91"/>
      <c r="F21" s="91"/>
      <c r="G21" s="91"/>
      <c r="H21" s="91"/>
      <c r="I21" s="91"/>
      <c r="J21" s="91"/>
      <c r="K21" s="91"/>
      <c r="L21" s="91"/>
      <c r="M21" s="91"/>
      <c r="N21" s="91"/>
      <c r="O21" s="91"/>
      <c r="P21" s="5"/>
      <c r="Q21" s="91"/>
      <c r="R21" s="91"/>
      <c r="S21" s="91"/>
      <c r="T21" s="91"/>
      <c r="U21" s="91"/>
      <c r="V21" s="91"/>
      <c r="W21" s="91"/>
      <c r="X21" s="91"/>
      <c r="Y21" s="91"/>
      <c r="Z21" s="91"/>
      <c r="AA21" s="91"/>
      <c r="AB21" s="91"/>
    </row>
    <row r="22" ht="18" customHeight="1">
      <c r="A22" s="58"/>
      <c r="B22" s="982" t="s">
        <v>12</v>
      </c>
      <c r="C22" s="982"/>
      <c r="D22" s="468">
        <v>43.758093758093758093758093760</v>
      </c>
      <c r="E22" s="469">
        <v>40.315235268031507712488892860</v>
      </c>
      <c r="F22" s="470">
        <v>42.447326042777288845520154500</v>
      </c>
      <c r="G22" s="468">
        <v>4.0774040774040774040774040800</v>
      </c>
      <c r="H22" s="469">
        <v>11.993912784144225324758628770</v>
      </c>
      <c r="I22" s="470">
        <v>16.069888656387567590083922050</v>
      </c>
      <c r="J22" s="468">
        <v>27.116402116402116402116402120</v>
      </c>
      <c r="K22" s="469">
        <v>16.450830113501601532679634550</v>
      </c>
      <c r="L22" s="470">
        <v>7.6533112826362281963540129500</v>
      </c>
      <c r="M22" s="468">
        <v>74.951899951899951899951899950</v>
      </c>
      <c r="N22" s="469">
        <v>68.759978165677334569927156180</v>
      </c>
      <c r="O22" s="470">
        <v>66.170525981801084631958089490</v>
      </c>
      <c r="P22" s="184"/>
      <c r="Q22" s="468">
        <v>15.060563311731067673073556460</v>
      </c>
      <c r="R22" s="469">
        <v>-2.2848612816959330740445950900</v>
      </c>
      <c r="S22" s="470">
        <v>5.1157786121306421801443447200</v>
      </c>
      <c r="T22" s="468">
        <v>-44.462643315869748250081399720</v>
      </c>
      <c r="U22" s="469">
        <v>46.668622036663060603995543380</v>
      </c>
      <c r="V22" s="470">
        <v>12.998423851494451787401666810</v>
      </c>
      <c r="W22" s="468">
        <v>-15.237819864216888891935618650</v>
      </c>
      <c r="X22" s="469">
        <v>7.0909547446163274624311445400</v>
      </c>
      <c r="Y22" s="470">
        <v>-6.0088003637272598207278889800</v>
      </c>
      <c r="Z22" s="468">
        <v>-3.1170787699360433168532943400</v>
      </c>
      <c r="AA22" s="469">
        <v>6.1159412093835754316022229600</v>
      </c>
      <c r="AB22" s="470">
        <v>5.4587353206593021683420051400</v>
      </c>
    </row>
    <row r="23" ht="15" customHeight="1">
      <c r="B23" s="43"/>
      <c r="C23"/>
      <c r="D23" s="56"/>
      <c r="E23" s="56"/>
      <c r="F23" s="56"/>
      <c r="G23" s="56"/>
      <c r="H23" s="56"/>
      <c r="I23" s="56"/>
      <c r="J23" s="56"/>
      <c r="K23" s="56"/>
      <c r="L23" s="56"/>
      <c r="M23" s="56"/>
      <c r="N23" s="56"/>
      <c r="O23" s="56"/>
      <c r="P23" s="5"/>
      <c r="Q23" s="5"/>
      <c r="R23" s="5"/>
      <c r="S23" s="5"/>
      <c r="T23" s="5"/>
      <c r="U23" s="5"/>
      <c r="V23" s="5"/>
      <c r="W23" s="5"/>
      <c r="X23" s="5"/>
      <c r="Y23" s="5"/>
      <c r="Z23" s="5"/>
      <c r="AA23" s="5"/>
      <c r="AB23" s="5"/>
    </row>
    <row r="24" ht="18" customHeight="1">
      <c r="A24" s="112"/>
      <c r="B24" s="1037" t="s">
        <v>9</v>
      </c>
      <c r="C24" s="1037"/>
      <c r="D24" s="1037"/>
      <c r="E24" s="1037"/>
      <c r="F24" s="1037"/>
      <c r="G24" s="1037"/>
      <c r="H24" s="1037"/>
      <c r="I24" s="1037"/>
      <c r="J24" s="1037"/>
      <c r="K24" s="1037"/>
      <c r="L24" s="1037"/>
      <c r="M24" s="1037"/>
      <c r="N24" s="1037"/>
      <c r="O24" s="1037"/>
      <c r="P24" s="411"/>
      <c r="Q24" s="1038"/>
      <c r="R24" s="1038"/>
      <c r="S24" s="1038"/>
      <c r="T24" s="1038"/>
      <c r="U24" s="1038"/>
      <c r="V24" s="1038"/>
      <c r="W24" s="1038"/>
      <c r="X24" s="1038"/>
      <c r="Y24" s="1038"/>
      <c r="Z24" s="1038"/>
      <c r="AA24" s="1038"/>
      <c r="AB24" s="1038"/>
      <c r="AC24" s="9"/>
    </row>
    <row r="25" ht="18" customHeight="1">
      <c r="A25" s="58"/>
      <c r="B25" s="1042" t="s">
        <v>43</v>
      </c>
      <c r="C25" s="1042"/>
      <c r="D25" s="454">
        <v>139.86047305722326721898057508</v>
      </c>
      <c r="E25" s="455">
        <v>175.2456693357097577537014841</v>
      </c>
      <c r="F25" s="456">
        <v>190.06654065642902122713551979</v>
      </c>
      <c r="G25" s="454">
        <v>150.10186254910825722373395568</v>
      </c>
      <c r="H25" s="455">
        <v>125.69446793938290443754271142</v>
      </c>
      <c r="I25" s="456">
        <v>164.38278842808157140539163479</v>
      </c>
      <c r="J25" s="454">
        <v>118.0323354560369230588564949</v>
      </c>
      <c r="K25" s="455">
        <v>108.41838627172193488175153767</v>
      </c>
      <c r="L25" s="456">
        <v>121.36367799165534571532444151</v>
      </c>
      <c r="M25" s="454">
        <v>131.84839129543198109824129464</v>
      </c>
      <c r="N25" s="455">
        <v>149.0844255565627689416121402</v>
      </c>
      <c r="O25" s="456">
        <v>174.3036853746275792650454635</v>
      </c>
      <c r="P25" s="5"/>
      <c r="Q25" s="427">
        <v>17.359493915347839665003315040</v>
      </c>
      <c r="R25" s="428">
        <v>9.541578284768012685302360890</v>
      </c>
      <c r="S25" s="429">
        <v>11.629273994903407668938762150</v>
      </c>
      <c r="T25" s="427">
        <v>9.395114965880031002414128430</v>
      </c>
      <c r="U25" s="428">
        <v>5.2996646817628479414460151600</v>
      </c>
      <c r="V25" s="429">
        <v>9.257662057710720675309623070</v>
      </c>
      <c r="W25" s="427">
        <v>15.627055925235271263049107730</v>
      </c>
      <c r="X25" s="428">
        <v>27.254577391876924969056542980</v>
      </c>
      <c r="Y25" s="429">
        <v>29.363295704353125981421586280</v>
      </c>
      <c r="Z25" s="427">
        <v>17.00831666586199297567632500</v>
      </c>
      <c r="AA25" s="428">
        <v>10.538502727041267240859572730</v>
      </c>
      <c r="AB25" s="429">
        <v>13.316010809046462504262021210</v>
      </c>
    </row>
    <row r="26" ht="18" customHeight="1">
      <c r="A26" s="58"/>
      <c r="B26" s="1043" t="s">
        <v>46</v>
      </c>
      <c r="C26" s="1043"/>
      <c r="D26" s="439">
        <v>157.29707286538143754653789282</v>
      </c>
      <c r="E26" s="95">
        <v>192.65743314485048453252296526</v>
      </c>
      <c r="F26" s="440">
        <v>213.21439766827288568351936736</v>
      </c>
      <c r="G26" s="439">
        <v>151.23897191818433630893801005</v>
      </c>
      <c r="H26" s="95">
        <v>147.84106736763155217457047319</v>
      </c>
      <c r="I26" s="440">
        <v>185.65222517443527721122509434</v>
      </c>
      <c r="J26" s="439">
        <v>115.85488104627053456755322267</v>
      </c>
      <c r="K26" s="95">
        <v>106.2444934033069351331490999</v>
      </c>
      <c r="L26" s="440">
        <v>119.84291966070445373252853809</v>
      </c>
      <c r="M26" s="439">
        <v>141.74215119684031268106983107</v>
      </c>
      <c r="N26" s="95">
        <v>162.16137702195720332466580553</v>
      </c>
      <c r="O26" s="440">
        <v>196.4722343357306584639348554</v>
      </c>
      <c r="P26" s="5"/>
      <c r="Q26" s="420">
        <v>16.896956919746428769020880930</v>
      </c>
      <c r="R26" s="91">
        <v>11.149776395375316647624150960</v>
      </c>
      <c r="S26" s="421">
        <v>12.636546126116707238409613180</v>
      </c>
      <c r="T26" s="420">
        <v>13.855332822503798180242473840</v>
      </c>
      <c r="U26" s="91">
        <v>6.7676627198126500947375679600</v>
      </c>
      <c r="V26" s="421">
        <v>9.860407539581798666701211910</v>
      </c>
      <c r="W26" s="420">
        <v>14.984660200974069189053000220</v>
      </c>
      <c r="X26" s="91">
        <v>25.811354974603844727587754180</v>
      </c>
      <c r="Y26" s="421">
        <v>29.600206570526684507027926570</v>
      </c>
      <c r="Z26" s="420">
        <v>18.028645987369165346812087330</v>
      </c>
      <c r="AA26" s="91">
        <v>12.630816288972414783034465490</v>
      </c>
      <c r="AB26" s="421">
        <v>14.345489334574514691056435710</v>
      </c>
    </row>
    <row r="27" ht="18" customHeight="1">
      <c r="A27" s="58"/>
      <c r="B27" s="1043" t="s">
        <v>47</v>
      </c>
      <c r="C27" s="1043"/>
      <c r="D27" s="439">
        <v>161.70100997764613051481041785</v>
      </c>
      <c r="E27" s="95">
        <v>193.07096325780590047925183914</v>
      </c>
      <c r="F27" s="440">
        <v>218.57291208010657886299257454</v>
      </c>
      <c r="G27" s="439">
        <v>160.17179862753732942761303316</v>
      </c>
      <c r="H27" s="95">
        <v>152.4819823494034310620795625</v>
      </c>
      <c r="I27" s="440">
        <v>189.6934698024297059884281574</v>
      </c>
      <c r="J27" s="439">
        <v>114.95815211164536133565210057</v>
      </c>
      <c r="K27" s="95">
        <v>109.2321787333847760884489659</v>
      </c>
      <c r="L27" s="440">
        <v>122.1173139437232129047521948</v>
      </c>
      <c r="M27" s="439">
        <v>145.00003529012122835194612208</v>
      </c>
      <c r="N27" s="95">
        <v>166.1777682541753155684213077</v>
      </c>
      <c r="O27" s="440">
        <v>202.48331794113722460521548128</v>
      </c>
      <c r="P27" s="93"/>
      <c r="Q27" s="420">
        <v>9.755319750152660482125684360</v>
      </c>
      <c r="R27" s="91">
        <v>8.810543006686765764044159420</v>
      </c>
      <c r="S27" s="421">
        <v>11.712305160845176640713725160</v>
      </c>
      <c r="T27" s="420">
        <v>16.993770385410123019992672730</v>
      </c>
      <c r="U27" s="91">
        <v>8.856392838095664189606122360</v>
      </c>
      <c r="V27" s="421">
        <v>10.177983666554611482267751940</v>
      </c>
      <c r="W27" s="420">
        <v>17.541286877487943186243772910</v>
      </c>
      <c r="X27" s="91">
        <v>28.571149770767195995762916770</v>
      </c>
      <c r="Y27" s="421">
        <v>30.382403049795623244632750800</v>
      </c>
      <c r="Z27" s="420">
        <v>13.865607232101905418790235330</v>
      </c>
      <c r="AA27" s="91">
        <v>10.802727288891132158700903220</v>
      </c>
      <c r="AB27" s="421">
        <v>13.179113358345734107953318640</v>
      </c>
    </row>
    <row r="28" ht="18" customHeight="1">
      <c r="A28" s="58"/>
      <c r="B28" s="1043" t="s">
        <v>48</v>
      </c>
      <c r="C28" s="1043"/>
      <c r="D28" s="439">
        <v>163.08018014735105326138452903</v>
      </c>
      <c r="E28" s="95">
        <v>193.92651958261332013119398956</v>
      </c>
      <c r="F28" s="440">
        <v>216.56150703323981993979715287</v>
      </c>
      <c r="G28" s="439">
        <v>157.41333485580168754263044085</v>
      </c>
      <c r="H28" s="95">
        <v>153.84612988302041720824475315</v>
      </c>
      <c r="I28" s="440">
        <v>187.67816615824815681688917769</v>
      </c>
      <c r="J28" s="439">
        <v>114.85738877251858422820367113</v>
      </c>
      <c r="K28" s="95">
        <v>107.51877408122903257557588887</v>
      </c>
      <c r="L28" s="440">
        <v>121.34120382102072694594691972</v>
      </c>
      <c r="M28" s="439">
        <v>146.52285481167659019265613035</v>
      </c>
      <c r="N28" s="95">
        <v>166.59543195958107882787347843</v>
      </c>
      <c r="O28" s="440">
        <v>200.30973986324960585712969789</v>
      </c>
      <c r="P28" s="5"/>
      <c r="Q28" s="420">
        <v>14.856197342886995561429096070</v>
      </c>
      <c r="R28" s="91">
        <v>8.652065884647678060011345600</v>
      </c>
      <c r="S28" s="421">
        <v>12.123813800824536206397241860</v>
      </c>
      <c r="T28" s="420">
        <v>12.766848379225341984085659260</v>
      </c>
      <c r="U28" s="91">
        <v>15.442775626074117542914294600</v>
      </c>
      <c r="V28" s="421">
        <v>9.800946463891640609748660310</v>
      </c>
      <c r="W28" s="420">
        <v>13.830037699577392277972465200</v>
      </c>
      <c r="X28" s="91">
        <v>28.162425625665246651746249690</v>
      </c>
      <c r="Y28" s="421">
        <v>30.024035374138236287987545730</v>
      </c>
      <c r="Z28" s="420">
        <v>16.962890128515446587699296440</v>
      </c>
      <c r="AA28" s="91">
        <v>10.604989166388772538074412340</v>
      </c>
      <c r="AB28" s="421">
        <v>13.425633864700260049356375650</v>
      </c>
    </row>
    <row r="29" ht="18" customHeight="1">
      <c r="A29" s="58"/>
      <c r="B29" s="1043" t="s">
        <v>49</v>
      </c>
      <c r="C29" s="1043"/>
      <c r="D29" s="439">
        <v>153.3700773585749392004126326</v>
      </c>
      <c r="E29" s="95">
        <v>187.5409453226621767989866223</v>
      </c>
      <c r="F29" s="440">
        <v>201.39693085398425063070054077</v>
      </c>
      <c r="G29" s="439">
        <v>148.41417623714273689610462542</v>
      </c>
      <c r="H29" s="95">
        <v>133.72995064295497267887211716</v>
      </c>
      <c r="I29" s="440">
        <v>167.96559421858177810385168987</v>
      </c>
      <c r="J29" s="439">
        <v>115.64811132533452834183751798</v>
      </c>
      <c r="K29" s="95">
        <v>113.52615558450079349296838176</v>
      </c>
      <c r="L29" s="440">
        <v>126.61223061814910546588877696</v>
      </c>
      <c r="M29" s="439">
        <v>139.31541405463366913002023227</v>
      </c>
      <c r="N29" s="95">
        <v>161.83972402721085687208281217</v>
      </c>
      <c r="O29" s="440">
        <v>184.29759705358526125493959216</v>
      </c>
      <c r="P29" s="93"/>
      <c r="Q29" s="420">
        <v>12.346485335132248436651683450</v>
      </c>
      <c r="R29" s="91">
        <v>8.509513607064459416840477690</v>
      </c>
      <c r="S29" s="421">
        <v>10.492242277926115641638882800</v>
      </c>
      <c r="T29" s="420">
        <v>4.3170408139607985750120582200</v>
      </c>
      <c r="U29" s="91">
        <v>9.405639971799074852476488090</v>
      </c>
      <c r="V29" s="421">
        <v>8.261257060610237778189054280</v>
      </c>
      <c r="W29" s="420">
        <v>14.810461603895385675242280210</v>
      </c>
      <c r="X29" s="91">
        <v>34.395325952084905843293217800</v>
      </c>
      <c r="Y29" s="421">
        <v>34.581438318362235364991453150</v>
      </c>
      <c r="Z29" s="420">
        <v>14.455427916374189524705288470</v>
      </c>
      <c r="AA29" s="91">
        <v>10.814721789034130174278789260</v>
      </c>
      <c r="AB29" s="421">
        <v>12.415521303247595020257663530</v>
      </c>
    </row>
    <row r="30" ht="18" customHeight="1">
      <c r="A30" s="58"/>
      <c r="B30" s="1044" t="s">
        <v>75</v>
      </c>
      <c r="C30" s="1044"/>
      <c r="D30" s="457">
        <v>155.76608704372963629110024406</v>
      </c>
      <c r="E30" s="458">
        <v>188.7808371017089597812780911</v>
      </c>
      <c r="F30" s="459">
        <v>209.57387652474193535997518311</v>
      </c>
      <c r="G30" s="457">
        <v>153.70160149584846934457722023</v>
      </c>
      <c r="H30" s="458">
        <v>142.20939833241199321433656433</v>
      </c>
      <c r="I30" s="459">
        <v>179.75182825071364466027640068</v>
      </c>
      <c r="J30" s="457">
        <v>115.84111102770294157091624032</v>
      </c>
      <c r="K30" s="458">
        <v>108.90274800003138557417284732</v>
      </c>
      <c r="L30" s="459">
        <v>122.22854792171133525283842433</v>
      </c>
      <c r="M30" s="457">
        <v>141.20500558622444896205822002</v>
      </c>
      <c r="N30" s="458">
        <v>161.35356931504976978787319884</v>
      </c>
      <c r="O30" s="459">
        <v>192.84730197391993983006839227</v>
      </c>
      <c r="P30" s="5"/>
      <c r="Q30" s="430">
        <v>14.058209044341742890073682550</v>
      </c>
      <c r="R30" s="431">
        <v>9.351836166805391082400678800</v>
      </c>
      <c r="S30" s="432">
        <v>11.968435462576286537215146230</v>
      </c>
      <c r="T30" s="430">
        <v>11.209126361814472858876164280</v>
      </c>
      <c r="U30" s="431">
        <v>9.453218201734881190747922560</v>
      </c>
      <c r="V30" s="432">
        <v>10.133109661883143024220949840</v>
      </c>
      <c r="W30" s="430">
        <v>15.291532600590254907468028670</v>
      </c>
      <c r="X30" s="431">
        <v>28.738007547395117678801120890</v>
      </c>
      <c r="Y30" s="432">
        <v>30.766536334208450600046429720</v>
      </c>
      <c r="Z30" s="430">
        <v>16.083401693189946707836143780</v>
      </c>
      <c r="AA30" s="431">
        <v>11.134385724185360039152042860</v>
      </c>
      <c r="AB30" s="432">
        <v>13.635581059383372495423910290</v>
      </c>
    </row>
    <row r="31" ht="6" customHeight="1">
      <c r="A31" s="58"/>
      <c r="B31" s="631"/>
      <c r="C31" s="631"/>
      <c r="D31" s="95"/>
      <c r="E31" s="95"/>
      <c r="F31" s="95"/>
      <c r="G31" s="95"/>
      <c r="H31" s="95"/>
      <c r="I31" s="95"/>
      <c r="J31" s="95"/>
      <c r="K31" s="95"/>
      <c r="L31" s="95"/>
      <c r="M31" s="95"/>
      <c r="N31" s="95"/>
      <c r="O31" s="95"/>
      <c r="P31" s="5"/>
      <c r="Q31" s="91"/>
      <c r="R31" s="91"/>
      <c r="S31" s="91"/>
      <c r="T31" s="91"/>
      <c r="U31" s="91"/>
      <c r="V31" s="91"/>
      <c r="W31" s="91"/>
      <c r="X31" s="91"/>
      <c r="Y31" s="91"/>
      <c r="Z31" s="91"/>
      <c r="AA31" s="91"/>
      <c r="AB31" s="91"/>
    </row>
    <row r="32" ht="18" customHeight="1">
      <c r="A32" s="58"/>
      <c r="B32" s="1045" t="s">
        <v>50</v>
      </c>
      <c r="C32" s="1045"/>
      <c r="D32" s="493">
        <v>141.6998092391571928536804307</v>
      </c>
      <c r="E32" s="494">
        <v>186.97335208457685519020313807</v>
      </c>
      <c r="F32" s="495">
        <v>186.13825746784858188761962643</v>
      </c>
      <c r="G32" s="493">
        <v>144.58951474225912179113916749</v>
      </c>
      <c r="H32" s="494">
        <v>123.95572391475630909780085474</v>
      </c>
      <c r="I32" s="495">
        <v>158.13643783694370022629407375</v>
      </c>
      <c r="J32" s="493">
        <v>117.81462933449160328426958065</v>
      </c>
      <c r="K32" s="494">
        <v>111.18429895856412832719091366</v>
      </c>
      <c r="L32" s="495">
        <v>119.90275666704955436670260184</v>
      </c>
      <c r="M32" s="493">
        <v>133.36552959760281312980403275</v>
      </c>
      <c r="N32" s="494">
        <v>156.16653372477754399535437569</v>
      </c>
      <c r="O32" s="495">
        <v>169.9386259661703235149486485</v>
      </c>
      <c r="P32" s="93"/>
      <c r="Q32" s="479">
        <v>9.759940939875601086005826530</v>
      </c>
      <c r="R32" s="480">
        <v>12.557603137146925949153485830</v>
      </c>
      <c r="S32" s="481">
        <v>9.083882841422649342685902160</v>
      </c>
      <c r="T32" s="479">
        <v>10.974339955241645694568434530</v>
      </c>
      <c r="U32" s="480">
        <v>5.7404596101267232980714640800</v>
      </c>
      <c r="V32" s="481">
        <v>7.5874935553176452781916987300</v>
      </c>
      <c r="W32" s="479">
        <v>13.496065579790303791674242570</v>
      </c>
      <c r="X32" s="480">
        <v>34.410169293381174974138404220</v>
      </c>
      <c r="Y32" s="481">
        <v>27.534324896948060088978758510</v>
      </c>
      <c r="Z32" s="479">
        <v>12.249710264361990518239653260</v>
      </c>
      <c r="AA32" s="480">
        <v>10.116045432217812911284789720</v>
      </c>
      <c r="AB32" s="481">
        <v>10.075795776693372439778749900</v>
      </c>
    </row>
    <row r="33" ht="18" customHeight="1">
      <c r="A33" s="58"/>
      <c r="B33" s="1046" t="s">
        <v>51</v>
      </c>
      <c r="C33" s="1046"/>
      <c r="D33" s="276">
        <v>144.33991994690799821599891368</v>
      </c>
      <c r="E33" s="94">
        <v>184.03101188868611721849951862</v>
      </c>
      <c r="F33" s="277">
        <v>187.19409079681225035436234564</v>
      </c>
      <c r="G33" s="276">
        <v>148.47244490331951765095930969</v>
      </c>
      <c r="H33" s="94">
        <v>127.70143089399066380298639013</v>
      </c>
      <c r="I33" s="277">
        <v>160.543738839749892272667557</v>
      </c>
      <c r="J33" s="276">
        <v>118.23278115023959311377801372</v>
      </c>
      <c r="K33" s="94">
        <v>116.16590996210551693961176811</v>
      </c>
      <c r="L33" s="277">
        <v>123.35052850576435073839595901</v>
      </c>
      <c r="M33" s="276">
        <v>135.19533534648184093706386677</v>
      </c>
      <c r="N33" s="94">
        <v>157.3800119887586482023866239</v>
      </c>
      <c r="O33" s="277">
        <v>172.22868271796626229299774731</v>
      </c>
      <c r="P33" s="5"/>
      <c r="Q33" s="271">
        <v>11.167862259694248273330597410</v>
      </c>
      <c r="R33" s="92">
        <v>12.448613329658230431112476660</v>
      </c>
      <c r="S33" s="272">
        <v>8.778570796594486474032428050</v>
      </c>
      <c r="T33" s="271">
        <v>13.035368430717808097923659560</v>
      </c>
      <c r="U33" s="92">
        <v>7.4894039118982801994230801200</v>
      </c>
      <c r="V33" s="272">
        <v>8.903238967443636547332697010</v>
      </c>
      <c r="W33" s="271">
        <v>14.921925609029729551816462900</v>
      </c>
      <c r="X33" s="92">
        <v>35.104082481653322261478513910</v>
      </c>
      <c r="Y33" s="272">
        <v>30.031001080208465735482378820</v>
      </c>
      <c r="Z33" s="271">
        <v>13.276826201886038908456988260</v>
      </c>
      <c r="AA33" s="92">
        <v>11.405041814160387181890418730</v>
      </c>
      <c r="AB33" s="272">
        <v>10.299777116726841909286492460</v>
      </c>
    </row>
    <row r="34" ht="18" customHeight="1">
      <c r="A34" s="58"/>
      <c r="B34" s="1047" t="s">
        <v>76</v>
      </c>
      <c r="C34" s="1047"/>
      <c r="D34" s="443">
        <v>143.03812975960749958757943008</v>
      </c>
      <c r="E34" s="444">
        <v>185.44862407782538006084640801</v>
      </c>
      <c r="F34" s="445">
        <v>186.69335401556914486949551834</v>
      </c>
      <c r="G34" s="443">
        <v>146.36372165336523505751282026</v>
      </c>
      <c r="H34" s="444">
        <v>125.81488162123050916750223672</v>
      </c>
      <c r="I34" s="445">
        <v>159.37337363213070615582117844</v>
      </c>
      <c r="J34" s="443">
        <v>118.02529824834517968647650192</v>
      </c>
      <c r="K34" s="444">
        <v>113.71838796704298594556074976</v>
      </c>
      <c r="L34" s="445">
        <v>121.65471890431179617121127845</v>
      </c>
      <c r="M34" s="633">
        <v>134.28391236633273174357369671</v>
      </c>
      <c r="N34" s="634">
        <v>156.78663216314258989361678234</v>
      </c>
      <c r="O34" s="635">
        <v>171.12964461227209923871550714</v>
      </c>
      <c r="P34" s="93"/>
      <c r="Q34" s="273">
        <v>10.467267741303519495237598740</v>
      </c>
      <c r="R34" s="274">
        <v>12.475835739960920851264049860</v>
      </c>
      <c r="S34" s="275">
        <v>8.927439620237466589891469850</v>
      </c>
      <c r="T34" s="273">
        <v>11.921113500404476892642149350</v>
      </c>
      <c r="U34" s="274">
        <v>6.6081662604708071776938480600</v>
      </c>
      <c r="V34" s="275">
        <v>8.265261294113674307019534730</v>
      </c>
      <c r="W34" s="273">
        <v>14.200998980981256209683356570</v>
      </c>
      <c r="X34" s="274">
        <v>34.808731327694887239504073320</v>
      </c>
      <c r="Y34" s="275">
        <v>28.820663253705449255000752880</v>
      </c>
      <c r="Z34" s="273">
        <v>12.770366245231886136553505140</v>
      </c>
      <c r="AA34" s="274">
        <v>10.769653886208283899544350880</v>
      </c>
      <c r="AB34" s="275">
        <v>10.199009872329801406119177150</v>
      </c>
    </row>
    <row r="35" ht="6" customHeight="1">
      <c r="A35" s="58"/>
      <c r="B35" s="631"/>
      <c r="C35" s="631"/>
      <c r="D35" s="95"/>
      <c r="E35" s="95"/>
      <c r="F35" s="95"/>
      <c r="G35" s="95"/>
      <c r="H35" s="95"/>
      <c r="I35" s="95"/>
      <c r="J35" s="95"/>
      <c r="K35" s="95"/>
      <c r="L35" s="95"/>
      <c r="M35" s="636"/>
      <c r="N35" s="636"/>
      <c r="O35" s="636"/>
      <c r="P35" s="93"/>
      <c r="Q35" s="91"/>
      <c r="R35" s="91"/>
      <c r="S35" s="91"/>
      <c r="T35" s="91"/>
      <c r="U35" s="91"/>
      <c r="V35" s="91"/>
      <c r="W35" s="91"/>
      <c r="X35" s="91"/>
      <c r="Y35" s="91"/>
      <c r="Z35" s="91"/>
      <c r="AA35" s="91"/>
      <c r="AB35" s="91"/>
    </row>
    <row r="36" ht="18" customHeight="1">
      <c r="A36" s="58"/>
      <c r="B36" s="982" t="s">
        <v>12</v>
      </c>
      <c r="C36" s="982"/>
      <c r="D36" s="482">
        <v>152.19807212615735847461209995</v>
      </c>
      <c r="E36" s="483">
        <v>187.8003530067859765383106315</v>
      </c>
      <c r="F36" s="484">
        <v>203.1439516358445203952543157</v>
      </c>
      <c r="G36" s="482">
        <v>150.78788566243194192377495463</v>
      </c>
      <c r="H36" s="483">
        <v>135.23940980573876833403738206</v>
      </c>
      <c r="I36" s="484">
        <v>170.84561510891748835149321873</v>
      </c>
      <c r="J36" s="482">
        <v>116.54391949513900733412928535</v>
      </c>
      <c r="K36" s="483">
        <v>109.58752893784992996611168886</v>
      </c>
      <c r="L36" s="484">
        <v>122.5222747914355237518330153</v>
      </c>
      <c r="M36" s="482">
        <v>139.22225376099914845302299177</v>
      </c>
      <c r="N36" s="483">
        <v>159.91963952776519657370954175</v>
      </c>
      <c r="O36" s="484">
        <v>185.97537931551764781518547886</v>
      </c>
      <c r="P36" s="93"/>
      <c r="Q36" s="468">
        <v>13.082447959194449977525952650</v>
      </c>
      <c r="R36" s="469">
        <v>10.173989634203735444612297080</v>
      </c>
      <c r="S36" s="470">
        <v>11.267668410550885989679458490</v>
      </c>
      <c r="T36" s="468">
        <v>11.445419884187134970342483680</v>
      </c>
      <c r="U36" s="469">
        <v>9.393686514900373771863730510</v>
      </c>
      <c r="V36" s="470">
        <v>10.171584658195185449488286070</v>
      </c>
      <c r="W36" s="468">
        <v>15.072712289848879703891487400</v>
      </c>
      <c r="X36" s="469">
        <v>30.439664989511671350881386120</v>
      </c>
      <c r="Y36" s="470">
        <v>30.202135682088015453097169260</v>
      </c>
      <c r="Z36" s="468">
        <v>15.171221019095221798868947590</v>
      </c>
      <c r="AA36" s="469">
        <v>11.013476015547454197009822770</v>
      </c>
      <c r="AB36" s="470">
        <v>12.80916633256708395582874800</v>
      </c>
    </row>
    <row r="37" ht="15"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 customHeight="1">
      <c r="A38" s="112"/>
      <c r="B38" s="1037" t="s">
        <v>10</v>
      </c>
      <c r="C38" s="1037"/>
      <c r="D38" s="1037"/>
      <c r="E38" s="1037"/>
      <c r="F38" s="1037"/>
      <c r="G38" s="1037"/>
      <c r="H38" s="1037"/>
      <c r="I38" s="1037"/>
      <c r="J38" s="1037"/>
      <c r="K38" s="1037"/>
      <c r="L38" s="1037"/>
      <c r="M38" s="1037"/>
      <c r="N38" s="1037"/>
      <c r="O38" s="1037"/>
      <c r="P38" s="411"/>
      <c r="Q38" s="1038"/>
      <c r="R38" s="1038"/>
      <c r="S38" s="1038"/>
      <c r="T38" s="1038"/>
      <c r="U38" s="1038"/>
      <c r="V38" s="1038"/>
      <c r="W38" s="1038"/>
      <c r="X38" s="1038"/>
      <c r="Y38" s="1038"/>
      <c r="Z38" s="1038"/>
      <c r="AA38" s="1038"/>
      <c r="AB38" s="1038"/>
      <c r="AC38" s="9"/>
    </row>
    <row r="39" ht="18" customHeight="1">
      <c r="A39" s="58"/>
      <c r="B39" s="1042" t="s">
        <v>43</v>
      </c>
      <c r="C39" s="1042"/>
      <c r="D39" s="454">
        <v>52.588045004098388548343706285</v>
      </c>
      <c r="E39" s="455">
        <v>62.028430248901132825612310974</v>
      </c>
      <c r="F39" s="456">
        <v>61.393378121541917091271695871</v>
      </c>
      <c r="G39" s="454">
        <v>4.4319120255369959397839085614</v>
      </c>
      <c r="H39" s="455">
        <v>11.928664686673741921049091641</v>
      </c>
      <c r="I39" s="456">
        <v>17.191216813590246416774844056</v>
      </c>
      <c r="J39" s="454">
        <v>30.341127412617623966825970279</v>
      </c>
      <c r="K39" s="455">
        <v>18.740681352917480136033623651</v>
      </c>
      <c r="L39" s="456">
        <v>9.273926692743328513935063912</v>
      </c>
      <c r="M39" s="454">
        <v>87.36108444225300845495358509</v>
      </c>
      <c r="N39" s="455">
        <v>92.69562728345598571961343185</v>
      </c>
      <c r="O39" s="456">
        <v>87.85852162787549202198160381</v>
      </c>
      <c r="P39" s="5"/>
      <c r="Q39" s="427">
        <v>32.031772806676101602203635210</v>
      </c>
      <c r="R39" s="428">
        <v>5.588014869394490845607884200</v>
      </c>
      <c r="S39" s="429">
        <v>12.976930929607216592337782360</v>
      </c>
      <c r="T39" s="427">
        <v>-29.883155283436670119248577620</v>
      </c>
      <c r="U39" s="428">
        <v>35.077812501095132291330001550</v>
      </c>
      <c r="V39" s="429">
        <v>17.003940616852916819399998180</v>
      </c>
      <c r="W39" s="427">
        <v>-4.8880344415629210763379659600</v>
      </c>
      <c r="X39" s="428">
        <v>35.624971312163891032198957580</v>
      </c>
      <c r="Y39" s="429">
        <v>20.353048609206685989913924660</v>
      </c>
      <c r="Z39" s="427">
        <v>11.528192180441334894000984100</v>
      </c>
      <c r="AA39" s="428">
        <v>13.884126855282296694645822200</v>
      </c>
      <c r="AB39" s="429">
        <v>14.488603190923463827626243670</v>
      </c>
    </row>
    <row r="40" ht="18" customHeight="1">
      <c r="A40" s="58"/>
      <c r="B40" s="1043" t="s">
        <v>46</v>
      </c>
      <c r="C40" s="1043"/>
      <c r="D40" s="439">
        <v>65.499707044630149239949830948</v>
      </c>
      <c r="E40" s="95">
        <v>71.075921186155819403558511133</v>
      </c>
      <c r="F40" s="440">
        <v>91.21338572970168255003667481</v>
      </c>
      <c r="G40" s="439">
        <v>4.5732064158114533188470636315</v>
      </c>
      <c r="H40" s="95">
        <v>11.949677212817589846179519662</v>
      </c>
      <c r="I40" s="440">
        <v>22.351474261169269169108142606</v>
      </c>
      <c r="J40" s="439">
        <v>30.314010250451905606545103148</v>
      </c>
      <c r="K40" s="95">
        <v>19.162833835358347150594057576</v>
      </c>
      <c r="L40" s="440">
        <v>9.162179946142436941849833892</v>
      </c>
      <c r="M40" s="439">
        <v>100.38692371089350816534199768</v>
      </c>
      <c r="N40" s="95">
        <v>102.18606320818762537024084933</v>
      </c>
      <c r="O40" s="440">
        <v>122.72703993701338866099465125</v>
      </c>
      <c r="P40" s="5"/>
      <c r="Q40" s="420">
        <v>31.946317975530264555456602310</v>
      </c>
      <c r="R40" s="91">
        <v>13.040718488281160383750609130</v>
      </c>
      <c r="S40" s="421">
        <v>23.659685660907853494137444260</v>
      </c>
      <c r="T40" s="420">
        <v>-29.21306199864593150203377400</v>
      </c>
      <c r="U40" s="91">
        <v>48.227417119821362436133392890</v>
      </c>
      <c r="V40" s="421">
        <v>49.676488717887492689408851020</v>
      </c>
      <c r="W40" s="420">
        <v>-2.3598741351528760426531617300</v>
      </c>
      <c r="X40" s="91">
        <v>30.860380162206410791413807970</v>
      </c>
      <c r="Y40" s="421">
        <v>19.821530523820029052099664800</v>
      </c>
      <c r="Z40" s="420">
        <v>14.779178420116816326144315910</v>
      </c>
      <c r="AA40" s="91">
        <v>19.401584675369948611244591900</v>
      </c>
      <c r="AB40" s="421">
        <v>27.387735905482393393659042050</v>
      </c>
    </row>
    <row r="41" ht="18" customHeight="1">
      <c r="A41" s="58"/>
      <c r="B41" s="1043" t="s">
        <v>47</v>
      </c>
      <c r="C41" s="1043"/>
      <c r="D41" s="439">
        <v>75.060511559812555663084426711</v>
      </c>
      <c r="E41" s="95">
        <v>78.10814406925991523531570114</v>
      </c>
      <c r="F41" s="440">
        <v>109.2152649521603104977714391</v>
      </c>
      <c r="G41" s="439">
        <v>5.7041238827470558912967604429</v>
      </c>
      <c r="H41" s="95">
        <v>13.380410619966213213222191773</v>
      </c>
      <c r="I41" s="440">
        <v>27.598389202210966362886763332</v>
      </c>
      <c r="J41" s="439">
        <v>31.769061979571510112701577665</v>
      </c>
      <c r="K41" s="95">
        <v>18.548933024467582549284339746</v>
      </c>
      <c r="L41" s="440">
        <v>9.386821020074389422781487926</v>
      </c>
      <c r="M41" s="439">
        <v>112.53369742213112166708276478</v>
      </c>
      <c r="N41" s="95">
        <v>110.03544682621837623674619984</v>
      </c>
      <c r="O41" s="440">
        <v>146.20047517444566628343969029</v>
      </c>
      <c r="P41" s="93"/>
      <c r="Q41" s="420">
        <v>24.155508210586987342841380920</v>
      </c>
      <c r="R41" s="91">
        <v>12.878943538320689249388777310</v>
      </c>
      <c r="S41" s="421">
        <v>25.046964118281401674549276400</v>
      </c>
      <c r="T41" s="420">
        <v>-39.108795155937260652571126710</v>
      </c>
      <c r="U41" s="91">
        <v>52.853306964980342900199782930</v>
      </c>
      <c r="V41" s="421">
        <v>53.603310358730713242739211100</v>
      </c>
      <c r="W41" s="420">
        <v>7.6627607696106758267202423300</v>
      </c>
      <c r="X41" s="91">
        <v>40.650872375403664628502224250</v>
      </c>
      <c r="Y41" s="421">
        <v>25.891574502566286968905280860</v>
      </c>
      <c r="Z41" s="420">
        <v>12.885038075595039802726725670</v>
      </c>
      <c r="AA41" s="91">
        <v>20.734892632807407778326621020</v>
      </c>
      <c r="AB41" s="421">
        <v>29.652894735360773684437716020</v>
      </c>
    </row>
    <row r="42" ht="18" customHeight="1">
      <c r="A42" s="58"/>
      <c r="B42" s="1043" t="s">
        <v>48</v>
      </c>
      <c r="C42" s="1043"/>
      <c r="D42" s="439">
        <v>81.51897116922754022130850587</v>
      </c>
      <c r="E42" s="95">
        <v>80.86538357309751483244232632</v>
      </c>
      <c r="F42" s="440">
        <v>105.92350904845672519640955997</v>
      </c>
      <c r="G42" s="439">
        <v>5.7485833241823460097153307874</v>
      </c>
      <c r="H42" s="95">
        <v>14.764254199517755405578577577</v>
      </c>
      <c r="I42" s="440">
        <v>26.859237636648541640777479281</v>
      </c>
      <c r="J42" s="439">
        <v>31.42886071954568356309173235</v>
      </c>
      <c r="K42" s="95">
        <v>18.489790992096690627818422289</v>
      </c>
      <c r="L42" s="440">
        <v>9.425027277877120992159761244</v>
      </c>
      <c r="M42" s="439">
        <v>118.69641521295556979411556895</v>
      </c>
      <c r="N42" s="95">
        <v>114.11731216865276826714325841</v>
      </c>
      <c r="O42" s="440">
        <v>142.20777396298238782934680042</v>
      </c>
      <c r="P42" s="5"/>
      <c r="Q42" s="420">
        <v>40.287836067357336926071839090</v>
      </c>
      <c r="R42" s="91">
        <v>8.757757973856251948902789230</v>
      </c>
      <c r="S42" s="421">
        <v>24.016184374535036631019210940</v>
      </c>
      <c r="T42" s="420">
        <v>-39.458510634615468479895464550</v>
      </c>
      <c r="U42" s="91">
        <v>76.918626189759637450516828640</v>
      </c>
      <c r="V42" s="421">
        <v>45.371661135962674056254409880</v>
      </c>
      <c r="W42" s="420">
        <v>-2.7534030954633120856691560200</v>
      </c>
      <c r="X42" s="91">
        <v>39.851625085559478889995676910</v>
      </c>
      <c r="Y42" s="421">
        <v>25.246665950330203345183076360</v>
      </c>
      <c r="Z42" s="420">
        <v>18.355429909340451678305957400</v>
      </c>
      <c r="AA42" s="91">
        <v>18.971469694375715916998295680</v>
      </c>
      <c r="AB42" s="421">
        <v>27.640812990994028235183424940</v>
      </c>
    </row>
    <row r="43" ht="18" customHeight="1">
      <c r="A43" s="58"/>
      <c r="B43" s="1043" t="s">
        <v>49</v>
      </c>
      <c r="C43" s="1043"/>
      <c r="D43" s="439">
        <v>68.363093274827109651362377835</v>
      </c>
      <c r="E43" s="95">
        <v>78.758459206624298670134038243</v>
      </c>
      <c r="F43" s="440">
        <v>78.093834938523104424798806383</v>
      </c>
      <c r="G43" s="439">
        <v>5.1989166889597397475260685306</v>
      </c>
      <c r="H43" s="95">
        <v>14.289973465079351320941501365</v>
      </c>
      <c r="I43" s="440">
        <v>23.996424672371228363177531166</v>
      </c>
      <c r="J43" s="439">
        <v>32.169404704327708738444313485</v>
      </c>
      <c r="K43" s="95">
        <v>18.299253874427482813770226917</v>
      </c>
      <c r="L43" s="440">
        <v>9.414205760753144043928337847</v>
      </c>
      <c r="M43" s="439">
        <v>105.7314146681145581373327598</v>
      </c>
      <c r="N43" s="95">
        <v>111.34562157460400311276683373</v>
      </c>
      <c r="O43" s="440">
        <v>111.50446537164747683190467536</v>
      </c>
      <c r="P43" s="93"/>
      <c r="Q43" s="420">
        <v>31.593872737916182133811143370</v>
      </c>
      <c r="R43" s="91">
        <v>4.2793547097511563194974200500</v>
      </c>
      <c r="S43" s="421">
        <v>12.338030497199964850692338390</v>
      </c>
      <c r="T43" s="420">
        <v>-51.387462667097821748675878180</v>
      </c>
      <c r="U43" s="91">
        <v>60.748354535293887786745118480</v>
      </c>
      <c r="V43" s="421">
        <v>20.604832324002246876780822650</v>
      </c>
      <c r="W43" s="420">
        <v>-6.975768302360207056959297500</v>
      </c>
      <c r="X43" s="91">
        <v>33.779965871322714685928297090</v>
      </c>
      <c r="Y43" s="421">
        <v>19.143211078207331829289433140</v>
      </c>
      <c r="Z43" s="420">
        <v>8.360088037827958191786148390</v>
      </c>
      <c r="AA43" s="91">
        <v>13.508305445004655393514806930</v>
      </c>
      <c r="AB43" s="421">
        <v>14.580786137147981190042603710</v>
      </c>
    </row>
    <row r="44" ht="18" customHeight="1">
      <c r="A44" s="58"/>
      <c r="B44" s="1044" t="s">
        <v>75</v>
      </c>
      <c r="C44" s="1044"/>
      <c r="D44" s="457">
        <v>68.606065610519148664809769505</v>
      </c>
      <c r="E44" s="458">
        <v>74.167270780986855205412109355</v>
      </c>
      <c r="F44" s="459">
        <v>89.1678745580767479520576352</v>
      </c>
      <c r="G44" s="457">
        <v>5.1313484674475181814338263894</v>
      </c>
      <c r="H44" s="458">
        <v>13.262596030127758968309006902</v>
      </c>
      <c r="I44" s="459">
        <v>23.599348517198050390544952085</v>
      </c>
      <c r="J44" s="457">
        <v>31.204493013302886397521739383</v>
      </c>
      <c r="K44" s="458">
        <v>18.648298889163985553248357828</v>
      </c>
      <c r="L44" s="459">
        <v>9.332432139518083982930896961</v>
      </c>
      <c r="M44" s="457">
        <v>104.94190709126955324376533526</v>
      </c>
      <c r="N44" s="458">
        <v>106.07600158856529534347783019</v>
      </c>
      <c r="O44" s="459">
        <v>122.0996552147928823255334842</v>
      </c>
      <c r="P44" s="5"/>
      <c r="Q44" s="430">
        <v>32.026369366162573022506086470</v>
      </c>
      <c r="R44" s="431">
        <v>8.845880497504790227019902920</v>
      </c>
      <c r="S44" s="432">
        <v>20.363720599744592414617996630</v>
      </c>
      <c r="T44" s="430">
        <v>-39.358585248378268466793111690</v>
      </c>
      <c r="U44" s="431">
        <v>54.643071119672772296918250170</v>
      </c>
      <c r="V44" s="432">
        <v>37.244175059053076951196591490</v>
      </c>
      <c r="W44" s="430">
        <v>-2.0826550290657507803199555700</v>
      </c>
      <c r="X44" s="431">
        <v>36.021087288382686952367118270</v>
      </c>
      <c r="Y44" s="432">
        <v>22.040297043728311102806185080</v>
      </c>
      <c r="Z44" s="430">
        <v>13.296327111409178600558577930</v>
      </c>
      <c r="AA44" s="431">
        <v>17.307185562127953118068041020</v>
      </c>
      <c r="AB44" s="432">
        <v>23.427509611111572667536970070</v>
      </c>
    </row>
    <row r="45" ht="6" customHeight="1">
      <c r="A45" s="58"/>
      <c r="B45" s="631"/>
      <c r="C45" s="631"/>
      <c r="D45" s="95"/>
      <c r="E45" s="95"/>
      <c r="F45" s="95"/>
      <c r="G45" s="95"/>
      <c r="H45" s="95"/>
      <c r="I45" s="95"/>
      <c r="J45" s="95"/>
      <c r="K45" s="95"/>
      <c r="L45" s="95"/>
      <c r="M45" s="95"/>
      <c r="N45" s="95"/>
      <c r="O45" s="95"/>
      <c r="P45" s="5"/>
      <c r="Q45" s="91"/>
      <c r="R45" s="91"/>
      <c r="S45" s="91"/>
      <c r="T45" s="91"/>
      <c r="U45" s="91"/>
      <c r="V45" s="91"/>
      <c r="W45" s="91"/>
      <c r="X45" s="91"/>
      <c r="Y45" s="91"/>
      <c r="Z45" s="91"/>
      <c r="AA45" s="91"/>
      <c r="AB45" s="91"/>
    </row>
    <row r="46" ht="18" customHeight="1">
      <c r="A46" s="58"/>
      <c r="B46" s="1045" t="s">
        <v>50</v>
      </c>
      <c r="C46" s="1045"/>
      <c r="D46" s="493">
        <v>60.160945945425648377465849814</v>
      </c>
      <c r="E46" s="494">
        <v>76.88519431146195357995608829</v>
      </c>
      <c r="F46" s="495">
        <v>74.525976561044476792169469102</v>
      </c>
      <c r="G46" s="493">
        <v>9.32473171997475299818535424</v>
      </c>
      <c r="H46" s="494">
        <v>23.417609146152920028293400287</v>
      </c>
      <c r="I46" s="495">
        <v>35.96226287077126738195410033</v>
      </c>
      <c r="J46" s="493">
        <v>32.291461148206614653089428589</v>
      </c>
      <c r="K46" s="494">
        <v>16.266367368572169016862067214</v>
      </c>
      <c r="L46" s="495">
        <v>9.098318206770292265872182767</v>
      </c>
      <c r="M46" s="493">
        <v>101.77713881360701602874063261</v>
      </c>
      <c r="N46" s="494">
        <v>116.56700902088902714384872651</v>
      </c>
      <c r="O46" s="495">
        <v>119.58655763858603643999575215</v>
      </c>
      <c r="P46" s="93"/>
      <c r="Q46" s="479">
        <v>28.175686660369191383835742560</v>
      </c>
      <c r="R46" s="480">
        <v>2.8420378517659313929055418800</v>
      </c>
      <c r="S46" s="481">
        <v>8.119349380873860136339908520</v>
      </c>
      <c r="T46" s="479">
        <v>-37.699527397262822499503068700</v>
      </c>
      <c r="U46" s="480">
        <v>64.145697124004349439051231390</v>
      </c>
      <c r="V46" s="481">
        <v>5.8242001796652475272783530200</v>
      </c>
      <c r="W46" s="479">
        <v>-5.8226571199264062538385802300</v>
      </c>
      <c r="X46" s="480">
        <v>46.659425062495789796336151480</v>
      </c>
      <c r="Y46" s="481">
        <v>20.153574294078288892733025070</v>
      </c>
      <c r="Z46" s="479">
        <v>5.2763539330261672629553852100</v>
      </c>
      <c r="AA46" s="480">
        <v>16.429526953236984880411698770</v>
      </c>
      <c r="AB46" s="481">
        <v>8.238188918832030540505669190</v>
      </c>
    </row>
    <row r="47" ht="18" customHeight="1">
      <c r="A47" s="58"/>
      <c r="B47" s="1046" t="s">
        <v>51</v>
      </c>
      <c r="C47" s="1046"/>
      <c r="D47" s="276">
        <v>63.001515174961591295910947782</v>
      </c>
      <c r="E47" s="94">
        <v>81.39373339784320552768318084</v>
      </c>
      <c r="F47" s="277">
        <v>83.08511011300875389982933449</v>
      </c>
      <c r="G47" s="276">
        <v>8.056197152873721561221438849</v>
      </c>
      <c r="H47" s="94">
        <v>23.775071052130946844022371429</v>
      </c>
      <c r="I47" s="277">
        <v>38.586393359208562579708126763</v>
      </c>
      <c r="J47" s="276">
        <v>32.903683850280352965748374982</v>
      </c>
      <c r="K47" s="94">
        <v>17.596370154356028212738283447</v>
      </c>
      <c r="L47" s="277">
        <v>9.669869643326312518567696766</v>
      </c>
      <c r="M47" s="276">
        <v>103.96139617811566582288076158</v>
      </c>
      <c r="N47" s="94">
        <v>122.76232851514522556666336206</v>
      </c>
      <c r="O47" s="277">
        <v>131.34137311554362899810515797</v>
      </c>
      <c r="P47" s="5"/>
      <c r="Q47" s="271">
        <v>26.424082924941000245210754490</v>
      </c>
      <c r="R47" s="92">
        <v>8.675901908002878468100357790</v>
      </c>
      <c r="S47" s="272">
        <v>9.834439250607878428615760260</v>
      </c>
      <c r="T47" s="271">
        <v>-34.567346946568320805581333290</v>
      </c>
      <c r="U47" s="92">
        <v>63.120169262722658268008596630</v>
      </c>
      <c r="V47" s="272">
        <v>7.8906451485041289630051905900</v>
      </c>
      <c r="W47" s="271">
        <v>1.9469013322136545566830567300</v>
      </c>
      <c r="X47" s="92">
        <v>51.089222510708101073257890340</v>
      </c>
      <c r="Y47" s="272">
        <v>27.488918611488865399947478740</v>
      </c>
      <c r="Z47" s="271">
        <v>9.615489313607053237312710550</v>
      </c>
      <c r="AA47" s="92">
        <v>21.405770766319816979802599480</v>
      </c>
      <c r="AB47" s="272">
        <v>10.375540993928121785893729610</v>
      </c>
    </row>
    <row r="48" ht="18" customHeight="1">
      <c r="A48" s="58"/>
      <c r="B48" s="1047" t="s">
        <v>76</v>
      </c>
      <c r="C48" s="1047"/>
      <c r="D48" s="443">
        <v>61.581230560193619836688398784</v>
      </c>
      <c r="E48" s="444">
        <v>79.139458626961102280001725206</v>
      </c>
      <c r="F48" s="445">
        <v>78.805543337026615345999401778</v>
      </c>
      <c r="G48" s="443">
        <v>8.690464436424237279703396543</v>
      </c>
      <c r="H48" s="444">
        <v>23.596339684661649794814249466</v>
      </c>
      <c r="I48" s="445">
        <v>37.27432811498991498083111353</v>
      </c>
      <c r="J48" s="443">
        <v>32.597572499243483809418901778</v>
      </c>
      <c r="K48" s="444">
        <v>16.931367219313948692651243484</v>
      </c>
      <c r="L48" s="445">
        <v>9.384093925048302392219939765</v>
      </c>
      <c r="M48" s="443">
        <v>102.86926749586134092581069709</v>
      </c>
      <c r="N48" s="444">
        <v>119.6646687680171263552560443</v>
      </c>
      <c r="O48" s="445">
        <v>125.46396537706483271905045506</v>
      </c>
      <c r="P48" s="93"/>
      <c r="Q48" s="273">
        <v>27.222873295022029685165764620</v>
      </c>
      <c r="R48" s="274">
        <v>5.7618516048351077616069846100</v>
      </c>
      <c r="S48" s="275">
        <v>9.021748832134362866207028670</v>
      </c>
      <c r="T48" s="273">
        <v>-36.203064493079073514970457640</v>
      </c>
      <c r="U48" s="274">
        <v>63.632022743885094694208202940</v>
      </c>
      <c r="V48" s="275">
        <v>6.886514635199431902492819700</v>
      </c>
      <c r="W48" s="273">
        <v>-2.0158317210869817425473242900</v>
      </c>
      <c r="X48" s="274">
        <v>48.937892935243260613378451740</v>
      </c>
      <c r="Y48" s="275">
        <v>23.824404741626648341369422390</v>
      </c>
      <c r="Z48" s="273">
        <v>7.425142437525955725112965500</v>
      </c>
      <c r="AA48" s="274">
        <v>18.931549135759271865110092460</v>
      </c>
      <c r="AB48" s="275">
        <v>9.350513857539850413163851620</v>
      </c>
    </row>
    <row r="49" ht="6" customHeight="1">
      <c r="A49" s="58"/>
      <c r="B49" s="631"/>
      <c r="C49" s="631"/>
      <c r="D49" s="95"/>
      <c r="E49" s="95"/>
      <c r="F49" s="95"/>
      <c r="G49" s="95"/>
      <c r="H49" s="95"/>
      <c r="I49" s="95"/>
      <c r="J49" s="95"/>
      <c r="K49" s="95"/>
      <c r="L49" s="95"/>
      <c r="M49" s="95"/>
      <c r="N49" s="95"/>
      <c r="O49" s="95"/>
      <c r="P49" s="5"/>
      <c r="Q49" s="91"/>
      <c r="R49" s="91"/>
      <c r="S49" s="91"/>
      <c r="T49" s="91"/>
      <c r="U49" s="91"/>
      <c r="V49" s="91"/>
      <c r="W49" s="91"/>
      <c r="X49" s="91"/>
      <c r="Y49" s="91"/>
      <c r="Z49" s="91"/>
      <c r="AA49" s="91"/>
      <c r="AB49" s="91"/>
    </row>
    <row r="50" ht="18" customHeight="1">
      <c r="A50" s="58"/>
      <c r="B50" s="982" t="s">
        <v>12</v>
      </c>
      <c r="C50" s="982"/>
      <c r="D50" s="482">
        <v>66.598975098975098975098975099</v>
      </c>
      <c r="E50" s="483">
        <v>75.712154148879450041929717235</v>
      </c>
      <c r="F50" s="484">
        <v>86.22917548704873138877906336</v>
      </c>
      <c r="G50" s="482">
        <v>6.1482313982313982313982313982</v>
      </c>
      <c r="H50" s="483">
        <v>16.220496861891701178854232965</v>
      </c>
      <c r="I50" s="484">
        <v>27.454700122323495738238414683</v>
      </c>
      <c r="J50" s="482">
        <v>31.602517852517852517852517853</v>
      </c>
      <c r="K50" s="483">
        <v>18.028058211150098058392505692</v>
      </c>
      <c r="L50" s="484">
        <v>9.377011080355498168092283559</v>
      </c>
      <c r="M50" s="482">
        <v>104.34972434972434972434972435</v>
      </c>
      <c r="N50" s="483">
        <v>109.96070922192124927917645589</v>
      </c>
      <c r="O50" s="484">
        <v>123.0608866897277252951097616</v>
      </c>
      <c r="P50" s="93"/>
      <c r="Q50" s="468">
        <v>30.113301628463441323033817840</v>
      </c>
      <c r="R50" s="469">
        <v>7.6566668026516200818251817400</v>
      </c>
      <c r="S50" s="470">
        <v>16.959875993438457807912503650</v>
      </c>
      <c r="T50" s="468">
        <v>-38.106159650995483233609596370</v>
      </c>
      <c r="U50" s="469">
        <v>60.446212606314561999063936650</v>
      </c>
      <c r="V50" s="470">
        <v>24.492154195973463873144677270</v>
      </c>
      <c r="W50" s="468">
        <v>-2.4618603216796423332500653300</v>
      </c>
      <c r="X50" s="469">
        <v>39.689082602784939161532379380</v>
      </c>
      <c r="Y50" s="470">
        <v>22.378549280185550950133963690</v>
      </c>
      <c r="Z50" s="468">
        <v>11.581243339565751863609684410</v>
      </c>
      <c r="AA50" s="469">
        <v>17.802994943185625812091924030</v>
      </c>
      <c r="AB50" s="470">
        <v>18.967120139944054442389778580</v>
      </c>
    </row>
    <row r="51" ht="15" customHeight="1">
      <c r="B51" s="43"/>
      <c r="C51"/>
      <c r="D51" s="56"/>
      <c r="E51" s="56"/>
      <c r="F51" s="56"/>
      <c r="G51" s="56"/>
      <c r="H51" s="56"/>
      <c r="I51" s="56"/>
      <c r="J51" s="56"/>
      <c r="K51" s="56"/>
      <c r="L51" s="56"/>
      <c r="M51" s="56"/>
      <c r="N51" s="56"/>
      <c r="O51" s="56"/>
      <c r="P51" s="5"/>
      <c r="Q51" s="5"/>
      <c r="R51" s="5"/>
      <c r="S51" s="5"/>
      <c r="T51" s="5"/>
      <c r="U51" s="5"/>
      <c r="V51" s="5"/>
      <c r="W51" s="5"/>
      <c r="X51" s="5"/>
      <c r="Y51" s="5"/>
      <c r="Z51" s="5"/>
      <c r="AA51" s="5"/>
      <c r="AB51" s="5"/>
    </row>
    <row r="52" ht="39.95" customHeight="1">
      <c r="B52" s="1048" t="s">
        <v>126</v>
      </c>
      <c r="C52" s="1048"/>
      <c r="D52" s="1048"/>
      <c r="E52" s="1048"/>
      <c r="F52" s="1048"/>
      <c r="G52" s="1048"/>
      <c r="H52" s="1048"/>
      <c r="I52" s="1048"/>
      <c r="J52" s="1048"/>
      <c r="K52" s="1048"/>
      <c r="L52" s="1048"/>
      <c r="M52" s="1048"/>
      <c r="N52" s="1048"/>
      <c r="O52" s="1048"/>
      <c r="P52" s="1048"/>
      <c r="Q52" s="1048"/>
      <c r="R52" s="1048"/>
      <c r="S52" s="1048"/>
      <c r="T52" s="1048"/>
      <c r="U52" s="1048"/>
      <c r="V52" s="1048"/>
      <c r="W52" s="1048"/>
      <c r="X52" s="1048"/>
      <c r="Y52" s="1048"/>
      <c r="Z52" s="1048"/>
      <c r="AA52" s="1048"/>
      <c r="AB52" s="1048"/>
    </row>
    <row r="54">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row>
    <row r="55">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row>
    <row r="56">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row>
    <row r="57">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row>
    <row r="58">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row>
    <row r="59">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row>
    <row r="60">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row>
    <row r="6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row>
    <row r="62">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row>
    <row r="63">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row>
    <row r="64">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row>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row r="87" s="236" customFormat="1"/>
    <row r="88" s="236" customFormat="1"/>
    <row r="89" s="236" customFormat="1"/>
    <row r="90" s="236" customFormat="1"/>
    <row r="91" s="236" customFormat="1"/>
    <row r="92" s="236" customFormat="1"/>
    <row r="93" s="236" customFormat="1"/>
    <row r="94" s="236" customFormat="1"/>
  </sheetData>
  <mergeCells count="49">
    <mergeCell ref="B52:AB52"/>
    <mergeCell ref="R3:AB3"/>
    <mergeCell ref="Q6:AB6"/>
    <mergeCell ref="D6:O6"/>
    <mergeCell ref="Q7:S7"/>
    <mergeCell ref="T7:V7"/>
    <mergeCell ref="W7:Y7"/>
    <mergeCell ref="Z7:AB7"/>
    <mergeCell ref="D7:F7"/>
    <mergeCell ref="M7:O7"/>
    <mergeCell ref="J7:L7"/>
    <mergeCell ref="G7:I7"/>
    <mergeCell ref="B8:C8"/>
    <mergeCell ref="B18:C18"/>
    <mergeCell ref="B10:O10"/>
    <mergeCell ref="B15:C15"/>
    <mergeCell ref="B22:C22"/>
    <mergeCell ref="B33:C33"/>
    <mergeCell ref="B34:C34"/>
    <mergeCell ref="B32:C32"/>
    <mergeCell ref="B19:C19"/>
    <mergeCell ref="B25:C25"/>
    <mergeCell ref="B26:C26"/>
    <mergeCell ref="B24:O24"/>
    <mergeCell ref="B50:C50"/>
    <mergeCell ref="B44:C44"/>
    <mergeCell ref="B46:C46"/>
    <mergeCell ref="B47:C47"/>
    <mergeCell ref="B48:C48"/>
    <mergeCell ref="Q10:AB10"/>
    <mergeCell ref="B11:C11"/>
    <mergeCell ref="B12:C12"/>
    <mergeCell ref="B13:C13"/>
    <mergeCell ref="B20:C20"/>
    <mergeCell ref="B16:C16"/>
    <mergeCell ref="B14:C14"/>
    <mergeCell ref="B43:C43"/>
    <mergeCell ref="B41:C41"/>
    <mergeCell ref="B27:C27"/>
    <mergeCell ref="Q24:AB24"/>
    <mergeCell ref="B36:C36"/>
    <mergeCell ref="B39:C39"/>
    <mergeCell ref="B40:C40"/>
    <mergeCell ref="B42:C42"/>
    <mergeCell ref="Q38:AB38"/>
    <mergeCell ref="B28:C28"/>
    <mergeCell ref="B29:C29"/>
    <mergeCell ref="B30:C30"/>
    <mergeCell ref="B38:O38"/>
  </mergeCells>
  <phoneticPr fontId="0" type="noConversion"/>
  <printOptions horizontalCentered="1" verticalCentered="1"/>
  <pageMargins left="0.25" right="0.25" top="0.25" bottom="0.25" header="0" footer="0"/>
  <pageSetup scale="67" fitToWidth="1" fitToHeight="1" orientation="landscape" r:id="rId1"/>
  <headerFooter alignWithMargins="0">
    <oddHeader/>
    <oddFooter/>
  </headerFooter>
  <rowBreaks count="1" manualBreakCount="1">
    <brk id="54" max="16383" man="1"/>
  </rowBreaks>
  <colBreaks count="1" manualBreakCount="1">
    <brk id="30" max="1048575" man="1"/>
  </colBreaks>
  <drawing r:id="rId59"/>
</worksheet>
</file>

<file path=xl/worksheets/sheet119.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2">
    <pageSetUpPr fitToPage="1"/>
  </sheetPr>
  <dimension ref="A1:AD94"/>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628"/>
      <c r="B1" s="656" t="s">
        <v>193</v>
      </c>
      <c r="Y1" s="5"/>
      <c r="AB1" s="685"/>
      <c r="AD1" s="236"/>
    </row>
    <row r="2" ht="15" customHeight="1">
      <c r="A2" s="11"/>
      <c r="B2" s="11" t="s">
        <v>208</v>
      </c>
    </row>
    <row r="3" ht="17.1" customHeight="1">
      <c r="A3" s="11"/>
      <c r="B3" s="11" t="s">
        <v>209</v>
      </c>
      <c r="R3" s="1040" t="s">
        <v>296</v>
      </c>
      <c r="S3" s="1040"/>
      <c r="T3" s="1040"/>
      <c r="U3" s="1040"/>
      <c r="V3" s="1040"/>
      <c r="W3" s="1040"/>
      <c r="X3" s="1040"/>
      <c r="Y3" s="1040"/>
      <c r="Z3" s="1040"/>
      <c r="AA3" s="1040"/>
      <c r="AB3" s="1040"/>
    </row>
    <row r="4" ht="19.5" customHeight="1">
      <c r="A4" s="4"/>
      <c r="B4" s="211" t="s">
        <v>210</v>
      </c>
      <c r="C4" s="5"/>
      <c r="D4" s="5"/>
      <c r="E4" s="5"/>
      <c r="F4" s="5"/>
      <c r="G4" s="5"/>
      <c r="H4" s="212"/>
      <c r="I4" s="212"/>
      <c r="J4" s="212"/>
      <c r="K4" s="212"/>
      <c r="L4" s="212"/>
      <c r="M4" s="212"/>
      <c r="N4" s="212"/>
      <c r="O4" s="212"/>
      <c r="P4" s="212"/>
      <c r="Q4" s="212"/>
      <c r="R4" s="212"/>
      <c r="S4" s="212"/>
      <c r="T4" s="212"/>
      <c r="U4" s="4"/>
      <c r="V4" s="4"/>
    </row>
    <row r="5" ht="12.75" customHeight="1"/>
    <row r="6" ht="15.75">
      <c r="D6" s="978" t="s">
        <v>44</v>
      </c>
      <c r="E6" s="978"/>
      <c r="F6" s="978"/>
      <c r="G6" s="978"/>
      <c r="H6" s="978"/>
      <c r="I6" s="978"/>
      <c r="J6" s="978"/>
      <c r="K6" s="978"/>
      <c r="L6" s="978"/>
      <c r="M6" s="978"/>
      <c r="N6" s="978"/>
      <c r="O6" s="978"/>
      <c r="Q6" s="960" t="s">
        <v>70</v>
      </c>
      <c r="R6" s="960"/>
      <c r="S6" s="960"/>
      <c r="T6" s="960"/>
      <c r="U6" s="960"/>
      <c r="V6" s="960"/>
      <c r="W6" s="960"/>
      <c r="X6" s="960"/>
      <c r="Y6" s="960"/>
      <c r="Z6" s="960"/>
      <c r="AA6" s="960"/>
      <c r="AB6" s="960"/>
    </row>
    <row r="7" ht="15.75">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1041"/>
      <c r="C8" s="1041"/>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6" customHeight="1">
      <c r="A9" s="112"/>
      <c r="B9" s="114"/>
      <c r="C9" s="114"/>
      <c r="D9" s="113"/>
      <c r="E9" s="113"/>
      <c r="F9" s="113"/>
      <c r="G9" s="113"/>
      <c r="H9" s="113"/>
      <c r="I9" s="113"/>
      <c r="J9" s="113"/>
      <c r="K9" s="113"/>
      <c r="L9" s="113"/>
      <c r="M9" s="113"/>
      <c r="N9" s="113"/>
      <c r="O9" s="113"/>
      <c r="P9" s="115"/>
      <c r="Q9" s="113"/>
      <c r="R9" s="113"/>
      <c r="S9" s="113"/>
      <c r="T9" s="113"/>
      <c r="U9" s="113"/>
      <c r="V9" s="113"/>
      <c r="W9" s="113"/>
      <c r="X9" s="113"/>
      <c r="Y9" s="113"/>
      <c r="Z9" s="113"/>
      <c r="AA9" s="113"/>
      <c r="AB9" s="113"/>
      <c r="AC9" s="9"/>
    </row>
    <row r="10" ht="18" customHeight="1">
      <c r="A10" s="112"/>
      <c r="B10" s="973" t="s">
        <v>22</v>
      </c>
      <c r="C10" s="973"/>
      <c r="D10" s="973"/>
      <c r="E10" s="973"/>
      <c r="F10" s="973"/>
      <c r="G10" s="973"/>
      <c r="H10" s="973"/>
      <c r="I10" s="973"/>
      <c r="J10" s="973"/>
      <c r="K10" s="973"/>
      <c r="L10" s="973"/>
      <c r="M10" s="973"/>
      <c r="N10" s="973"/>
      <c r="O10" s="973"/>
      <c r="P10" s="411"/>
      <c r="Q10" s="971"/>
      <c r="R10" s="971"/>
      <c r="S10" s="971"/>
      <c r="T10" s="971"/>
      <c r="U10" s="971"/>
      <c r="V10" s="971"/>
      <c r="W10" s="971"/>
      <c r="X10" s="971"/>
      <c r="Y10" s="971"/>
      <c r="Z10" s="971"/>
      <c r="AA10" s="971"/>
      <c r="AB10" s="971"/>
      <c r="AC10" s="9"/>
    </row>
    <row r="11" ht="18" customHeight="1">
      <c r="A11" s="58"/>
      <c r="B11" s="1042" t="s">
        <v>43</v>
      </c>
      <c r="C11" s="1042"/>
      <c r="D11" s="427">
        <v>42.793317793317793317793317840</v>
      </c>
      <c r="E11" s="428">
        <v>41.674957288977014198450491500</v>
      </c>
      <c r="F11" s="429">
        <v>36.291388263321483742485436200</v>
      </c>
      <c r="G11" s="427">
        <v>2.7583527583527583527583527600</v>
      </c>
      <c r="H11" s="428">
        <v>11.894293054099097807717153390</v>
      </c>
      <c r="I11" s="429">
        <v>11.079677641497143069850546270</v>
      </c>
      <c r="J11" s="427">
        <v>29.118104118104118104118104150</v>
      </c>
      <c r="K11" s="428">
        <v>20.934530899689678341536627780</v>
      </c>
      <c r="L11" s="429">
        <v>9.151482439650840328314318160</v>
      </c>
      <c r="M11" s="427">
        <v>74.669774669774669774669774670</v>
      </c>
      <c r="N11" s="428">
        <v>74.509381065343972395945654520</v>
      </c>
      <c r="O11" s="429">
        <v>56.522548344469467140650300580</v>
      </c>
      <c r="P11" s="5"/>
      <c r="Q11" s="427">
        <v>20.977484898271941752228185330</v>
      </c>
      <c r="R11" s="428">
        <v>11.233130631326364342099161530</v>
      </c>
      <c r="S11" s="429">
        <v>4.5298595475865412006647242700</v>
      </c>
      <c r="T11" s="427">
        <v>-48.920863309774380208060280630</v>
      </c>
      <c r="U11" s="428">
        <v>43.748961604751246002855686710</v>
      </c>
      <c r="V11" s="429">
        <v>-6.7950524501387747060093916200</v>
      </c>
      <c r="W11" s="427">
        <v>-4.3395022335502329678528359300</v>
      </c>
      <c r="X11" s="428">
        <v>39.328263636958383234509747290</v>
      </c>
      <c r="Y11" s="429">
        <v>21.617610685587249686451129910</v>
      </c>
      <c r="Z11" s="427">
        <v>4.941304941373011340578952300</v>
      </c>
      <c r="AA11" s="428">
        <v>22.595152706945188944101739570</v>
      </c>
      <c r="AB11" s="429">
        <v>4.4254177841959936266947607800</v>
      </c>
    </row>
    <row r="12" ht="18" customHeight="1">
      <c r="A12" s="58"/>
      <c r="B12" s="1043" t="s">
        <v>46</v>
      </c>
      <c r="C12" s="1043"/>
      <c r="D12" s="420">
        <v>44.716394716394716394716394760</v>
      </c>
      <c r="E12" s="91">
        <v>43.493788442006371554360095490</v>
      </c>
      <c r="F12" s="421">
        <v>44.903124941837741257049265800</v>
      </c>
      <c r="G12" s="420">
        <v>3.3022533022533022533022533100</v>
      </c>
      <c r="H12" s="91">
        <v>7.6060211853954943974401621500</v>
      </c>
      <c r="I12" s="421">
        <v>12.094027433974203875002326500</v>
      </c>
      <c r="J12" s="420">
        <v>30.419580419580419580419580450</v>
      </c>
      <c r="K12" s="91">
        <v>19.615339134547832196044879430</v>
      </c>
      <c r="L12" s="421">
        <v>8.894637905041969885908913260</v>
      </c>
      <c r="M12" s="420">
        <v>78.438228438228438228438228440</v>
      </c>
      <c r="N12" s="91">
        <v>70.717417870749766371935878080</v>
      </c>
      <c r="O12" s="421">
        <v>65.891790280853915017960505500</v>
      </c>
      <c r="P12" s="5"/>
      <c r="Q12" s="420">
        <v>12.567237163714219020689826510</v>
      </c>
      <c r="R12" s="91">
        <v>9.712036768666475893759003630</v>
      </c>
      <c r="S12" s="421">
        <v>3.585075780406700868687169500</v>
      </c>
      <c r="T12" s="420">
        <v>-32.270916334940905699908371240</v>
      </c>
      <c r="U12" s="91">
        <v>27.760040827700172750934327060</v>
      </c>
      <c r="V12" s="421">
        <v>41.568627450393823059509457690</v>
      </c>
      <c r="W12" s="420">
        <v>-2.7932960893659249087107103700</v>
      </c>
      <c r="X12" s="91">
        <v>20.679428411051813766140732460</v>
      </c>
      <c r="Y12" s="421">
        <v>16.560975609376307787032766450</v>
      </c>
      <c r="Z12" s="420">
        <v>3.4323770491473693962476589900</v>
      </c>
      <c r="AA12" s="91">
        <v>14.341692320038361286716428670</v>
      </c>
      <c r="AB12" s="421">
        <v>10.707026486143221459160595330</v>
      </c>
    </row>
    <row r="13" ht="18" customHeight="1">
      <c r="A13" s="58"/>
      <c r="B13" s="1043" t="s">
        <v>47</v>
      </c>
      <c r="C13" s="1043"/>
      <c r="D13" s="420">
        <v>47.824397824397824397824397870</v>
      </c>
      <c r="E13" s="91">
        <v>46.588028901873763572063400050</v>
      </c>
      <c r="F13" s="421">
        <v>51.378212883172960598559437220</v>
      </c>
      <c r="G13" s="420">
        <v>4.895104895104895104895104900</v>
      </c>
      <c r="H13" s="91">
        <v>9.626011989755261079082307330</v>
      </c>
      <c r="I13" s="421">
        <v>14.859759161718997189599657550</v>
      </c>
      <c r="J13" s="420">
        <v>32.595182595182595182595182630</v>
      </c>
      <c r="K13" s="91">
        <v>19.521609826871106393015687500</v>
      </c>
      <c r="L13" s="421">
        <v>9.538610433843920415418116850</v>
      </c>
      <c r="M13" s="420">
        <v>85.31468531468531468531468531</v>
      </c>
      <c r="N13" s="91">
        <v>75.738624110416217381927970670</v>
      </c>
      <c r="O13" s="421">
        <v>75.778443671015652627072902900</v>
      </c>
      <c r="P13" s="184"/>
      <c r="Q13" s="420">
        <v>11.151241535035281423090073580</v>
      </c>
      <c r="R13" s="91">
        <v>10.196703359033699139993479740</v>
      </c>
      <c r="S13" s="421">
        <v>3.9110140781183800929458106900</v>
      </c>
      <c r="T13" s="420">
        <v>-41.258741258506293706292766370</v>
      </c>
      <c r="U13" s="91">
        <v>48.186278600627017379374196880</v>
      </c>
      <c r="V13" s="421">
        <v>45.693430656417786136716626960</v>
      </c>
      <c r="W13" s="420">
        <v>8.118556701139046391752685550</v>
      </c>
      <c r="X13" s="91">
        <v>36.210821336167368971115714630</v>
      </c>
      <c r="Y13" s="421">
        <v>29.353861685425406677675836630</v>
      </c>
      <c r="Z13" s="420">
        <v>4.7709923663883203557485049500</v>
      </c>
      <c r="AA13" s="91">
        <v>20.033773195909057937746653470</v>
      </c>
      <c r="AB13" s="421">
        <v>13.087798239066974334445217650</v>
      </c>
    </row>
    <row r="14" ht="18" customHeight="1">
      <c r="A14" s="58"/>
      <c r="B14" s="1043" t="s">
        <v>48</v>
      </c>
      <c r="C14" s="1043"/>
      <c r="D14" s="420">
        <v>49.844599844599844599844599890</v>
      </c>
      <c r="E14" s="91">
        <v>44.780006485575445303662204910</v>
      </c>
      <c r="F14" s="421">
        <v>49.316011837182899365333432640</v>
      </c>
      <c r="G14" s="420">
        <v>4.8756798756798756798756798800</v>
      </c>
      <c r="H14" s="91">
        <v>10.240667721737393134542753390</v>
      </c>
      <c r="I14" s="421">
        <v>14.969569506225688175845446610</v>
      </c>
      <c r="J14" s="420">
        <v>31.857031857031857031857031890</v>
      </c>
      <c r="K14" s="91">
        <v>19.697739247146688093118388420</v>
      </c>
      <c r="L14" s="421">
        <v>9.330156898509184983900686790</v>
      </c>
      <c r="M14" s="420">
        <v>86.57731157731157731157731158</v>
      </c>
      <c r="N14" s="91">
        <v>74.732226295737186399252390190</v>
      </c>
      <c r="O14" s="421">
        <v>73.617599434197546948575257310</v>
      </c>
      <c r="P14" s="5"/>
      <c r="Q14" s="420">
        <v>26.653504442216482665136063970</v>
      </c>
      <c r="R14" s="91">
        <v>4.4379018362119996526041967900</v>
      </c>
      <c r="S14" s="421">
        <v>3.125243247502602261872090700</v>
      </c>
      <c r="T14" s="420">
        <v>-56.118881118837237762237718320</v>
      </c>
      <c r="U14" s="91">
        <v>64.471151009718606670993839510</v>
      </c>
      <c r="V14" s="421">
        <v>35.062972291663680889629769730</v>
      </c>
      <c r="W14" s="420">
        <v>-0.2433090023333333333332334700</v>
      </c>
      <c r="X14" s="91">
        <v>35.738345250636490039114837250</v>
      </c>
      <c r="Y14" s="421">
        <v>23.109037328767653359377778420</v>
      </c>
      <c r="Z14" s="420">
        <v>5.1675318546897118388405388600</v>
      </c>
      <c r="AA14" s="91">
        <v>17.455647099673208517044900820</v>
      </c>
      <c r="AB14" s="421">
        <v>10.742783548455455407574538470</v>
      </c>
    </row>
    <row r="15" ht="18" customHeight="1">
      <c r="A15" s="58"/>
      <c r="B15" s="1043" t="s">
        <v>49</v>
      </c>
      <c r="C15" s="1043"/>
      <c r="D15" s="420">
        <v>46.872571872571872571872571920</v>
      </c>
      <c r="E15" s="91">
        <v>47.143272756538945898789553780</v>
      </c>
      <c r="F15" s="421">
        <v>41.696290643786409573973087200</v>
      </c>
      <c r="G15" s="420">
        <v>3.7878787878787878787878787900</v>
      </c>
      <c r="H15" s="91">
        <v>12.742882342503283508288903400</v>
      </c>
      <c r="I15" s="421">
        <v>16.464106906884550242885592530</v>
      </c>
      <c r="J15" s="420">
        <v>33.177933177933177933177933210</v>
      </c>
      <c r="K15" s="91">
        <v>18.106036208515948950987646390</v>
      </c>
      <c r="L15" s="421">
        <v>8.926278173798135085335666040</v>
      </c>
      <c r="M15" s="420">
        <v>83.83838383838383838383838384</v>
      </c>
      <c r="N15" s="91">
        <v>77.995039718198483160202724560</v>
      </c>
      <c r="O15" s="421">
        <v>67.086675724469094902194345700</v>
      </c>
      <c r="P15" s="184"/>
      <c r="Q15" s="420">
        <v>24.638429752190754132231529720</v>
      </c>
      <c r="R15" s="91">
        <v>10.143432437960860887169861080</v>
      </c>
      <c r="S15" s="421">
        <v>4.4039519060479264007302281400</v>
      </c>
      <c r="T15" s="420">
        <v>-61.988304093433877090386317680</v>
      </c>
      <c r="U15" s="91">
        <v>63.896785692564466729344229810</v>
      </c>
      <c r="V15" s="421">
        <v>17.773931566914497345490173910</v>
      </c>
      <c r="W15" s="420">
        <v>-0.9280742458406032482597616200</v>
      </c>
      <c r="X15" s="91">
        <v>26.270434926172356310852421880</v>
      </c>
      <c r="Y15" s="421">
        <v>18.098990395890538725463785720</v>
      </c>
      <c r="Z15" s="420">
        <v>3.5260254257692218795469265800</v>
      </c>
      <c r="AA15" s="91">
        <v>20.134805781736645644054017790</v>
      </c>
      <c r="AB15" s="421">
        <v>9.134673610251715143315412430</v>
      </c>
    </row>
    <row r="16" ht="18" customHeight="1">
      <c r="A16" s="58"/>
      <c r="B16" s="1044" t="s">
        <v>75</v>
      </c>
      <c r="C16" s="1044"/>
      <c r="D16" s="430">
        <v>46.410256410256410256410256420</v>
      </c>
      <c r="E16" s="431">
        <v>44.736005445439194934148412780</v>
      </c>
      <c r="F16" s="432">
        <v>44.717005713860298907480131790</v>
      </c>
      <c r="G16" s="430">
        <v>3.9238539238539238539238539300</v>
      </c>
      <c r="H16" s="431">
        <v>10.421962315075721684134947930</v>
      </c>
      <c r="I16" s="432">
        <v>13.893428130060116510636713880</v>
      </c>
      <c r="J16" s="430">
        <v>31.433566433566433566433566440</v>
      </c>
      <c r="K16" s="431">
        <v>19.575057727612390545444609040</v>
      </c>
      <c r="L16" s="432">
        <v>9.168233170168810139775540210</v>
      </c>
      <c r="M16" s="430">
        <v>81.76767676767676767676767677</v>
      </c>
      <c r="N16" s="431">
        <v>74.738514402375115916295854330</v>
      </c>
      <c r="O16" s="432">
        <v>67.779411491001135327290662400</v>
      </c>
      <c r="P16" s="5"/>
      <c r="Q16" s="430">
        <v>18.948521358141672734950558800</v>
      </c>
      <c r="R16" s="431">
        <v>9.077128702219599462433419420</v>
      </c>
      <c r="S16" s="432">
        <v>3.8620820833174176554076065900</v>
      </c>
      <c r="T16" s="430">
        <v>-50.562897699692427780687681880</v>
      </c>
      <c r="U16" s="431">
        <v>50.064395817940718661175462940</v>
      </c>
      <c r="V16" s="432">
        <v>24.733482605779447478899683400</v>
      </c>
      <c r="W16" s="430">
        <v>-0.0864410966894470862337417300</v>
      </c>
      <c r="X16" s="431">
        <v>31.443324905210408383407275360</v>
      </c>
      <c r="Y16" s="432">
        <v>21.701749184943669151213115740</v>
      </c>
      <c r="Z16" s="629">
        <v>4.3687394624460425360315710600</v>
      </c>
      <c r="AA16" s="214">
        <v>18.907813524471404774209339500</v>
      </c>
      <c r="AB16" s="630">
        <v>9.816716824822091323933812580</v>
      </c>
    </row>
    <row r="17" ht="6" customHeight="1">
      <c r="A17" s="58"/>
      <c r="B17" s="631"/>
      <c r="C17" s="631"/>
      <c r="D17" s="91"/>
      <c r="E17" s="91"/>
      <c r="F17" s="91"/>
      <c r="G17" s="91"/>
      <c r="H17" s="91"/>
      <c r="I17" s="91"/>
      <c r="J17" s="91"/>
      <c r="K17" s="91"/>
      <c r="L17" s="91"/>
      <c r="M17" s="91"/>
      <c r="N17" s="91"/>
      <c r="O17" s="91"/>
      <c r="P17" s="5"/>
      <c r="Q17" s="91"/>
      <c r="R17" s="91"/>
      <c r="S17" s="91"/>
      <c r="T17" s="91"/>
      <c r="U17" s="91"/>
      <c r="V17" s="91"/>
      <c r="W17" s="91"/>
      <c r="X17" s="91"/>
      <c r="Y17" s="91"/>
      <c r="Z17" s="632"/>
      <c r="AA17" s="632"/>
      <c r="AB17" s="632"/>
      <c r="AC17" s="4"/>
    </row>
    <row r="18" ht="18" customHeight="1">
      <c r="A18" s="58"/>
      <c r="B18" s="1045" t="s">
        <v>50</v>
      </c>
      <c r="C18" s="1045"/>
      <c r="D18" s="479">
        <v>46.658896658896658896658896710</v>
      </c>
      <c r="E18" s="480">
        <v>43.534287179141683094185305820</v>
      </c>
      <c r="F18" s="481">
        <v>43.896219918479778145880250930</v>
      </c>
      <c r="G18" s="479">
        <v>6.4685314685314685314685314700</v>
      </c>
      <c r="H18" s="480">
        <v>22.915620573613097987402470860</v>
      </c>
      <c r="I18" s="481">
        <v>26.602021254815835023916320820</v>
      </c>
      <c r="J18" s="479">
        <v>30.944055944055944055944055970</v>
      </c>
      <c r="K18" s="480">
        <v>16.941383492304083265039661990</v>
      </c>
      <c r="L18" s="481">
        <v>9.034227326025051648085763750</v>
      </c>
      <c r="M18" s="479">
        <v>84.07148407148407148407148407</v>
      </c>
      <c r="N18" s="480">
        <v>83.38665037202113511376298480</v>
      </c>
      <c r="O18" s="481">
        <v>79.53432969160043924137802676</v>
      </c>
      <c r="P18" s="184"/>
      <c r="Q18" s="479">
        <v>25.999475439403037608219440570</v>
      </c>
      <c r="R18" s="480">
        <v>-0.881373041566910818978855300</v>
      </c>
      <c r="S18" s="481">
        <v>5.6584332511434533594472997600</v>
      </c>
      <c r="T18" s="479">
        <v>-40.528128587702260225850951340</v>
      </c>
      <c r="U18" s="480">
        <v>65.272572442779083977225212870</v>
      </c>
      <c r="V18" s="481">
        <v>5.9430211193698341211225841900</v>
      </c>
      <c r="W18" s="479">
        <v>-2.2485207099228208162644129700</v>
      </c>
      <c r="X18" s="480">
        <v>40.431700442028282813070103680</v>
      </c>
      <c r="Y18" s="481">
        <v>19.592418562704657015655074820</v>
      </c>
      <c r="Z18" s="479">
        <v>5.7858165438796929619144779500</v>
      </c>
      <c r="AA18" s="480">
        <v>19.350179460019971104376731750</v>
      </c>
      <c r="AB18" s="481">
        <v>7.1831419931464105697640474200</v>
      </c>
    </row>
    <row r="19" ht="18" customHeight="1">
      <c r="A19" s="58"/>
      <c r="B19" s="1046" t="s">
        <v>51</v>
      </c>
      <c r="C19" s="1046"/>
      <c r="D19" s="271">
        <v>47.095959595959595959595959640</v>
      </c>
      <c r="E19" s="92">
        <v>47.129404537488665232463719970</v>
      </c>
      <c r="F19" s="272">
        <v>48.041892779371608309425875400</v>
      </c>
      <c r="G19" s="271">
        <v>5.790043290043290043290043300</v>
      </c>
      <c r="H19" s="92">
        <v>22.303022742174168631963355300</v>
      </c>
      <c r="I19" s="272">
        <v>27.391033839134492412982613830</v>
      </c>
      <c r="J19" s="271">
        <v>32.539682539682539682539682570</v>
      </c>
      <c r="K19" s="92">
        <v>17.373126814279638989729012920</v>
      </c>
      <c r="L19" s="272">
        <v>9.239224361411634578825481330</v>
      </c>
      <c r="M19" s="271">
        <v>85.42568542568542568542568543</v>
      </c>
      <c r="N19" s="92">
        <v>86.80995928175689206328015486</v>
      </c>
      <c r="O19" s="272">
        <v>84.67733572983996405240053921</v>
      </c>
      <c r="P19" s="5"/>
      <c r="Q19" s="271">
        <v>16.899710703925530445828369070</v>
      </c>
      <c r="R19" s="92">
        <v>-1.0968320521117679958725640700</v>
      </c>
      <c r="S19" s="272">
        <v>3.4607742651977048389630860700</v>
      </c>
      <c r="T19" s="271">
        <v>-42.234219269045224252491636490</v>
      </c>
      <c r="U19" s="92">
        <v>48.827626943604511423440981190</v>
      </c>
      <c r="V19" s="272">
        <v>-1.9132993105354971844058191900</v>
      </c>
      <c r="W19" s="271">
        <v>4.8931031396670233564220912500</v>
      </c>
      <c r="X19" s="92">
        <v>48.236124654604898557422905450</v>
      </c>
      <c r="Y19" s="272">
        <v>27.941826215460819660698709430</v>
      </c>
      <c r="Z19" s="271">
        <v>5.1581608253461658898083656700</v>
      </c>
      <c r="AA19" s="92">
        <v>16.735027378995309105876339540</v>
      </c>
      <c r="AB19" s="272">
        <v>3.7969650352947501634530173400</v>
      </c>
    </row>
    <row r="20" ht="18" customHeight="1">
      <c r="A20" s="58"/>
      <c r="B20" s="1047" t="s">
        <v>76</v>
      </c>
      <c r="C20" s="1047"/>
      <c r="D20" s="273">
        <v>46.885521885521885521885521920</v>
      </c>
      <c r="E20" s="274">
        <v>45.398441727502997128327277810</v>
      </c>
      <c r="F20" s="275">
        <v>46.045828068571838230681685830</v>
      </c>
      <c r="G20" s="273">
        <v>6.1167227833894500561167227900</v>
      </c>
      <c r="H20" s="274">
        <v>22.597973910106615588600101650</v>
      </c>
      <c r="I20" s="275">
        <v>27.011138891129212929358102380</v>
      </c>
      <c r="J20" s="273">
        <v>31.771417882528993640104751240</v>
      </c>
      <c r="K20" s="274">
        <v>17.165252756409390626310470100</v>
      </c>
      <c r="L20" s="275">
        <v>9.140522085114390945506358050</v>
      </c>
      <c r="M20" s="273">
        <v>84.77366255144032921810699588</v>
      </c>
      <c r="N20" s="274">
        <v>85.16172576709412803073568351</v>
      </c>
      <c r="O20" s="275">
        <v>82.20107356328019284709340359</v>
      </c>
      <c r="P20" s="184"/>
      <c r="Q20" s="273">
        <v>21.468378967903410736262177140</v>
      </c>
      <c r="R20" s="274">
        <v>-0.6982094391869470861474387400</v>
      </c>
      <c r="S20" s="275">
        <v>4.8889523965108377777034319600</v>
      </c>
      <c r="T20" s="273">
        <v>-41.554959785510879830948254160</v>
      </c>
      <c r="U20" s="274">
        <v>56.877756433421737918134886540</v>
      </c>
      <c r="V20" s="275">
        <v>2.0621000235901251581395148100</v>
      </c>
      <c r="W20" s="273">
        <v>1.3424821000885847013291051700</v>
      </c>
      <c r="X20" s="274">
        <v>44.267485619143256112787398630</v>
      </c>
      <c r="Y20" s="275">
        <v>23.621379226168400444069280730</v>
      </c>
      <c r="Z20" s="273">
        <v>5.5426176059505499490303853300</v>
      </c>
      <c r="AA20" s="274">
        <v>18.226317997549722794663467140</v>
      </c>
      <c r="AB20" s="275">
        <v>5.7175456389086400428070373600</v>
      </c>
    </row>
    <row r="21" ht="6" customHeight="1">
      <c r="A21" s="58"/>
      <c r="B21" s="631"/>
      <c r="C21" s="631"/>
      <c r="D21" s="91"/>
      <c r="E21" s="91"/>
      <c r="F21" s="91"/>
      <c r="G21" s="91"/>
      <c r="H21" s="91"/>
      <c r="I21" s="91"/>
      <c r="J21" s="91"/>
      <c r="K21" s="91"/>
      <c r="L21" s="91"/>
      <c r="M21" s="91"/>
      <c r="N21" s="91"/>
      <c r="O21" s="91"/>
      <c r="P21" s="5"/>
      <c r="Q21" s="91"/>
      <c r="R21" s="91"/>
      <c r="S21" s="91"/>
      <c r="T21" s="91"/>
      <c r="U21" s="91"/>
      <c r="V21" s="91"/>
      <c r="W21" s="91"/>
      <c r="X21" s="91"/>
      <c r="Y21" s="91"/>
      <c r="Z21" s="91"/>
      <c r="AA21" s="91"/>
      <c r="AB21" s="91"/>
    </row>
    <row r="22" ht="18" customHeight="1">
      <c r="A22" s="58"/>
      <c r="B22" s="982" t="s">
        <v>12</v>
      </c>
      <c r="C22" s="982"/>
      <c r="D22" s="468">
        <v>46.552481335090030742204655250</v>
      </c>
      <c r="E22" s="469">
        <v>44.956462988147260554096204610</v>
      </c>
      <c r="F22" s="470">
        <v>45.062803101231866525000262990</v>
      </c>
      <c r="G22" s="468">
        <v>4.5674132630654369784804567400</v>
      </c>
      <c r="H22" s="469">
        <v>13.928274570798027152297918270</v>
      </c>
      <c r="I22" s="470">
        <v>17.828927297783481837595598520</v>
      </c>
      <c r="J22" s="468">
        <v>31.535463328941589811155028550</v>
      </c>
      <c r="K22" s="469">
        <v>18.907826439429356747080074600</v>
      </c>
      <c r="L22" s="470">
        <v>9.117758444755362459104345720</v>
      </c>
      <c r="M22" s="468">
        <v>82.65535792709705753184014054</v>
      </c>
      <c r="N22" s="469">
        <v>77.792563998374644453474197480</v>
      </c>
      <c r="O22" s="470">
        <v>72.009488843770710821700207240</v>
      </c>
      <c r="P22" s="184"/>
      <c r="Q22" s="468">
        <v>19.841718484918302490508531590</v>
      </c>
      <c r="R22" s="469">
        <v>5.7235128048463082076405398100</v>
      </c>
      <c r="S22" s="470">
        <v>3.9254456459862007481330845200</v>
      </c>
      <c r="T22" s="468">
        <v>-47.308423052568385005701414130</v>
      </c>
      <c r="U22" s="469">
        <v>54.063924410683594360411991500</v>
      </c>
      <c r="V22" s="470">
        <v>14.600625475247956360475878090</v>
      </c>
      <c r="W22" s="468">
        <v>0.4634487582092723884774905300</v>
      </c>
      <c r="X22" s="469">
        <v>35.277894180524231995629905650</v>
      </c>
      <c r="Y22" s="470">
        <v>21.441081687089368196871786570</v>
      </c>
      <c r="Z22" s="468">
        <v>4.7554442357675055778635461500</v>
      </c>
      <c r="AA22" s="469">
        <v>18.694281123306774899091308260</v>
      </c>
      <c r="AB22" s="470">
        <v>8.405390852582625856670946610</v>
      </c>
    </row>
    <row r="23" ht="15" customHeight="1">
      <c r="B23" s="43"/>
      <c r="C23"/>
      <c r="D23" s="56"/>
      <c r="E23" s="56"/>
      <c r="F23" s="56"/>
      <c r="G23" s="56"/>
      <c r="H23" s="56"/>
      <c r="I23" s="56"/>
      <c r="J23" s="56"/>
      <c r="K23" s="56"/>
      <c r="L23" s="56"/>
      <c r="M23" s="56"/>
      <c r="N23" s="56"/>
      <c r="O23" s="56"/>
      <c r="P23" s="5"/>
      <c r="Q23" s="5"/>
      <c r="R23" s="5"/>
      <c r="S23" s="5"/>
      <c r="T23" s="5"/>
      <c r="U23" s="5"/>
      <c r="V23" s="5"/>
      <c r="W23" s="5"/>
      <c r="X23" s="5"/>
      <c r="Y23" s="5"/>
      <c r="Z23" s="5"/>
      <c r="AA23" s="5"/>
      <c r="AB23" s="5"/>
    </row>
    <row r="24" ht="18" customHeight="1">
      <c r="A24" s="112"/>
      <c r="B24" s="1037" t="s">
        <v>9</v>
      </c>
      <c r="C24" s="1037"/>
      <c r="D24" s="1037"/>
      <c r="E24" s="1037"/>
      <c r="F24" s="1037"/>
      <c r="G24" s="1037"/>
      <c r="H24" s="1037"/>
      <c r="I24" s="1037"/>
      <c r="J24" s="1037"/>
      <c r="K24" s="1037"/>
      <c r="L24" s="1037"/>
      <c r="M24" s="1037"/>
      <c r="N24" s="1037"/>
      <c r="O24" s="1037"/>
      <c r="P24" s="411"/>
      <c r="Q24" s="1038"/>
      <c r="R24" s="1038"/>
      <c r="S24" s="1038"/>
      <c r="T24" s="1038"/>
      <c r="U24" s="1038"/>
      <c r="V24" s="1038"/>
      <c r="W24" s="1038"/>
      <c r="X24" s="1038"/>
      <c r="Y24" s="1038"/>
      <c r="Z24" s="1038"/>
      <c r="AA24" s="1038"/>
      <c r="AB24" s="1038"/>
      <c r="AC24" s="9"/>
    </row>
    <row r="25" ht="18" customHeight="1">
      <c r="A25" s="58"/>
      <c r="B25" s="1042" t="s">
        <v>43</v>
      </c>
      <c r="C25" s="1042"/>
      <c r="D25" s="454">
        <v>148.24728667162764812637401924</v>
      </c>
      <c r="E25" s="455">
        <v>178.96071458762965796753284905</v>
      </c>
      <c r="F25" s="456">
        <v>191.60874409462172285401913536</v>
      </c>
      <c r="G25" s="454">
        <v>154.54196642850862032759076235</v>
      </c>
      <c r="H25" s="455">
        <v>125.10752884511688134441269278</v>
      </c>
      <c r="I25" s="456">
        <v>167.06607573425884361866164082</v>
      </c>
      <c r="J25" s="454">
        <v>126.33648243941159044527397847</v>
      </c>
      <c r="K25" s="455">
        <v>121.88131091388277389007507951</v>
      </c>
      <c r="L25" s="456">
        <v>135.72378067757057379370585558</v>
      </c>
      <c r="M25" s="454">
        <v>139.93551481454784260832090176</v>
      </c>
      <c r="N25" s="455">
        <v>154.3023681929533666174642892</v>
      </c>
      <c r="O25" s="456">
        <v>177.74958278305793346294127433</v>
      </c>
      <c r="P25" s="5"/>
      <c r="Q25" s="427">
        <v>20.007334631786821375407459780</v>
      </c>
      <c r="R25" s="428">
        <v>6.2154336997535993290037906900</v>
      </c>
      <c r="S25" s="429">
        <v>5.767858352518223888847961500</v>
      </c>
      <c r="T25" s="427">
        <v>-3.1090317547489797617355794800</v>
      </c>
      <c r="U25" s="428">
        <v>3.7350950221240027165955970800</v>
      </c>
      <c r="V25" s="429">
        <v>7.6777965245309447886621265100</v>
      </c>
      <c r="W25" s="427">
        <v>20.908736895872823040599665280</v>
      </c>
      <c r="X25" s="428">
        <v>40.250611614587089796187643700</v>
      </c>
      <c r="Y25" s="429">
        <v>41.481188376101498648414146240</v>
      </c>
      <c r="Z25" s="427">
        <v>18.372187386017948741344495870</v>
      </c>
      <c r="AA25" s="428">
        <v>8.840347072564715465704252790</v>
      </c>
      <c r="AB25" s="429">
        <v>8.640848719960796344239313500</v>
      </c>
    </row>
    <row r="26" ht="18" customHeight="1">
      <c r="A26" s="58"/>
      <c r="B26" s="1043" t="s">
        <v>46</v>
      </c>
      <c r="C26" s="1043"/>
      <c r="D26" s="439">
        <v>165.03064206316671321304830805</v>
      </c>
      <c r="E26" s="95">
        <v>198.44488461134525565182355907</v>
      </c>
      <c r="F26" s="440">
        <v>218.49751368818191710874615919</v>
      </c>
      <c r="G26" s="439">
        <v>158.52012446952676179325626135</v>
      </c>
      <c r="H26" s="95">
        <v>156.63050989759566285552197319</v>
      </c>
      <c r="I26" s="440">
        <v>184.08178329485113689374375229</v>
      </c>
      <c r="J26" s="439">
        <v>123.6875899314064385684864851</v>
      </c>
      <c r="K26" s="95">
        <v>121.99115160913958929286945437</v>
      </c>
      <c r="L26" s="440">
        <v>136.18407939618921214574594878</v>
      </c>
      <c r="M26" s="439">
        <v>148.72306216488652949963858475</v>
      </c>
      <c r="N26" s="95">
        <v>172.72269260847088969558008501</v>
      </c>
      <c r="O26" s="440">
        <v>201.0693488835807096727869567</v>
      </c>
      <c r="P26" s="5"/>
      <c r="Q26" s="420">
        <v>11.843290917742481568975421740</v>
      </c>
      <c r="R26" s="91">
        <v>7.6603520797271006809482113200</v>
      </c>
      <c r="S26" s="421">
        <v>8.574869690550641376111020750</v>
      </c>
      <c r="T26" s="420">
        <v>-2.6975445114907359614532530100</v>
      </c>
      <c r="U26" s="91">
        <v>5.86475603358384958526704300</v>
      </c>
      <c r="V26" s="421">
        <v>4.1490280920808280148118647600</v>
      </c>
      <c r="W26" s="420">
        <v>20.866638593498985138594983600</v>
      </c>
      <c r="X26" s="91">
        <v>44.115684620460609234586004170</v>
      </c>
      <c r="Y26" s="421">
        <v>45.210714151378910082932421080</v>
      </c>
      <c r="Z26" s="420">
        <v>14.406397363094948057002730320</v>
      </c>
      <c r="AA26" s="91">
        <v>11.694454492601814712408360330</v>
      </c>
      <c r="AB26" s="421">
        <v>9.299767081552562194142604850</v>
      </c>
    </row>
    <row r="27" ht="18" customHeight="1">
      <c r="A27" s="58"/>
      <c r="B27" s="1043" t="s">
        <v>47</v>
      </c>
      <c r="C27" s="1043"/>
      <c r="D27" s="439">
        <v>173.76251316949296131403737188</v>
      </c>
      <c r="E27" s="95">
        <v>196.78137212585045662310252957</v>
      </c>
      <c r="F27" s="440">
        <v>224.22657388656074426580295322</v>
      </c>
      <c r="G27" s="439">
        <v>173.35779070820670266962814235</v>
      </c>
      <c r="H27" s="95">
        <v>160.98664158683060395385449423</v>
      </c>
      <c r="I27" s="440">
        <v>188.63065989309448691757577961</v>
      </c>
      <c r="J27" s="439">
        <v>122.78194115177695567581887072</v>
      </c>
      <c r="K27" s="95">
        <v>123.02257018848607808754398932</v>
      </c>
      <c r="L27" s="440">
        <v>135.13911991882676905905312822</v>
      </c>
      <c r="M27" s="439">
        <v>154.26174133297848166027558436</v>
      </c>
      <c r="N27" s="95">
        <v>173.20335843708940849344654646</v>
      </c>
      <c r="O27" s="440">
        <v>206.02701093722124328711931303</v>
      </c>
      <c r="P27" s="93"/>
      <c r="Q27" s="420">
        <v>11.330874640537321759108390470</v>
      </c>
      <c r="R27" s="91">
        <v>5.2079841933385056588919149400</v>
      </c>
      <c r="S27" s="421">
        <v>7.966523596017387004539194370</v>
      </c>
      <c r="T27" s="420">
        <v>12.455611765062167533923665900</v>
      </c>
      <c r="U27" s="91">
        <v>9.686939035041286939455723030</v>
      </c>
      <c r="V27" s="421">
        <v>5.960399042511736790629634800</v>
      </c>
      <c r="W27" s="420">
        <v>18.291216314112385984272063870</v>
      </c>
      <c r="X27" s="91">
        <v>38.068881899249635808345787840</v>
      </c>
      <c r="Y27" s="421">
        <v>38.910811154663826026308416600</v>
      </c>
      <c r="Z27" s="420">
        <v>12.868488939738972755537954490</v>
      </c>
      <c r="AA27" s="91">
        <v>7.8004927985977193358325134500</v>
      </c>
      <c r="AB27" s="421">
        <v>7.8410816894846884085362150300</v>
      </c>
    </row>
    <row r="28" ht="18" customHeight="1">
      <c r="A28" s="58"/>
      <c r="B28" s="1043" t="s">
        <v>48</v>
      </c>
      <c r="C28" s="1043"/>
      <c r="D28" s="439">
        <v>173.63954564442840400008240654</v>
      </c>
      <c r="E28" s="95">
        <v>194.01612765913333085181983791</v>
      </c>
      <c r="F28" s="440">
        <v>220.1001571261524731693959199</v>
      </c>
      <c r="G28" s="439">
        <v>166.05667946191008571542111632</v>
      </c>
      <c r="H28" s="95">
        <v>158.31728241046132765480100915</v>
      </c>
      <c r="I28" s="440">
        <v>188.31867048066362337863720783</v>
      </c>
      <c r="J28" s="439">
        <v>122.06509296924029558533135219</v>
      </c>
      <c r="K28" s="95">
        <v>122.6026912523619268964481398</v>
      </c>
      <c r="L28" s="440">
        <v>135.15215110628769066670508455</v>
      </c>
      <c r="M28" s="439">
        <v>154.2351476639212028132657781</v>
      </c>
      <c r="N28" s="95">
        <v>170.25594478779485944752959898</v>
      </c>
      <c r="O28" s="440">
        <v>202.86592161458916412287139963</v>
      </c>
      <c r="P28" s="5"/>
      <c r="Q28" s="420">
        <v>12.681377549980860033102658760</v>
      </c>
      <c r="R28" s="91">
        <v>3.723833183253022198018054400</v>
      </c>
      <c r="S28" s="421">
        <v>7.3300305209153019239822336300</v>
      </c>
      <c r="T28" s="420">
        <v>10.155316956021223400153849560</v>
      </c>
      <c r="U28" s="91">
        <v>12.337153521033718303587442030</v>
      </c>
      <c r="V28" s="421">
        <v>6.5567537087615340949694633100</v>
      </c>
      <c r="W28" s="420">
        <v>18.863259920777040448584064840</v>
      </c>
      <c r="X28" s="91">
        <v>40.515344054999415965827956560</v>
      </c>
      <c r="Y28" s="421">
        <v>40.406341022823439514337128780</v>
      </c>
      <c r="Z28" s="420">
        <v>15.229425509580825461755846890</v>
      </c>
      <c r="AA28" s="91">
        <v>6.5804841423865144718540235500</v>
      </c>
      <c r="AB28" s="421">
        <v>7.929423573557728770786886650</v>
      </c>
    </row>
    <row r="29" ht="18" customHeight="1">
      <c r="A29" s="58"/>
      <c r="B29" s="1043" t="s">
        <v>49</v>
      </c>
      <c r="C29" s="1043"/>
      <c r="D29" s="439">
        <v>162.56328517115270201640267756</v>
      </c>
      <c r="E29" s="95">
        <v>194.38927917960545246063004631</v>
      </c>
      <c r="F29" s="440">
        <v>205.32036919500268366588146299</v>
      </c>
      <c r="G29" s="439">
        <v>153.10291327780775696585424841</v>
      </c>
      <c r="H29" s="95">
        <v>133.15603213065752466969659792</v>
      </c>
      <c r="I29" s="440">
        <v>169.30796193812336192296636785</v>
      </c>
      <c r="J29" s="439">
        <v>124.11562068620847806172560971</v>
      </c>
      <c r="K29" s="95">
        <v>127.36239164821233999085663388</v>
      </c>
      <c r="L29" s="440">
        <v>138.81908829092812398992359707</v>
      </c>
      <c r="M29" s="439">
        <v>146.92070327599816105267576014</v>
      </c>
      <c r="N29" s="95">
        <v>168.80860394837328865427818617</v>
      </c>
      <c r="O29" s="440">
        <v>187.63398002007423122188865243</v>
      </c>
      <c r="P29" s="93"/>
      <c r="Q29" s="420">
        <v>8.027269195084397998411611300</v>
      </c>
      <c r="R29" s="91">
        <v>6.6654039863134976761346562700</v>
      </c>
      <c r="S29" s="421">
        <v>6.2321339000512332038009081200</v>
      </c>
      <c r="T29" s="420">
        <v>0.3563809081053187625707636100</v>
      </c>
      <c r="U29" s="91">
        <v>12.285068955916027518302633920</v>
      </c>
      <c r="V29" s="421">
        <v>7.7240135017813578063463557100</v>
      </c>
      <c r="W29" s="420">
        <v>18.596678724478187815717204130</v>
      </c>
      <c r="X29" s="91">
        <v>51.304243980241697584901282660</v>
      </c>
      <c r="Y29" s="421">
        <v>42.820760845904041061505940270</v>
      </c>
      <c r="Z29" s="420">
        <v>11.361486949506924095465077480</v>
      </c>
      <c r="AA29" s="91">
        <v>10.375883748786126616285167510</v>
      </c>
      <c r="AB29" s="421">
        <v>8.294670327358602571898716350</v>
      </c>
    </row>
    <row r="30" ht="18" customHeight="1">
      <c r="A30" s="58"/>
      <c r="B30" s="1044" t="s">
        <v>75</v>
      </c>
      <c r="C30" s="1044"/>
      <c r="D30" s="457">
        <v>165.08596176392867135641974681</v>
      </c>
      <c r="E30" s="458">
        <v>192.72683209596021342366470717</v>
      </c>
      <c r="F30" s="459">
        <v>213.34563042477251690077287591</v>
      </c>
      <c r="G30" s="457">
        <v>162.48993889628495721488121108</v>
      </c>
      <c r="H30" s="458">
        <v>144.83115607035398963937165937</v>
      </c>
      <c r="I30" s="459">
        <v>179.75244516298008652749716609</v>
      </c>
      <c r="J30" s="457">
        <v>123.75200628643435345310967166</v>
      </c>
      <c r="K30" s="458">
        <v>123.2900643645445965671496549</v>
      </c>
      <c r="L30" s="459">
        <v>136.17781630325218934566321654</v>
      </c>
      <c r="M30" s="457">
        <v>149.07156461161591051455935156</v>
      </c>
      <c r="N30" s="458">
        <v>167.83710122154430948615628173</v>
      </c>
      <c r="O30" s="459">
        <v>196.01919127082857895953469699</v>
      </c>
      <c r="P30" s="5"/>
      <c r="Q30" s="430">
        <v>12.331441193683235630833231960</v>
      </c>
      <c r="R30" s="431">
        <v>5.8202793912998326013990964600</v>
      </c>
      <c r="S30" s="432">
        <v>7.2875051218430846586303015800</v>
      </c>
      <c r="T30" s="430">
        <v>5.1005012470461215945751260400</v>
      </c>
      <c r="U30" s="431">
        <v>8.585018056421026772244649590</v>
      </c>
      <c r="V30" s="432">
        <v>7.3446202144894004422520984700</v>
      </c>
      <c r="W30" s="430">
        <v>19.453922189654285541396284360</v>
      </c>
      <c r="X30" s="431">
        <v>42.734880849562609113350383720</v>
      </c>
      <c r="Y30" s="432">
        <v>41.732329024779999708245865170</v>
      </c>
      <c r="Z30" s="430">
        <v>14.270887931251290176870912220</v>
      </c>
      <c r="AA30" s="431">
        <v>8.954347404709525260168892280</v>
      </c>
      <c r="AB30" s="432">
        <v>8.500942350379120813189603460</v>
      </c>
    </row>
    <row r="31" ht="6" customHeight="1">
      <c r="A31" s="58"/>
      <c r="B31" s="631"/>
      <c r="C31" s="631"/>
      <c r="D31" s="95"/>
      <c r="E31" s="95"/>
      <c r="F31" s="95"/>
      <c r="G31" s="95"/>
      <c r="H31" s="95"/>
      <c r="I31" s="95"/>
      <c r="J31" s="95"/>
      <c r="K31" s="95"/>
      <c r="L31" s="95"/>
      <c r="M31" s="95"/>
      <c r="N31" s="95"/>
      <c r="O31" s="95"/>
      <c r="P31" s="5"/>
      <c r="Q31" s="91"/>
      <c r="R31" s="91"/>
      <c r="S31" s="91"/>
      <c r="T31" s="91"/>
      <c r="U31" s="91"/>
      <c r="V31" s="91"/>
      <c r="W31" s="91"/>
      <c r="X31" s="91"/>
      <c r="Y31" s="91"/>
      <c r="Z31" s="91"/>
      <c r="AA31" s="91"/>
      <c r="AB31" s="91"/>
    </row>
    <row r="32" ht="18" customHeight="1">
      <c r="A32" s="58"/>
      <c r="B32" s="1045" t="s">
        <v>50</v>
      </c>
      <c r="C32" s="1045"/>
      <c r="D32" s="493">
        <v>154.34106016539369319277333192</v>
      </c>
      <c r="E32" s="494">
        <v>198.01487218640537313390427824</v>
      </c>
      <c r="F32" s="495">
        <v>194.37301587246323368464854413</v>
      </c>
      <c r="G32" s="493">
        <v>160.24915351628889481159002264</v>
      </c>
      <c r="H32" s="494">
        <v>124.99417779459521076777523683</v>
      </c>
      <c r="I32" s="495">
        <v>163.231685405914346798645887</v>
      </c>
      <c r="J32" s="493">
        <v>128.65574757310738893333247777</v>
      </c>
      <c r="K32" s="494">
        <v>129.58646923491037310392412964</v>
      </c>
      <c r="L32" s="495">
        <v>135.86998219047814889702507891</v>
      </c>
      <c r="M32" s="493">
        <v>145.3416821908872281867143387</v>
      </c>
      <c r="N32" s="494">
        <v>164.0474602351063636841276034</v>
      </c>
      <c r="O32" s="495">
        <v>177.30725557324222638222547702</v>
      </c>
      <c r="P32" s="93"/>
      <c r="Q32" s="479">
        <v>14.815007186827035486233274780</v>
      </c>
      <c r="R32" s="480">
        <v>15.979883888550071912633098640</v>
      </c>
      <c r="S32" s="481">
        <v>7.923179295613707283103073520</v>
      </c>
      <c r="T32" s="479">
        <v>21.901013682213106610111915790</v>
      </c>
      <c r="U32" s="480">
        <v>3.4571644478421879340040115200</v>
      </c>
      <c r="V32" s="481">
        <v>7.1949733257174707784519310100</v>
      </c>
      <c r="W32" s="479">
        <v>20.696289517944848177589852680</v>
      </c>
      <c r="X32" s="480">
        <v>50.814504237657128854310248810</v>
      </c>
      <c r="Y32" s="481">
        <v>42.094058752647426183891964580</v>
      </c>
      <c r="Z32" s="479">
        <v>18.080895078779618051470072870</v>
      </c>
      <c r="AA32" s="480">
        <v>12.252039773595938942142502760</v>
      </c>
      <c r="AB32" s="481">
        <v>9.382376998483332068132755480</v>
      </c>
    </row>
    <row r="33" ht="18" customHeight="1">
      <c r="A33" s="58"/>
      <c r="B33" s="1046" t="s">
        <v>51</v>
      </c>
      <c r="C33" s="1046"/>
      <c r="D33" s="276">
        <v>157.27335909831661937447137787</v>
      </c>
      <c r="E33" s="94">
        <v>191.97173497999652549126612494</v>
      </c>
      <c r="F33" s="277">
        <v>194.00083444656907330883776051</v>
      </c>
      <c r="G33" s="276">
        <v>161.04314764544101329253267762</v>
      </c>
      <c r="H33" s="94">
        <v>130.47374493890605587959938899</v>
      </c>
      <c r="I33" s="277">
        <v>165.05163152209038983035753462</v>
      </c>
      <c r="J33" s="276">
        <v>126.91318630668999409884806739</v>
      </c>
      <c r="K33" s="94">
        <v>129.58771346876608932008965035</v>
      </c>
      <c r="L33" s="277">
        <v>135.3123984117489007336541761</v>
      </c>
      <c r="M33" s="276">
        <v>145.96431146477196110810170412</v>
      </c>
      <c r="N33" s="94">
        <v>163.66668628236250289255007426</v>
      </c>
      <c r="O33" s="277">
        <v>178.22105040918742982248599598</v>
      </c>
      <c r="P33" s="5"/>
      <c r="Q33" s="271">
        <v>12.653500205656253130796324800</v>
      </c>
      <c r="R33" s="92">
        <v>10.122004577916145814924497930</v>
      </c>
      <c r="S33" s="272">
        <v>4.7974412444462277713706830500</v>
      </c>
      <c r="T33" s="271">
        <v>23.491386796268924534775178610</v>
      </c>
      <c r="U33" s="92">
        <v>7.2371212529941079898133093600</v>
      </c>
      <c r="V33" s="272">
        <v>7.9032072951065329537811040900</v>
      </c>
      <c r="W33" s="271">
        <v>19.443253896647260328242508510</v>
      </c>
      <c r="X33" s="92">
        <v>43.559144945015420674883247160</v>
      </c>
      <c r="Y33" s="272">
        <v>38.314028154545941592431834070</v>
      </c>
      <c r="Z33" s="271">
        <v>15.934147752811753621009407600</v>
      </c>
      <c r="AA33" s="92">
        <v>8.784427664849757695609614540</v>
      </c>
      <c r="AB33" s="272">
        <v>7.1107321891667300725920822500</v>
      </c>
    </row>
    <row r="34" ht="18" customHeight="1">
      <c r="A34" s="58"/>
      <c r="B34" s="1047" t="s">
        <v>76</v>
      </c>
      <c r="C34" s="1047"/>
      <c r="D34" s="443">
        <v>155.86833575164180016672378035</v>
      </c>
      <c r="E34" s="444">
        <v>194.76188536339088917545623109</v>
      </c>
      <c r="F34" s="445">
        <v>194.17166719144021303332829887</v>
      </c>
      <c r="G34" s="443">
        <v>160.63886623105621902012609644</v>
      </c>
      <c r="H34" s="444">
        <v>127.79837995882015271747340523</v>
      </c>
      <c r="I34" s="445">
        <v>164.18863338532095903438332657</v>
      </c>
      <c r="J34" s="443">
        <v>127.73034853730609947751561691</v>
      </c>
      <c r="K34" s="444">
        <v>129.58712221305304328996380853</v>
      </c>
      <c r="L34" s="445">
        <v>135.57774269233240765375244689</v>
      </c>
      <c r="M34" s="633">
        <v>145.66701010804500567079317396</v>
      </c>
      <c r="N34" s="634">
        <v>163.84619765080536550922196556</v>
      </c>
      <c r="O34" s="635">
        <v>177.7953486711934870278119806</v>
      </c>
      <c r="P34" s="93"/>
      <c r="Q34" s="273">
        <v>13.747482381798616790676688410</v>
      </c>
      <c r="R34" s="274">
        <v>12.881941747434546330487743200</v>
      </c>
      <c r="S34" s="275">
        <v>6.3033629960370907626083692800</v>
      </c>
      <c r="T34" s="273">
        <v>22.649212434342076447987800150</v>
      </c>
      <c r="U34" s="274">
        <v>5.4062420797642100361561410700</v>
      </c>
      <c r="V34" s="275">
        <v>7.5767715059995042846670134300</v>
      </c>
      <c r="W34" s="273">
        <v>20.010869279536826172901244540</v>
      </c>
      <c r="X34" s="274">
        <v>47.284302708939416782374511590</v>
      </c>
      <c r="Y34" s="275">
        <v>40.263907232751032192574530450</v>
      </c>
      <c r="Z34" s="273">
        <v>17.041165935377479788806342570</v>
      </c>
      <c r="AA34" s="274">
        <v>10.495119606822474002714808070</v>
      </c>
      <c r="AB34" s="275">
        <v>8.236110901843854850131965070</v>
      </c>
    </row>
    <row r="35" ht="6" customHeight="1">
      <c r="A35" s="58"/>
      <c r="B35" s="631"/>
      <c r="C35" s="631"/>
      <c r="D35" s="95"/>
      <c r="E35" s="95"/>
      <c r="F35" s="95"/>
      <c r="G35" s="95"/>
      <c r="H35" s="95"/>
      <c r="I35" s="95"/>
      <c r="J35" s="95"/>
      <c r="K35" s="95"/>
      <c r="L35" s="95"/>
      <c r="M35" s="636"/>
      <c r="N35" s="636"/>
      <c r="O35" s="636"/>
      <c r="P35" s="93"/>
      <c r="Q35" s="91"/>
      <c r="R35" s="91"/>
      <c r="S35" s="91"/>
      <c r="T35" s="91"/>
      <c r="U35" s="91"/>
      <c r="V35" s="91"/>
      <c r="W35" s="91"/>
      <c r="X35" s="91"/>
      <c r="Y35" s="91"/>
      <c r="Z35" s="91"/>
      <c r="AA35" s="91"/>
      <c r="AB35" s="91"/>
    </row>
    <row r="36" ht="18" customHeight="1">
      <c r="A36" s="58"/>
      <c r="B36" s="982" t="s">
        <v>12</v>
      </c>
      <c r="C36" s="982"/>
      <c r="D36" s="482">
        <v>162.35170990566037735849056604</v>
      </c>
      <c r="E36" s="483">
        <v>193.57676133676923862225426325</v>
      </c>
      <c r="F36" s="484">
        <v>207.79792417431693170170598919</v>
      </c>
      <c r="G36" s="482">
        <v>161.76201923076923076923076923</v>
      </c>
      <c r="H36" s="483">
        <v>137.89381452004180659549361311</v>
      </c>
      <c r="I36" s="484">
        <v>172.42481121901444229338675336</v>
      </c>
      <c r="J36" s="482">
        <v>124.91748629123509443815823831</v>
      </c>
      <c r="K36" s="483">
        <v>123.50433073573326807574699811</v>
      </c>
      <c r="L36" s="484">
        <v>135.77495399902616936219425135</v>
      </c>
      <c r="M36" s="482">
        <v>148.03689436456015674293494504</v>
      </c>
      <c r="N36" s="483">
        <v>166.57566225727679912247482991</v>
      </c>
      <c r="O36" s="484">
        <v>189.9203815840412554874619256</v>
      </c>
      <c r="P36" s="93"/>
      <c r="Q36" s="468">
        <v>12.546144262630981170277585350</v>
      </c>
      <c r="R36" s="469">
        <v>7.8044028005290306973906349900</v>
      </c>
      <c r="S36" s="470">
        <v>7.017932319857625375537038100</v>
      </c>
      <c r="T36" s="468">
        <v>10.472680876923202702508894290</v>
      </c>
      <c r="U36" s="469">
        <v>9.504975767524409827232848150</v>
      </c>
      <c r="V36" s="470">
        <v>8.248444453685702139784990180</v>
      </c>
      <c r="W36" s="468">
        <v>19.474681167529052412026891640</v>
      </c>
      <c r="X36" s="469">
        <v>43.668132671050896343027851040</v>
      </c>
      <c r="Y36" s="470">
        <v>39.822195447980811590179127250</v>
      </c>
      <c r="Z36" s="468">
        <v>15.025378897374230222159831070</v>
      </c>
      <c r="AA36" s="469">
        <v>9.442682861417396996546003180</v>
      </c>
      <c r="AB36" s="470">
        <v>8.507481485969740471488463420</v>
      </c>
    </row>
    <row r="37" ht="15"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 customHeight="1">
      <c r="A38" s="112"/>
      <c r="B38" s="1037" t="s">
        <v>10</v>
      </c>
      <c r="C38" s="1037"/>
      <c r="D38" s="1037"/>
      <c r="E38" s="1037"/>
      <c r="F38" s="1037"/>
      <c r="G38" s="1037"/>
      <c r="H38" s="1037"/>
      <c r="I38" s="1037"/>
      <c r="J38" s="1037"/>
      <c r="K38" s="1037"/>
      <c r="L38" s="1037"/>
      <c r="M38" s="1037"/>
      <c r="N38" s="1037"/>
      <c r="O38" s="1037"/>
      <c r="P38" s="411"/>
      <c r="Q38" s="1038"/>
      <c r="R38" s="1038"/>
      <c r="S38" s="1038"/>
      <c r="T38" s="1038"/>
      <c r="U38" s="1038"/>
      <c r="V38" s="1038"/>
      <c r="W38" s="1038"/>
      <c r="X38" s="1038"/>
      <c r="Y38" s="1038"/>
      <c r="Z38" s="1038"/>
      <c r="AA38" s="1038"/>
      <c r="AB38" s="1038"/>
      <c r="AC38" s="9"/>
    </row>
    <row r="39" ht="18" customHeight="1">
      <c r="A39" s="58"/>
      <c r="B39" s="1042" t="s">
        <v>43</v>
      </c>
      <c r="C39" s="1042"/>
      <c r="D39" s="454">
        <v>63.439932505360471799223380869</v>
      </c>
      <c r="E39" s="455">
        <v>74.581801368442716880759405465</v>
      </c>
      <c r="F39" s="456">
        <v>69.537473265853244503536621265</v>
      </c>
      <c r="G39" s="454">
        <v>4.262812593793361322167421965</v>
      </c>
      <c r="H39" s="455">
        <v>14.880656113579762454304516871</v>
      </c>
      <c r="I39" s="456">
        <v>18.510382639655361091066142097</v>
      </c>
      <c r="J39" s="454">
        <v>36.786788495858192322740033784</v>
      </c>
      <c r="K39" s="455">
        <v>25.515280694213637584410039443</v>
      </c>
      <c r="L39" s="456">
        <v>12.420737955138091372325032897</v>
      </c>
      <c r="M39" s="454">
        <v>104.48953359501202544413083651</v>
      </c>
      <c r="N39" s="455">
        <v>114.96973950973773596362715532</v>
      </c>
      <c r="O39" s="456">
        <v>100.46859386064669696692779616</v>
      </c>
      <c r="P39" s="5"/>
      <c r="Q39" s="427">
        <v>45.181855131050342996164355750</v>
      </c>
      <c r="R39" s="428">
        <v>18.146752117849989333237063850</v>
      </c>
      <c r="S39" s="429">
        <v>10.558993782311988690942940100</v>
      </c>
      <c r="T39" s="427">
        <v>-50.508929889038478731272396200</v>
      </c>
      <c r="U39" s="428">
        <v>49.118121912913127421620520010</v>
      </c>
      <c r="V39" s="429">
        <v>0.3610337733384158744321368700</v>
      </c>
      <c r="W39" s="427">
        <v>15.661899557795156874153229540</v>
      </c>
      <c r="X39" s="428">
        <v>95.40874190405113069857983702</v>
      </c>
      <c r="Y39" s="429">
        <v>72.066040872998396018698139760</v>
      </c>
      <c r="Z39" s="427">
        <v>24.221318130510797789808282880</v>
      </c>
      <c r="AA39" s="428">
        <v>33.432989700404224087592633590</v>
      </c>
      <c r="AB39" s="429">
        <v>13.448660160130859026621199680</v>
      </c>
    </row>
    <row r="40" ht="18" customHeight="1">
      <c r="A40" s="58"/>
      <c r="B40" s="1043" t="s">
        <v>46</v>
      </c>
      <c r="C40" s="1043"/>
      <c r="D40" s="439">
        <v>73.795753307966156529999457171</v>
      </c>
      <c r="E40" s="95">
        <v>86.31119828684216344710602754</v>
      </c>
      <c r="F40" s="440">
        <v>98.11221156621334720850210951</v>
      </c>
      <c r="G40" s="439">
        <v>5.234736045030992522310327206</v>
      </c>
      <c r="H40" s="95">
        <v>11.913349765604112813759126733</v>
      </c>
      <c r="I40" s="440">
        <v>22.26290137262823963847357858</v>
      </c>
      <c r="J40" s="439">
        <v>37.62524588822503550859553921</v>
      </c>
      <c r="K40" s="95">
        <v>23.928978102273135384091883637</v>
      </c>
      <c r="L40" s="440">
        <v>12.113080746605897091785067465</v>
      </c>
      <c r="M40" s="439">
        <v>116.65573524122218456090532347</v>
      </c>
      <c r="N40" s="95">
        <v>122.14502828954297874921063089</v>
      </c>
      <c r="O40" s="440">
        <v>132.48819368544748393876075542</v>
      </c>
      <c r="P40" s="5"/>
      <c r="Q40" s="420">
        <v>25.898902539266636987735724690</v>
      </c>
      <c r="R40" s="91">
        <v>18.116365059027229421964222180</v>
      </c>
      <c r="S40" s="421">
        <v>12.467361047390761277797018740</v>
      </c>
      <c r="T40" s="420">
        <v>-34.097938513395082622784375300</v>
      </c>
      <c r="U40" s="91">
        <v>35.252855531100023244711697250</v>
      </c>
      <c r="V40" s="421">
        <v>47.442349573102348627220941100</v>
      </c>
      <c r="W40" s="420">
        <v>17.490475504241866550584441480</v>
      </c>
      <c r="X40" s="91">
        <v>73.917984450316785630516021350</v>
      </c>
      <c r="Y40" s="421">
        <v>69.259025105816053550873676190</v>
      </c>
      <c r="Z40" s="420">
        <v>18.333256289068937054667114260</v>
      </c>
      <c r="AA40" s="91">
        <v>27.713329494453726730467396010</v>
      </c>
      <c r="AB40" s="421">
        <v>21.002522092250524712348601350</v>
      </c>
    </row>
    <row r="41" ht="18" customHeight="1">
      <c r="A41" s="58"/>
      <c r="B41" s="1043" t="s">
        <v>47</v>
      </c>
      <c r="C41" s="1043"/>
      <c r="D41" s="439">
        <v>83.10087556784997489416472611</v>
      </c>
      <c r="E41" s="95">
        <v>91.67656251949497276985367789</v>
      </c>
      <c r="F41" s="440">
        <v>115.2036064720822897403169709</v>
      </c>
      <c r="G41" s="439">
        <v>8.486045699003125305506272711</v>
      </c>
      <c r="H41" s="95">
        <v>15.496593421052643228146204994</v>
      </c>
      <c r="I41" s="440">
        <v>28.030061765275109969475051198</v>
      </c>
      <c r="J41" s="439">
        <v>40.020997912331338699305373983</v>
      </c>
      <c r="K41" s="95">
        <v>24.015986151184902414344133841</v>
      </c>
      <c r="L41" s="440">
        <v>12.89039419278205794687500759</v>
      </c>
      <c r="M41" s="439">
        <v>131.60791917918443889897637267</v>
      </c>
      <c r="N41" s="95">
        <v>131.18184059328402040737206625</v>
      </c>
      <c r="O41" s="440">
        <v>156.12406243013945765666702954</v>
      </c>
      <c r="P41" s="93"/>
      <c r="Q41" s="420">
        <v>23.745649374665659054781359530</v>
      </c>
      <c r="R41" s="91">
        <v>15.935730251540781012154102910</v>
      </c>
      <c r="S41" s="421">
        <v>12.189109533481324718301763510</v>
      </c>
      <c r="T41" s="420">
        <v>-33.942158123848021594891430310</v>
      </c>
      <c r="U41" s="91">
        <v>62.540993066628924268436240890</v>
      </c>
      <c r="V41" s="421">
        <v>54.377340502659759039080083660</v>
      </c>
      <c r="W41" s="420">
        <v>27.894755782894645746515060280</v>
      </c>
      <c r="X41" s="91">
        <v>88.06475804523565633975362079</v>
      </c>
      <c r="Y41" s="421">
        <v>79.68649852813015677680597049</v>
      </c>
      <c r="Z41" s="420">
        <v>18.253435931102571852336621620</v>
      </c>
      <c r="AA41" s="91">
        <v>29.396999029921888258477944380</v>
      </c>
      <c r="AB41" s="421">
        <v>21.955104879862710257722838480</v>
      </c>
    </row>
    <row r="42" ht="18" customHeight="1">
      <c r="A42" s="58"/>
      <c r="B42" s="1043" t="s">
        <v>48</v>
      </c>
      <c r="C42" s="1043"/>
      <c r="D42" s="439">
        <v>86.54993669844663649265956791</v>
      </c>
      <c r="E42" s="95">
        <v>86.88043454882224094520318008</v>
      </c>
      <c r="F42" s="440">
        <v>108.54461954199151448136916181</v>
      </c>
      <c r="G42" s="439">
        <v>8.096392102746587318292676814</v>
      </c>
      <c r="H42" s="95">
        <v>16.212746837739944679622657202</v>
      </c>
      <c r="I42" s="440">
        <v>28.190494270803058363907369652</v>
      </c>
      <c r="J42" s="439">
        <v>38.886315553526434491053499959</v>
      </c>
      <c r="K42" s="95">
        <v>24.149958432874574638677029196</v>
      </c>
      <c r="L42" s="440">
        <v>12.609907749926858741316469495</v>
      </c>
      <c r="M42" s="439">
        <v>133.53264435471965830200574456</v>
      </c>
      <c r="N42" s="95">
        <v>127.23605794076021557159928912</v>
      </c>
      <c r="O42" s="440">
        <v>149.34502156272143158659300082</v>
      </c>
      <c r="P42" s="5"/>
      <c r="Q42" s="420">
        <v>42.714913520962035306865745580</v>
      </c>
      <c r="R42" s="91">
        <v>8.326995080668498641088185840</v>
      </c>
      <c r="S42" s="421">
        <v>10.684355052321773556071735880</v>
      </c>
      <c r="T42" s="420">
        <v>-51.662614412526762295294006500</v>
      </c>
      <c r="U42" s="91">
        <v>84.76220940742037315667905145</v>
      </c>
      <c r="V42" s="421">
        <v>43.918718737102502462619001590</v>
      </c>
      <c r="W42" s="420">
        <v>18.574054908800975713857587250</v>
      </c>
      <c r="X42" s="91">
        <v>90.73320284332030728299704573</v>
      </c>
      <c r="Y42" s="421">
        <v>72.852894780023118934240250180</v>
      </c>
      <c r="Z42" s="420">
        <v>21.183942778652910349897227760</v>
      </c>
      <c r="AA42" s="91">
        <v>25.184797331490040754414818520</v>
      </c>
      <c r="AB42" s="421">
        <v>19.524047933188700430849878760</v>
      </c>
    </row>
    <row r="43" ht="18" customHeight="1">
      <c r="A43" s="58"/>
      <c r="B43" s="1043" t="s">
        <v>49</v>
      </c>
      <c r="C43" s="1043"/>
      <c r="D43" s="439">
        <v>76.197592680262523303337152552</v>
      </c>
      <c r="E43" s="95">
        <v>91.64146809311137062598779578</v>
      </c>
      <c r="F43" s="440">
        <v>85.61097789044361745364221221</v>
      </c>
      <c r="G43" s="439">
        <v>5.7993527756745362487066003241</v>
      </c>
      <c r="H43" s="95">
        <v>16.967916506355556429634534243</v>
      </c>
      <c r="I43" s="440">
        <v>27.875043855360033865706796915</v>
      </c>
      <c r="J43" s="439">
        <v>41.178997694647257290098551202</v>
      </c>
      <c r="K43" s="95">
        <v>23.060280747857219187130295342</v>
      </c>
      <c r="L43" s="440">
        <v>12.391377979178679719623919526</v>
      </c>
      <c r="M43" s="439">
        <v>123.17594315058431684214230395</v>
      </c>
      <c r="N43" s="95">
        <v>131.66233769727011935261789159</v>
      </c>
      <c r="O43" s="440">
        <v>125.87739972498233103897292852</v>
      </c>
      <c r="P43" s="93"/>
      <c r="Q43" s="420">
        <v>34.643492028794693219053942270</v>
      </c>
      <c r="R43" s="91">
        <v>17.484937174243778385865878380</v>
      </c>
      <c r="S43" s="421">
        <v>10.910545985808459302866021520</v>
      </c>
      <c r="T43" s="420">
        <v>-61.852837666619344428212668740</v>
      </c>
      <c r="U43" s="91">
        <v>84.03161883065480609840361014</v>
      </c>
      <c r="V43" s="421">
        <v>26.870805943088277932571633470</v>
      </c>
      <c r="W43" s="420">
        <v>17.496013492609744349168391700</v>
      </c>
      <c r="X43" s="91">
        <v>91.05252693645947693445065370</v>
      </c>
      <c r="Y43" s="421">
        <v>68.669876635916182808607337290</v>
      </c>
      <c r="Z43" s="420">
        <v>15.288121293915870136857445690</v>
      </c>
      <c r="AA43" s="91">
        <v>32.599853571584672780271211920</v>
      </c>
      <c r="AB43" s="421">
        <v>18.187034999029294417118251070</v>
      </c>
    </row>
    <row r="44" ht="18" customHeight="1">
      <c r="A44" s="58"/>
      <c r="B44" s="1044" t="s">
        <v>75</v>
      </c>
      <c r="C44" s="1044"/>
      <c r="D44" s="457">
        <v>76.616818151977152603876856877</v>
      </c>
      <c r="E44" s="458">
        <v>86.21828610127121518555443884</v>
      </c>
      <c r="F44" s="459">
        <v>95.40177774731680267747341507</v>
      </c>
      <c r="G44" s="457">
        <v>6.3758678432497205433966597996</v>
      </c>
      <c r="H44" s="458">
        <v>15.094248506140796277842905661</v>
      </c>
      <c r="I44" s="459">
        <v>24.973776780744360585725787672</v>
      </c>
      <c r="J44" s="457">
        <v>38.8996691089176516623585996</v>
      </c>
      <c r="K44" s="458">
        <v>24.134101271770077196319849481</v>
      </c>
      <c r="L44" s="459">
        <v>12.485099724726316974385099385</v>
      </c>
      <c r="M44" s="457">
        <v>121.89235510414452480963211625</v>
      </c>
      <c r="N44" s="458">
        <v>125.43895606899279535225396127</v>
      </c>
      <c r="O44" s="459">
        <v>132.86065425278748023758430209</v>
      </c>
      <c r="P44" s="5"/>
      <c r="Q44" s="430">
        <v>33.616588320114193763521820930</v>
      </c>
      <c r="R44" s="431">
        <v>15.425722344833894835237704780</v>
      </c>
      <c r="S44" s="432">
        <v>11.431036634697237765598555310</v>
      </c>
      <c r="T44" s="430">
        <v>-48.041357680212862982118723980</v>
      </c>
      <c r="U44" s="431">
        <v>62.94745129422303737854320600</v>
      </c>
      <c r="V44" s="432">
        <v>33.894683183229321917783285280</v>
      </c>
      <c r="W44" s="430">
        <v>19.350664909583061481416440860</v>
      </c>
      <c r="X44" s="431">
        <v>87.61547318853066806323499272</v>
      </c>
      <c r="Y44" s="432">
        <v>72.490723583720426882509393540</v>
      </c>
      <c r="Z44" s="430">
        <v>19.263085306367074779057194790</v>
      </c>
      <c r="AA44" s="431">
        <v>29.555232238876711450728770320</v>
      </c>
      <c r="AB44" s="432">
        <v>19.152172613141898992685174940</v>
      </c>
    </row>
    <row r="45" ht="6" customHeight="1">
      <c r="A45" s="58"/>
      <c r="B45" s="631"/>
      <c r="C45" s="631"/>
      <c r="D45" s="95"/>
      <c r="E45" s="95"/>
      <c r="F45" s="95"/>
      <c r="G45" s="95"/>
      <c r="H45" s="95"/>
      <c r="I45" s="95"/>
      <c r="J45" s="95"/>
      <c r="K45" s="95"/>
      <c r="L45" s="95"/>
      <c r="M45" s="95"/>
      <c r="N45" s="95"/>
      <c r="O45" s="95"/>
      <c r="P45" s="5"/>
      <c r="Q45" s="91"/>
      <c r="R45" s="91"/>
      <c r="S45" s="91"/>
      <c r="T45" s="91"/>
      <c r="U45" s="91"/>
      <c r="V45" s="91"/>
      <c r="W45" s="91"/>
      <c r="X45" s="91"/>
      <c r="Y45" s="91"/>
      <c r="Z45" s="91"/>
      <c r="AA45" s="91"/>
      <c r="AB45" s="91"/>
    </row>
    <row r="46" ht="18" customHeight="1">
      <c r="A46" s="58"/>
      <c r="B46" s="1045" t="s">
        <v>50</v>
      </c>
      <c r="C46" s="1045"/>
      <c r="D46" s="493">
        <v>72.013835764816560032836352688</v>
      </c>
      <c r="E46" s="494">
        <v>86.20436311504006493506117836</v>
      </c>
      <c r="F46" s="495">
        <v>85.32240650955806671355200949</v>
      </c>
      <c r="G46" s="493">
        <v>10.365766923256449489560893083</v>
      </c>
      <c r="H46" s="494">
        <v>28.6431915225167945892019428</v>
      </c>
      <c r="I46" s="495">
        <v>43.422927646275451968081402317</v>
      </c>
      <c r="J46" s="493">
        <v>39.811306504265747974125609418</v>
      </c>
      <c r="K46" s="494">
        <v>21.953740707222815416722943052</v>
      </c>
      <c r="L46" s="495">
        <v>12.274803058917547967506555745</v>
      </c>
      <c r="M46" s="493">
        <v>122.19090919233875749652285507</v>
      </c>
      <c r="N46" s="494">
        <v>136.79368211042854430495224008</v>
      </c>
      <c r="O46" s="495">
        <v>141.02013721475106664913996742</v>
      </c>
      <c r="P46" s="93"/>
      <c r="Q46" s="479">
        <v>44.666306781097077868813616650</v>
      </c>
      <c r="R46" s="480">
        <v>14.957668458334035032612860090</v>
      </c>
      <c r="S46" s="481">
        <v>14.029940358465982824900543380</v>
      </c>
      <c r="T46" s="479">
        <v>-27.503185892925781585552968610</v>
      </c>
      <c r="U46" s="480">
        <v>70.986317059297976037159336510</v>
      </c>
      <c r="V46" s="481">
        <v>13.565593229676224338510531920</v>
      </c>
      <c r="W46" s="479">
        <v>17.982408451673571026826819760</v>
      </c>
      <c r="X46" s="480">
        <v>111.79137281433501618198229868</v>
      </c>
      <c r="Y46" s="481">
        <v>69.933721495343764244655293140</v>
      </c>
      <c r="Z46" s="479">
        <v>24.912839041493419975645643070</v>
      </c>
      <c r="AA46" s="480">
        <v>33.973010917306787407609009960</v>
      </c>
      <c r="AB46" s="481">
        <v>17.239468453669094131868613030</v>
      </c>
    </row>
    <row r="47" ht="18" customHeight="1">
      <c r="A47" s="58"/>
      <c r="B47" s="1046" t="s">
        <v>51</v>
      </c>
      <c r="C47" s="1046"/>
      <c r="D47" s="276">
        <v>74.069397656151640185199272732</v>
      </c>
      <c r="E47" s="94">
        <v>90.47513557635819765232777507</v>
      </c>
      <c r="F47" s="277">
        <v>93.20167287590693546436473111</v>
      </c>
      <c r="G47" s="276">
        <v>9.324467964319366029383656127</v>
      </c>
      <c r="H47" s="94">
        <v>29.099589006290535985473730063</v>
      </c>
      <c r="I47" s="277">
        <v>45.209348242259351360501478841</v>
      </c>
      <c r="J47" s="276">
        <v>41.297147925192775857561672763</v>
      </c>
      <c r="K47" s="94">
        <v>22.51343779665406875136467083</v>
      </c>
      <c r="L47" s="277">
        <v>12.501816078068674144034344235</v>
      </c>
      <c r="M47" s="276">
        <v>124.6910135456637820721446015</v>
      </c>
      <c r="N47" s="94">
        <v>142.07898371951968160453999838</v>
      </c>
      <c r="O47" s="277">
        <v>150.91283719623496096890055406</v>
      </c>
      <c r="P47" s="5"/>
      <c r="Q47" s="271">
        <v>31.691615838323535316785247610</v>
      </c>
      <c r="R47" s="92">
        <v>8.914151135211196128252126980</v>
      </c>
      <c r="S47" s="272">
        <v>8.424244121695550825234798600</v>
      </c>
      <c r="T47" s="271">
        <v>-28.664236281460059193682656930</v>
      </c>
      <c r="U47" s="92">
        <v>59.598462764094587149700534030</v>
      </c>
      <c r="V47" s="272">
        <v>5.838695973654472429141776700</v>
      </c>
      <c r="W47" s="271">
        <v>25.287735503203432937871259330</v>
      </c>
      <c r="X47" s="92">
        <v>112.80651305357656722994730339</v>
      </c>
      <c r="Y47" s="272">
        <v>76.961493532047570906746208470</v>
      </c>
      <c r="Z47" s="271">
        <v>21.91421754533657390505817200</v>
      </c>
      <c r="AA47" s="92">
        <v>26.989531418540135486002259920</v>
      </c>
      <c r="AB47" s="272">
        <v>11.177689239460067938195654700</v>
      </c>
    </row>
    <row r="48" ht="18" customHeight="1">
      <c r="A48" s="58"/>
      <c r="B48" s="1047" t="s">
        <v>76</v>
      </c>
      <c r="C48" s="1047"/>
      <c r="D48" s="443">
        <v>73.079682671434749741468977879</v>
      </c>
      <c r="E48" s="444">
        <v>88.41886103408520170400056882</v>
      </c>
      <c r="F48" s="445">
        <v>89.40795203285007273249193921</v>
      </c>
      <c r="G48" s="443">
        <v>9.825834129733517325024547994</v>
      </c>
      <c r="H48" s="444">
        <v>28.879844560633099849931286572</v>
      </c>
      <c r="I48" s="445">
        <v>44.349219807155992393780701249</v>
      </c>
      <c r="J48" s="443">
        <v>40.581742796598280950722086699</v>
      </c>
      <c r="K48" s="444">
        <v>22.243957067627693236318117895</v>
      </c>
      <c r="L48" s="445">
        <v>12.392513513292205984965409032</v>
      </c>
      <c r="M48" s="443">
        <v>123.4872595977665480172156125</v>
      </c>
      <c r="N48" s="444">
        <v>139.53424952318988684116961222</v>
      </c>
      <c r="O48" s="445">
        <v>146.14968535329827111123804938</v>
      </c>
      <c r="P48" s="93"/>
      <c r="Q48" s="273">
        <v>38.167222965852025955545947630</v>
      </c>
      <c r="R48" s="274">
        <v>12.093789375016835735000610500</v>
      </c>
      <c r="S48" s="275">
        <v>11.50048380879667409601062500</v>
      </c>
      <c r="T48" s="273">
        <v>-28.317618470058342979202171470</v>
      </c>
      <c r="U48" s="274">
        <v>65.358947715255241094043436020</v>
      </c>
      <c r="V48" s="275">
        <v>9.795112136677695873532431010</v>
      </c>
      <c r="W48" s="273">
        <v>21.621993717872793545103964090</v>
      </c>
      <c r="X48" s="274">
        <v>112.48336023085714869289307729</v>
      </c>
      <c r="Y48" s="275">
        <v>73.396176679534605565607227930</v>
      </c>
      <c r="Z48" s="273">
        <v>23.528310204763716873426089300</v>
      </c>
      <c r="AA48" s="274">
        <v>30.634311478096639816588224120</v>
      </c>
      <c r="AB48" s="275">
        <v>14.424559940493458074363389030</v>
      </c>
    </row>
    <row r="49" ht="6" customHeight="1">
      <c r="A49" s="58"/>
      <c r="B49" s="631"/>
      <c r="C49" s="631"/>
      <c r="D49" s="95"/>
      <c r="E49" s="95"/>
      <c r="F49" s="95"/>
      <c r="G49" s="95"/>
      <c r="H49" s="95"/>
      <c r="I49" s="95"/>
      <c r="J49" s="95"/>
      <c r="K49" s="95"/>
      <c r="L49" s="95"/>
      <c r="M49" s="95"/>
      <c r="N49" s="95"/>
      <c r="O49" s="95"/>
      <c r="P49" s="5"/>
      <c r="Q49" s="91"/>
      <c r="R49" s="91"/>
      <c r="S49" s="91"/>
      <c r="T49" s="91"/>
      <c r="U49" s="91"/>
      <c r="V49" s="91"/>
      <c r="W49" s="91"/>
      <c r="X49" s="91"/>
      <c r="Y49" s="91"/>
      <c r="Z49" s="91"/>
      <c r="AA49" s="91"/>
      <c r="AB49" s="91"/>
    </row>
    <row r="50" ht="18" customHeight="1">
      <c r="A50" s="58"/>
      <c r="B50" s="982" t="s">
        <v>12</v>
      </c>
      <c r="C50" s="982"/>
      <c r="D50" s="482">
        <v>75.578749451032059727711901625</v>
      </c>
      <c r="E50" s="483">
        <v>87.02526506401881900752915295</v>
      </c>
      <c r="F50" s="484">
        <v>93.63956941911953277025008867</v>
      </c>
      <c r="G50" s="482">
        <v>7.388339920948616600790513834</v>
      </c>
      <c r="H50" s="483">
        <v>19.206229102498380582617982645</v>
      </c>
      <c r="I50" s="484">
        <v>30.741494235578501435827419771</v>
      </c>
      <c r="J50" s="482">
        <v>39.393308080808080808080808081</v>
      </c>
      <c r="K50" s="483">
        <v>23.351984500691252258694798579</v>
      </c>
      <c r="L50" s="484">
        <v>12.379632334108917266166045561</v>
      </c>
      <c r="M50" s="482">
        <v>122.36042490118577075098814229</v>
      </c>
      <c r="N50" s="483">
        <v>129.58347866720845184884193417</v>
      </c>
      <c r="O50" s="484">
        <v>136.760695988806951472243554</v>
      </c>
      <c r="P50" s="93"/>
      <c r="Q50" s="468">
        <v>34.877233372852987685032276410</v>
      </c>
      <c r="R50" s="469">
        <v>13.974601599120329390175072580</v>
      </c>
      <c r="S50" s="470">
        <v>11.218863084635816325654140710</v>
      </c>
      <c r="T50" s="468">
        <v>-41.790202349622873779060951800</v>
      </c>
      <c r="U50" s="469">
        <v>68.707663092797082723284198280</v>
      </c>
      <c r="V50" s="470">
        <v>24.053394411139479013006386320</v>
      </c>
      <c r="W50" s="468">
        <v>20.028385093839053168257996930</v>
      </c>
      <c r="X50" s="469">
        <v>94.35122448556978273965291147</v>
      </c>
      <c r="Y50" s="470">
        <v>69.801586590006166735499154130</v>
      </c>
      <c r="Z50" s="468">
        <v>20.495346647771838804193119670</v>
      </c>
      <c r="AA50" s="469">
        <v>29.902205664350494433121376480</v>
      </c>
      <c r="AB50" s="470">
        <v>17.627959409314896399846257580</v>
      </c>
    </row>
    <row r="51" ht="15" customHeight="1">
      <c r="B51" s="43"/>
      <c r="C51"/>
      <c r="D51" s="56"/>
      <c r="E51" s="56"/>
      <c r="F51" s="56"/>
      <c r="G51" s="56"/>
      <c r="H51" s="56"/>
      <c r="I51" s="56"/>
      <c r="J51" s="56"/>
      <c r="K51" s="56"/>
      <c r="L51" s="56"/>
      <c r="M51" s="56"/>
      <c r="N51" s="56"/>
      <c r="O51" s="56"/>
      <c r="P51" s="5"/>
      <c r="Q51" s="5"/>
      <c r="R51" s="5"/>
      <c r="S51" s="5"/>
      <c r="T51" s="5"/>
      <c r="U51" s="5"/>
      <c r="V51" s="5"/>
      <c r="W51" s="5"/>
      <c r="X51" s="5"/>
      <c r="Y51" s="5"/>
      <c r="Z51" s="5"/>
      <c r="AA51" s="5"/>
      <c r="AB51" s="5"/>
    </row>
    <row r="52" ht="39.95" customHeight="1">
      <c r="B52" s="1048" t="s">
        <v>126</v>
      </c>
      <c r="C52" s="1048"/>
      <c r="D52" s="1048"/>
      <c r="E52" s="1048"/>
      <c r="F52" s="1048"/>
      <c r="G52" s="1048"/>
      <c r="H52" s="1048"/>
      <c r="I52" s="1048"/>
      <c r="J52" s="1048"/>
      <c r="K52" s="1048"/>
      <c r="L52" s="1048"/>
      <c r="M52" s="1048"/>
      <c r="N52" s="1048"/>
      <c r="O52" s="1048"/>
      <c r="P52" s="1048"/>
      <c r="Q52" s="1048"/>
      <c r="R52" s="1048"/>
      <c r="S52" s="1048"/>
      <c r="T52" s="1048"/>
      <c r="U52" s="1048"/>
      <c r="V52" s="1048"/>
      <c r="W52" s="1048"/>
      <c r="X52" s="1048"/>
      <c r="Y52" s="1048"/>
      <c r="Z52" s="1048"/>
      <c r="AA52" s="1048"/>
      <c r="AB52" s="1048"/>
    </row>
    <row r="54">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row>
    <row r="55">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row>
    <row r="56">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row>
    <row r="57">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row>
    <row r="58">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row>
    <row r="59">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row>
    <row r="60">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row>
    <row r="6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row>
    <row r="62">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row>
    <row r="63">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row>
    <row r="64">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row>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row r="87" s="236" customFormat="1"/>
    <row r="88" s="236" customFormat="1"/>
    <row r="89" s="236" customFormat="1"/>
    <row r="90" s="236" customFormat="1"/>
    <row r="91" s="236" customFormat="1"/>
    <row r="92" s="236" customFormat="1"/>
    <row r="93" s="236" customFormat="1"/>
    <row r="94" s="236" customFormat="1"/>
  </sheetData>
  <mergeCells count="49">
    <mergeCell ref="B52:AB52"/>
    <mergeCell ref="R3:AB3"/>
    <mergeCell ref="Q6:AB6"/>
    <mergeCell ref="D6:O6"/>
    <mergeCell ref="Q7:S7"/>
    <mergeCell ref="T7:V7"/>
    <mergeCell ref="W7:Y7"/>
    <mergeCell ref="Z7:AB7"/>
    <mergeCell ref="D7:F7"/>
    <mergeCell ref="M7:O7"/>
    <mergeCell ref="J7:L7"/>
    <mergeCell ref="G7:I7"/>
    <mergeCell ref="B8:C8"/>
    <mergeCell ref="B18:C18"/>
    <mergeCell ref="B10:O10"/>
    <mergeCell ref="B15:C15"/>
    <mergeCell ref="B22:C22"/>
    <mergeCell ref="B33:C33"/>
    <mergeCell ref="B34:C34"/>
    <mergeCell ref="B32:C32"/>
    <mergeCell ref="B19:C19"/>
    <mergeCell ref="B25:C25"/>
    <mergeCell ref="B26:C26"/>
    <mergeCell ref="B24:O24"/>
    <mergeCell ref="B50:C50"/>
    <mergeCell ref="B44:C44"/>
    <mergeCell ref="B46:C46"/>
    <mergeCell ref="B47:C47"/>
    <mergeCell ref="B48:C48"/>
    <mergeCell ref="Q10:AB10"/>
    <mergeCell ref="B11:C11"/>
    <mergeCell ref="B12:C12"/>
    <mergeCell ref="B13:C13"/>
    <mergeCell ref="B20:C20"/>
    <mergeCell ref="B16:C16"/>
    <mergeCell ref="B14:C14"/>
    <mergeCell ref="B43:C43"/>
    <mergeCell ref="B41:C41"/>
    <mergeCell ref="B27:C27"/>
    <mergeCell ref="Q24:AB24"/>
    <mergeCell ref="B36:C36"/>
    <mergeCell ref="B39:C39"/>
    <mergeCell ref="B40:C40"/>
    <mergeCell ref="B42:C42"/>
    <mergeCell ref="Q38:AB38"/>
    <mergeCell ref="B28:C28"/>
    <mergeCell ref="B29:C29"/>
    <mergeCell ref="B30:C30"/>
    <mergeCell ref="B38:O38"/>
  </mergeCells>
  <phoneticPr fontId="0" type="noConversion"/>
  <printOptions horizontalCentered="1" verticalCentered="1"/>
  <pageMargins left="0.25" right="0.25" top="0.25" bottom="0.25" header="0" footer="0"/>
  <pageSetup scale="67" fitToWidth="1" fitToHeight="1" orientation="landscape" r:id="rId1"/>
  <headerFooter alignWithMargins="0">
    <oddHeader/>
    <oddFooter/>
  </headerFooter>
  <rowBreaks count="1" manualBreakCount="1">
    <brk id="54" max="16383" man="1"/>
  </rowBreaks>
  <colBreaks count="1" manualBreakCount="1">
    <brk id="30" max="1048575" man="1"/>
  </colBreaks>
  <drawing r:id="rId59"/>
</worksheet>
</file>

<file path=xl/worksheets/sheet122.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2">
    <pageSetUpPr fitToPage="1"/>
  </sheetPr>
  <dimension ref="A1:AD94"/>
  <sheetViews>
    <sheetView showGridLines="0" zoomScale="85" workbookViewId="0"/>
  </sheetViews>
  <sheetFormatPr defaultRowHeight="12.75"/>
  <cols>
    <col min="1" max="1" width="2.7109375" customWidth="1"/>
    <col min="2" max="2" width="6.7109375" customWidth="1"/>
    <col min="3" max="3" width="6.140625" style="26" customWidth="1"/>
    <col min="4" max="15" width="7.42578125" customWidth="1"/>
    <col min="16" max="16" width="1.42578125" customWidth="1"/>
    <col min="17" max="28" width="7.42578125" customWidth="1"/>
    <col min="29" max="29" width="3.5703125" customWidth="1"/>
    <col min="30" max="42" width="9.140625" style="236" customWidth="1"/>
  </cols>
  <sheetData>
    <row r="1" ht="30">
      <c r="A1" s="628"/>
      <c r="B1" s="656" t="s">
        <v>195</v>
      </c>
      <c r="Y1" s="5"/>
      <c r="AB1" s="685"/>
      <c r="AD1" s="236"/>
    </row>
    <row r="2" ht="15" customHeight="1">
      <c r="A2" s="11"/>
      <c r="B2" s="11" t="s">
        <v>208</v>
      </c>
    </row>
    <row r="3" ht="17.1" customHeight="1">
      <c r="A3" s="11"/>
      <c r="B3" s="11" t="s">
        <v>209</v>
      </c>
      <c r="R3" s="1040" t="s">
        <v>296</v>
      </c>
      <c r="S3" s="1040"/>
      <c r="T3" s="1040"/>
      <c r="U3" s="1040"/>
      <c r="V3" s="1040"/>
      <c r="W3" s="1040"/>
      <c r="X3" s="1040"/>
      <c r="Y3" s="1040"/>
      <c r="Z3" s="1040"/>
      <c r="AA3" s="1040"/>
      <c r="AB3" s="1040"/>
    </row>
    <row r="4" ht="19.5" customHeight="1">
      <c r="A4" s="4"/>
      <c r="B4" s="211" t="s">
        <v>210</v>
      </c>
      <c r="C4" s="5"/>
      <c r="D4" s="5"/>
      <c r="E4" s="5"/>
      <c r="F4" s="5"/>
      <c r="G4" s="5"/>
      <c r="H4" s="212"/>
      <c r="I4" s="212"/>
      <c r="J4" s="212"/>
      <c r="K4" s="212"/>
      <c r="L4" s="212"/>
      <c r="M4" s="212"/>
      <c r="N4" s="212"/>
      <c r="O4" s="212"/>
      <c r="P4" s="212"/>
      <c r="Q4" s="212"/>
      <c r="R4" s="212"/>
      <c r="S4" s="212"/>
      <c r="T4" s="212"/>
      <c r="U4" s="4"/>
      <c r="V4" s="4"/>
    </row>
    <row r="5" ht="12.75" customHeight="1"/>
    <row r="6" ht="15.75">
      <c r="D6" s="978" t="s">
        <v>45</v>
      </c>
      <c r="E6" s="978"/>
      <c r="F6" s="978"/>
      <c r="G6" s="978"/>
      <c r="H6" s="978"/>
      <c r="I6" s="978"/>
      <c r="J6" s="978"/>
      <c r="K6" s="978"/>
      <c r="L6" s="978"/>
      <c r="M6" s="978"/>
      <c r="N6" s="978"/>
      <c r="O6" s="978"/>
      <c r="Q6" s="960" t="s">
        <v>70</v>
      </c>
      <c r="R6" s="960"/>
      <c r="S6" s="960"/>
      <c r="T6" s="960"/>
      <c r="U6" s="960"/>
      <c r="V6" s="960"/>
      <c r="W6" s="960"/>
      <c r="X6" s="960"/>
      <c r="Y6" s="960"/>
      <c r="Z6" s="960"/>
      <c r="AA6" s="960"/>
      <c r="AB6" s="960"/>
    </row>
    <row r="7" ht="15.75">
      <c r="D7" s="283" t="s">
        <v>11</v>
      </c>
      <c r="E7" s="283"/>
      <c r="F7" s="283"/>
      <c r="G7" s="283" t="s">
        <v>13</v>
      </c>
      <c r="H7" s="283"/>
      <c r="I7" s="283"/>
      <c r="J7" s="283" t="s">
        <v>14</v>
      </c>
      <c r="K7" s="283"/>
      <c r="L7" s="283"/>
      <c r="M7" s="283" t="s">
        <v>12</v>
      </c>
      <c r="N7" s="283"/>
      <c r="O7" s="283"/>
      <c r="Q7" s="283" t="s">
        <v>11</v>
      </c>
      <c r="R7" s="283"/>
      <c r="S7" s="283"/>
      <c r="T7" s="283" t="s">
        <v>13</v>
      </c>
      <c r="U7" s="283"/>
      <c r="V7" s="283"/>
      <c r="W7" s="283" t="s">
        <v>14</v>
      </c>
      <c r="X7" s="283"/>
      <c r="Y7" s="283"/>
      <c r="Z7" s="283" t="s">
        <v>12</v>
      </c>
      <c r="AA7" s="283"/>
      <c r="AB7" s="283"/>
    </row>
    <row r="8" ht="27" customHeight="1">
      <c r="A8" s="57"/>
      <c r="B8" s="1041"/>
      <c r="C8" s="1041"/>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row>
    <row r="9" ht="6" customHeight="1">
      <c r="A9" s="112"/>
      <c r="B9" s="114"/>
      <c r="C9" s="114"/>
      <c r="D9" s="113"/>
      <c r="E9" s="113"/>
      <c r="F9" s="113"/>
      <c r="G9" s="113"/>
      <c r="H9" s="113"/>
      <c r="I9" s="113"/>
      <c r="J9" s="113"/>
      <c r="K9" s="113"/>
      <c r="L9" s="113"/>
      <c r="M9" s="113"/>
      <c r="N9" s="113"/>
      <c r="O9" s="113"/>
      <c r="P9" s="115"/>
      <c r="Q9" s="113"/>
      <c r="R9" s="113"/>
      <c r="S9" s="113"/>
      <c r="T9" s="113"/>
      <c r="U9" s="113"/>
      <c r="V9" s="113"/>
      <c r="W9" s="113"/>
      <c r="X9" s="113"/>
      <c r="Y9" s="113"/>
      <c r="Z9" s="113"/>
      <c r="AA9" s="113"/>
      <c r="AB9" s="113"/>
      <c r="AC9" s="9"/>
    </row>
    <row r="10" ht="18" customHeight="1">
      <c r="A10" s="112"/>
      <c r="B10" s="973" t="s">
        <v>22</v>
      </c>
      <c r="C10" s="973"/>
      <c r="D10" s="973"/>
      <c r="E10" s="973"/>
      <c r="F10" s="973"/>
      <c r="G10" s="973"/>
      <c r="H10" s="973"/>
      <c r="I10" s="973"/>
      <c r="J10" s="973"/>
      <c r="K10" s="973"/>
      <c r="L10" s="973"/>
      <c r="M10" s="973"/>
      <c r="N10" s="973"/>
      <c r="O10" s="973"/>
      <c r="P10" s="411"/>
      <c r="Q10" s="971"/>
      <c r="R10" s="971"/>
      <c r="S10" s="971"/>
      <c r="T10" s="971"/>
      <c r="U10" s="971"/>
      <c r="V10" s="971"/>
      <c r="W10" s="971"/>
      <c r="X10" s="971"/>
      <c r="Y10" s="971"/>
      <c r="Z10" s="971"/>
      <c r="AA10" s="971"/>
      <c r="AB10" s="971"/>
      <c r="AC10" s="9"/>
    </row>
    <row r="11" ht="18" customHeight="1">
      <c r="A11" s="58"/>
      <c r="B11" s="1042" t="s">
        <v>43</v>
      </c>
      <c r="C11" s="1042"/>
      <c r="D11" s="427">
        <v>36.706579865147640083701464790</v>
      </c>
      <c r="E11" s="428">
        <v>36.512164543361907093003014430</v>
      </c>
      <c r="F11" s="429">
        <v>32.490368329952167358409797330</v>
      </c>
      <c r="G11" s="427">
        <v>3.2841199720995117414554754700</v>
      </c>
      <c r="H11" s="428">
        <v>8.554689210147261440439604050</v>
      </c>
      <c r="I11" s="429">
        <v>9.729847940590742429600402020</v>
      </c>
      <c r="J11" s="427">
        <v>25.449507866387661784081221430</v>
      </c>
      <c r="K11" s="428">
        <v>16.370960429037455895261088330</v>
      </c>
      <c r="L11" s="429">
        <v>7.3177427460030895791844255500</v>
      </c>
      <c r="M11" s="427">
        <v>65.442743654330556093780275140</v>
      </c>
      <c r="N11" s="428">
        <v>61.445729017885214829187664500</v>
      </c>
      <c r="O11" s="429">
        <v>49.542146699175491820059930390</v>
      </c>
      <c r="P11" s="5"/>
      <c r="Q11" s="427">
        <v>7.2038163509942043995617927900</v>
      </c>
      <c r="R11" s="428">
        <v>-4.9062806201862282942645573100</v>
      </c>
      <c r="S11" s="429">
        <v>0.4706171851437610803544751200</v>
      </c>
      <c r="T11" s="427">
        <v>-24.919722647721429847321994380</v>
      </c>
      <c r="U11" s="428">
        <v>7.4373343518049989447491390100</v>
      </c>
      <c r="V11" s="429">
        <v>8.688373901508932969605131480</v>
      </c>
      <c r="W11" s="427">
        <v>-18.135424262251719315741032580</v>
      </c>
      <c r="X11" s="428">
        <v>-4.6846724704390314755159165500</v>
      </c>
      <c r="Y11" s="429">
        <v>-13.851998805697886394626696470</v>
      </c>
      <c r="Z11" s="427">
        <v>-6.3490990185293605961514572200</v>
      </c>
      <c r="AA11" s="428">
        <v>-3.2960052575190561241773742100</v>
      </c>
      <c r="AB11" s="429">
        <v>-0.4822469062977646194130366100</v>
      </c>
    </row>
    <row r="12" ht="18" customHeight="1">
      <c r="A12" s="58"/>
      <c r="B12" s="1043" t="s">
        <v>46</v>
      </c>
      <c r="C12" s="1043"/>
      <c r="D12" s="420">
        <v>40.673680539409439665194140910</v>
      </c>
      <c r="E12" s="91">
        <v>37.068223833615099871710576640</v>
      </c>
      <c r="F12" s="421">
        <v>42.487297362690539559641906620</v>
      </c>
      <c r="G12" s="420">
        <v>4.1899170735487871037743160500</v>
      </c>
      <c r="H12" s="91">
        <v>7.5656402948503870472941662600</v>
      </c>
      <c r="I12" s="421">
        <v>11.478903385508756909676338670</v>
      </c>
      <c r="J12" s="420">
        <v>25.812795473920793613888243050</v>
      </c>
      <c r="K12" s="91">
        <v>16.978223886567598574431220880</v>
      </c>
      <c r="L12" s="421">
        <v>7.2916860540862476502447467900</v>
      </c>
      <c r="M12" s="420">
        <v>70.679131951172253439255958150</v>
      </c>
      <c r="N12" s="91">
        <v>61.619101517233945077748133780</v>
      </c>
      <c r="O12" s="421">
        <v>61.258352100355487725436914890</v>
      </c>
      <c r="P12" s="5"/>
      <c r="Q12" s="420">
        <v>9.595227925762606655634977560</v>
      </c>
      <c r="R12" s="91">
        <v>-0.7992921002067273617107661600</v>
      </c>
      <c r="S12" s="421">
        <v>9.578159869802511977008738650</v>
      </c>
      <c r="T12" s="420">
        <v>-6.8839452084027839639429112400</v>
      </c>
      <c r="U12" s="91">
        <v>16.211190077199760968424031120</v>
      </c>
      <c r="V12" s="421">
        <v>40.892413726172781788228434730</v>
      </c>
      <c r="W12" s="420">
        <v>-15.215565875097023397246659180</v>
      </c>
      <c r="X12" s="91">
        <v>-5.687151403779069107589788200</v>
      </c>
      <c r="Y12" s="421">
        <v>-13.596386422440916334938003520</v>
      </c>
      <c r="Z12" s="420">
        <v>-2.1762928833299803926353617300</v>
      </c>
      <c r="AA12" s="91">
        <v>-0.4154917494089408098862615600</v>
      </c>
      <c r="AB12" s="421">
        <v>10.656679522559323702097689900</v>
      </c>
    </row>
    <row r="13" ht="18" customHeight="1">
      <c r="A13" s="58"/>
      <c r="B13" s="1043" t="s">
        <v>47</v>
      </c>
      <c r="C13" s="1043"/>
      <c r="D13" s="420">
        <v>45.617624384747672418905295630</v>
      </c>
      <c r="E13" s="91">
        <v>40.789816492459454472821090560</v>
      </c>
      <c r="F13" s="421">
        <v>49.655679428241731653297102140</v>
      </c>
      <c r="G13" s="420">
        <v>5.5693925556939255569392555700</v>
      </c>
      <c r="H13" s="91">
        <v>8.604965141525956667367437320</v>
      </c>
      <c r="I13" s="421">
        <v>14.061307673695769509948072740</v>
      </c>
      <c r="J13" s="420">
        <v>27.090869556622981280515527100</v>
      </c>
      <c r="K13" s="91">
        <v>16.067272838640073175961372160</v>
      </c>
      <c r="L13" s="421">
        <v>7.3005267174151761618492806500</v>
      </c>
      <c r="M13" s="420">
        <v>78.270323696565357054608351870</v>
      </c>
      <c r="N13" s="91">
        <v>65.467432020912496294499690090</v>
      </c>
      <c r="O13" s="421">
        <v>71.018909713562508142716224010</v>
      </c>
      <c r="P13" s="184"/>
      <c r="Q13" s="420">
        <v>11.831051088250167959884801510</v>
      </c>
      <c r="R13" s="91">
        <v>2.7214430139831752357055229600</v>
      </c>
      <c r="S13" s="421">
        <v>13.013705041438074741618254220</v>
      </c>
      <c r="T13" s="420">
        <v>-10.506814989378469256286739780</v>
      </c>
      <c r="U13" s="91">
        <v>25.311594202847477840715784210</v>
      </c>
      <c r="V13" s="421">
        <v>48.936329936237934622554260270</v>
      </c>
      <c r="W13" s="420">
        <v>-8.388097097208966881799769890</v>
      </c>
      <c r="X13" s="91">
        <v>-0.6861612811252581999383128300</v>
      </c>
      <c r="Y13" s="421">
        <v>-9.504919264902100740663859600</v>
      </c>
      <c r="Z13" s="420">
        <v>1.9696062437458596906129711100</v>
      </c>
      <c r="AA13" s="91">
        <v>4.3267375250254486726797477600</v>
      </c>
      <c r="AB13" s="421">
        <v>15.586191263537278909021875830</v>
      </c>
    </row>
    <row r="14" ht="18" customHeight="1">
      <c r="A14" s="58"/>
      <c r="B14" s="1043" t="s">
        <v>48</v>
      </c>
      <c r="C14" s="1043"/>
      <c r="D14" s="420">
        <v>49.189142059986049755870727750</v>
      </c>
      <c r="E14" s="91">
        <v>41.993559397736078539453553870</v>
      </c>
      <c r="F14" s="421">
        <v>48.602709895959351560609726610</v>
      </c>
      <c r="G14" s="420">
        <v>4.8244594280399906998372471500</v>
      </c>
      <c r="H14" s="91">
        <v>9.051427995199450817454253940</v>
      </c>
      <c r="I14" s="421">
        <v>13.787712408568929256081445780</v>
      </c>
      <c r="J14" s="420">
        <v>27.149693869642718747578082630</v>
      </c>
      <c r="K14" s="91">
        <v>16.266698902051573581030332500</v>
      </c>
      <c r="L14" s="421">
        <v>7.3931210333339537307599248100</v>
      </c>
      <c r="M14" s="420">
        <v>81.16644061228444099980623910</v>
      </c>
      <c r="N14" s="91">
        <v>67.319733024317065064093926570</v>
      </c>
      <c r="O14" s="421">
        <v>69.786800424351839788568557020</v>
      </c>
      <c r="P14" s="5"/>
      <c r="Q14" s="420">
        <v>20.538471972532344353615694200</v>
      </c>
      <c r="R14" s="91">
        <v>-0.9494713880864328758658256800</v>
      </c>
      <c r="S14" s="421">
        <v>11.113700503180064820607719620</v>
      </c>
      <c r="T14" s="420">
        <v>-19.697008611214240895044767230</v>
      </c>
      <c r="U14" s="91">
        <v>27.765754225857986660756311880</v>
      </c>
      <c r="V14" s="421">
        <v>39.961203799962743955028361420</v>
      </c>
      <c r="W14" s="420">
        <v>-13.723840208169080074012050590</v>
      </c>
      <c r="X14" s="91">
        <v>0.0978674734646573185104608100</v>
      </c>
      <c r="Y14" s="421">
        <v>-9.578479427887256220046151870</v>
      </c>
      <c r="Z14" s="420">
        <v>3.3933223662975995738498644900</v>
      </c>
      <c r="AA14" s="91">
        <v>2.4196727119445242842996847700</v>
      </c>
      <c r="AB14" s="421">
        <v>12.988566305827286887520648290</v>
      </c>
    </row>
    <row r="15" ht="18" customHeight="1">
      <c r="A15" s="58"/>
      <c r="B15" s="1043" t="s">
        <v>49</v>
      </c>
      <c r="C15" s="1043"/>
      <c r="D15" s="420">
        <v>44.234679058960209119953528910</v>
      </c>
      <c r="E15" s="91">
        <v>42.650611169834811940534891780</v>
      </c>
      <c r="F15" s="421">
        <v>39.299540285506895717396564250</v>
      </c>
      <c r="G15" s="420">
        <v>4.797173008035627843934553200</v>
      </c>
      <c r="H15" s="91">
        <v>9.784541405742465387259489470</v>
      </c>
      <c r="I15" s="421">
        <v>14.145526624355562173128105870</v>
      </c>
      <c r="J15" s="420">
        <v>27.582534611288604898828541010</v>
      </c>
      <c r="K15" s="91">
        <v>15.346961565892790917732383230</v>
      </c>
      <c r="L15" s="421">
        <v>7.2111894879860038340560963400</v>
      </c>
      <c r="M15" s="420">
        <v>76.613254586822868761194752380</v>
      </c>
      <c r="N15" s="91">
        <v>67.785662953647143370463528570</v>
      </c>
      <c r="O15" s="421">
        <v>60.660444080477954177446071950</v>
      </c>
      <c r="P15" s="184"/>
      <c r="Q15" s="420">
        <v>17.208426896253663303425771390</v>
      </c>
      <c r="R15" s="91">
        <v>-4.256292028542972305197965900</v>
      </c>
      <c r="S15" s="421">
        <v>2.0499698516668951402050474800</v>
      </c>
      <c r="T15" s="420">
        <v>-28.818134613210391527635725620</v>
      </c>
      <c r="U15" s="91">
        <v>26.855035724327201226742446530</v>
      </c>
      <c r="V15" s="421">
        <v>16.08526284949561137208527300</v>
      </c>
      <c r="W15" s="420">
        <v>-18.692325889086230697148557220</v>
      </c>
      <c r="X15" s="91">
        <v>-9.149164132661409352070485400</v>
      </c>
      <c r="Y15" s="421">
        <v>-16.122310635976996280317354080</v>
      </c>
      <c r="Z15" s="420">
        <v>-2.5205529929040435633741115300</v>
      </c>
      <c r="AA15" s="91">
        <v>-1.974858353384533763071869600</v>
      </c>
      <c r="AB15" s="421">
        <v>2.3073780692229295718349453500</v>
      </c>
    </row>
    <row r="16" ht="18" customHeight="1">
      <c r="A16" s="58"/>
      <c r="B16" s="1044" t="s">
        <v>75</v>
      </c>
      <c r="C16" s="1044"/>
      <c r="D16" s="430">
        <v>43.275177967090675691445909680</v>
      </c>
      <c r="E16" s="431">
        <v>39.802874161693696217030344300</v>
      </c>
      <c r="F16" s="432">
        <v>42.507119060470137169871019380</v>
      </c>
      <c r="G16" s="430">
        <v>4.5289220834792079978216050100</v>
      </c>
      <c r="H16" s="431">
        <v>8.712251790182633088034429090</v>
      </c>
      <c r="I16" s="432">
        <v>12.640659606543952055686873010</v>
      </c>
      <c r="J16" s="430">
        <v>26.615318784766795036371416350</v>
      </c>
      <c r="K16" s="431">
        <v>16.206024415946009028435238250</v>
      </c>
      <c r="L16" s="432">
        <v>7.3028532077648941912188948200</v>
      </c>
      <c r="M16" s="430">
        <v>74.419396249902746440519723020</v>
      </c>
      <c r="N16" s="431">
        <v>64.727526212531710156592478670</v>
      </c>
      <c r="O16" s="432">
        <v>62.453330603584656330845539650</v>
      </c>
      <c r="P16" s="5"/>
      <c r="Q16" s="430">
        <v>13.501044380153907215648778780</v>
      </c>
      <c r="R16" s="431">
        <v>-1.6799178603477203140186889200</v>
      </c>
      <c r="S16" s="432">
        <v>7.7150955306569991368290451400</v>
      </c>
      <c r="T16" s="430">
        <v>-18.645457624650655488723673680</v>
      </c>
      <c r="U16" s="431">
        <v>20.54422927808060273321316900</v>
      </c>
      <c r="V16" s="432">
        <v>30.099948771561947036601597190</v>
      </c>
      <c r="W16" s="430">
        <v>-14.962004531123304789759110080</v>
      </c>
      <c r="X16" s="431">
        <v>-4.1054174941847894806086386800</v>
      </c>
      <c r="Y16" s="432">
        <v>-12.590963322296613072942399470</v>
      </c>
      <c r="Z16" s="629">
        <v>-1.0160243086966305121823189800</v>
      </c>
      <c r="AA16" s="214">
        <v>0.1821769704591244369469480900</v>
      </c>
      <c r="AB16" s="630">
        <v>8.555845163750840761448835700</v>
      </c>
    </row>
    <row r="17" ht="6" customHeight="1">
      <c r="A17" s="58"/>
      <c r="B17" s="631"/>
      <c r="C17" s="631"/>
      <c r="D17" s="91"/>
      <c r="E17" s="91"/>
      <c r="F17" s="91"/>
      <c r="G17" s="91"/>
      <c r="H17" s="91"/>
      <c r="I17" s="91"/>
      <c r="J17" s="91"/>
      <c r="K17" s="91"/>
      <c r="L17" s="91"/>
      <c r="M17" s="91"/>
      <c r="N17" s="91"/>
      <c r="O17" s="91"/>
      <c r="P17" s="5"/>
      <c r="Q17" s="91"/>
      <c r="R17" s="91"/>
      <c r="S17" s="91"/>
      <c r="T17" s="91"/>
      <c r="U17" s="91"/>
      <c r="V17" s="91"/>
      <c r="W17" s="91"/>
      <c r="X17" s="91"/>
      <c r="Y17" s="91"/>
      <c r="Z17" s="632"/>
      <c r="AA17" s="632"/>
      <c r="AB17" s="632"/>
      <c r="AC17" s="4"/>
    </row>
    <row r="18" ht="18" customHeight="1">
      <c r="A18" s="58"/>
      <c r="B18" s="1045" t="s">
        <v>50</v>
      </c>
      <c r="C18" s="1045"/>
      <c r="D18" s="479">
        <v>41.615838900183948107270790990</v>
      </c>
      <c r="E18" s="480">
        <v>42.817699372319947688058786840</v>
      </c>
      <c r="F18" s="481">
        <v>40.152896945783468890171043580</v>
      </c>
      <c r="G18" s="479">
        <v>8.839190628328008519701810440</v>
      </c>
      <c r="H18" s="480">
        <v>17.411309357886564830688893220</v>
      </c>
      <c r="I18" s="481">
        <v>23.014573135550633735971263200</v>
      </c>
      <c r="J18" s="479">
        <v>27.200116177751960499564333440</v>
      </c>
      <c r="K18" s="480">
        <v>13.763216936961101009750517650</v>
      </c>
      <c r="L18" s="481">
        <v>7.2442256509519998511046176200</v>
      </c>
      <c r="M18" s="479">
        <v>77.668586919688241274144357840</v>
      </c>
      <c r="N18" s="480">
        <v>73.990298239310097017606899030</v>
      </c>
      <c r="O18" s="481">
        <v>70.414022222635820506616538550</v>
      </c>
      <c r="P18" s="184"/>
      <c r="Q18" s="479">
        <v>15.132819667028009857066110490</v>
      </c>
      <c r="R18" s="480">
        <v>-8.141721776774373235774383730</v>
      </c>
      <c r="S18" s="481">
        <v>-2.0899583790396556992197085400</v>
      </c>
      <c r="T18" s="479">
        <v>-33.731935758060938013508756760</v>
      </c>
      <c r="U18" s="480">
        <v>43.243094263329296036208464090</v>
      </c>
      <c r="V18" s="481">
        <v>1.0646993220428544358597684100</v>
      </c>
      <c r="W18" s="479">
        <v>-15.991249243295319208335897180</v>
      </c>
      <c r="X18" s="480">
        <v>-2.3505884385644433608284405500</v>
      </c>
      <c r="Y18" s="481">
        <v>-11.321565273155728659981645360</v>
      </c>
      <c r="Z18" s="479">
        <v>-5.5242487835587225105507318800</v>
      </c>
      <c r="AA18" s="480">
        <v>1.5385220421957661238832751300</v>
      </c>
      <c r="AB18" s="481">
        <v>-2.1344967514855445456083043500</v>
      </c>
    </row>
    <row r="19" ht="18" customHeight="1">
      <c r="A19" s="58"/>
      <c r="B19" s="1046" t="s">
        <v>51</v>
      </c>
      <c r="C19" s="1046"/>
      <c r="D19" s="271">
        <v>42.542984705994110382825116380</v>
      </c>
      <c r="E19" s="92">
        <v>46.073004592722212493574364460</v>
      </c>
      <c r="F19" s="272">
        <v>44.212482138699560372336783110</v>
      </c>
      <c r="G19" s="271">
        <v>7.2242804217725847819891707100</v>
      </c>
      <c r="H19" s="92">
        <v>17.402752337362744111520561390</v>
      </c>
      <c r="I19" s="272">
        <v>24.984364229008121470538555310</v>
      </c>
      <c r="J19" s="271">
        <v>27.462714923529970551914125590</v>
      </c>
      <c r="K19" s="92">
        <v>14.026204137593857168434449940</v>
      </c>
      <c r="L19" s="272">
        <v>7.4257357942743404443754593700</v>
      </c>
      <c r="M19" s="271">
        <v>77.22414857739989550182871800</v>
      </c>
      <c r="N19" s="92">
        <v>77.508571227117688016146517310</v>
      </c>
      <c r="O19" s="272">
        <v>76.623038680843099032636533380</v>
      </c>
      <c r="P19" s="5"/>
      <c r="Q19" s="271">
        <v>6.7857573453259700351103076800</v>
      </c>
      <c r="R19" s="92">
        <v>-3.8662427799050631044082865400</v>
      </c>
      <c r="S19" s="272">
        <v>-1.8710188466139142420781903500</v>
      </c>
      <c r="T19" s="271">
        <v>-26.935025182744385815309469490</v>
      </c>
      <c r="U19" s="92">
        <v>39.643701842178314289429764720</v>
      </c>
      <c r="V19" s="272">
        <v>4.6231883427579808364459020800</v>
      </c>
      <c r="W19" s="271">
        <v>-11.119172251661576909758315180</v>
      </c>
      <c r="X19" s="92">
        <v>-0.9438075806332022523691412600</v>
      </c>
      <c r="Y19" s="272">
        <v>-8.407705699185878690480592580</v>
      </c>
      <c r="Z19" s="271">
        <v>-4.526570653307163609476775400</v>
      </c>
      <c r="AA19" s="92">
        <v>3.9657692907344112358628215500</v>
      </c>
      <c r="AB19" s="272">
        <v>-0.5397603080585106583813162900</v>
      </c>
    </row>
    <row r="20" ht="18" customHeight="1">
      <c r="A20" s="58"/>
      <c r="B20" s="1047" t="s">
        <v>76</v>
      </c>
      <c r="C20" s="1047"/>
      <c r="D20" s="273">
        <v>42.083812811660912926735711550</v>
      </c>
      <c r="E20" s="274">
        <v>44.460852527493695485439122720</v>
      </c>
      <c r="F20" s="275">
        <v>42.202020900303019828788035910</v>
      </c>
      <c r="G20" s="273">
        <v>8.024069812044495588799386270</v>
      </c>
      <c r="H20" s="274">
        <v>17.406990102295881679228887460</v>
      </c>
      <c r="I20" s="275">
        <v>24.008848639867270401990943970</v>
      </c>
      <c r="J20" s="273">
        <v>27.332662063674721902570003840</v>
      </c>
      <c r="K20" s="274">
        <v>13.895962783888666758267035540</v>
      </c>
      <c r="L20" s="275">
        <v>7.3358450566289908172318044100</v>
      </c>
      <c r="M20" s="273">
        <v>77.444257971709422200911052510</v>
      </c>
      <c r="N20" s="274">
        <v>75.766190202908608823699511970</v>
      </c>
      <c r="O20" s="275">
        <v>73.548097196778542048321869280</v>
      </c>
      <c r="P20" s="184"/>
      <c r="Q20" s="273">
        <v>10.766223016748712108658392900</v>
      </c>
      <c r="R20" s="274">
        <v>-5.9277484449553348591639539500</v>
      </c>
      <c r="S20" s="275">
        <v>-1.8850536236622405682578115300</v>
      </c>
      <c r="T20" s="273">
        <v>-30.901068117881424378603185720</v>
      </c>
      <c r="U20" s="274">
        <v>41.439179849057334662417048080</v>
      </c>
      <c r="V20" s="275">
        <v>2.950478120551238214972711400</v>
      </c>
      <c r="W20" s="273">
        <v>-13.607558123968514729505000850</v>
      </c>
      <c r="X20" s="274">
        <v>-1.6343147888360300223800060100</v>
      </c>
      <c r="Y20" s="275">
        <v>-9.862900956317883704323857030</v>
      </c>
      <c r="Z20" s="273">
        <v>-5.0393749288543527539808449200</v>
      </c>
      <c r="AA20" s="274">
        <v>2.8010776241138343570526994600</v>
      </c>
      <c r="AB20" s="275">
        <v>-1.237017504554115931546933200</v>
      </c>
    </row>
    <row r="21" ht="6" customHeight="1">
      <c r="A21" s="58"/>
      <c r="B21" s="631"/>
      <c r="C21" s="631"/>
      <c r="D21" s="91"/>
      <c r="E21" s="91"/>
      <c r="F21" s="91"/>
      <c r="G21" s="91"/>
      <c r="H21" s="91"/>
      <c r="I21" s="91"/>
      <c r="J21" s="91"/>
      <c r="K21" s="91"/>
      <c r="L21" s="91"/>
      <c r="M21" s="91"/>
      <c r="N21" s="91"/>
      <c r="O21" s="91"/>
      <c r="P21" s="5"/>
      <c r="Q21" s="91"/>
      <c r="R21" s="91"/>
      <c r="S21" s="91"/>
      <c r="T21" s="91"/>
      <c r="U21" s="91"/>
      <c r="V21" s="91"/>
      <c r="W21" s="91"/>
      <c r="X21" s="91"/>
      <c r="Y21" s="91"/>
      <c r="Z21" s="91"/>
      <c r="AA21" s="91"/>
      <c r="AB21" s="91"/>
    </row>
    <row r="22" ht="18" customHeight="1">
      <c r="A22" s="58"/>
      <c r="B22" s="982" t="s">
        <v>12</v>
      </c>
      <c r="C22" s="982"/>
      <c r="D22" s="468">
        <v>42.921682579216825792168257920</v>
      </c>
      <c r="E22" s="469">
        <v>41.232612802251183085069948750</v>
      </c>
      <c r="F22" s="470">
        <v>42.416964691142789906830754140</v>
      </c>
      <c r="G22" s="468">
        <v>5.5244223052442230524422305200</v>
      </c>
      <c r="H22" s="469">
        <v>11.195993393230111453818090100</v>
      </c>
      <c r="I22" s="470">
        <v>15.907447242210209175066040460</v>
      </c>
      <c r="J22" s="468">
        <v>26.825100318251003182510031830</v>
      </c>
      <c r="K22" s="469">
        <v>15.470079835390005083699380990</v>
      </c>
      <c r="L22" s="470">
        <v>7.3196358080136820578769609100</v>
      </c>
      <c r="M22" s="468">
        <v>75.271205202712052027120520270</v>
      </c>
      <c r="N22" s="469">
        <v>67.898686030871299622587419840</v>
      </c>
      <c r="O22" s="470">
        <v>65.644047741366681139773755510</v>
      </c>
      <c r="P22" s="184"/>
      <c r="Q22" s="468">
        <v>12.32641089247968199871129600</v>
      </c>
      <c r="R22" s="469">
        <v>-2.9385412247064102181718066600</v>
      </c>
      <c r="S22" s="470">
        <v>4.659327693332272592281564600</v>
      </c>
      <c r="T22" s="468">
        <v>-24.298445203127511677479431150</v>
      </c>
      <c r="U22" s="469">
        <v>28.831526875032874483655053530</v>
      </c>
      <c r="V22" s="470">
        <v>17.166297650620168376140813400</v>
      </c>
      <c r="W22" s="468">
        <v>-14.831411312561089467832166580</v>
      </c>
      <c r="X22" s="469">
        <v>-3.6287306961326967069909481800</v>
      </c>
      <c r="Y22" s="470">
        <v>-11.769512376457953247074656450</v>
      </c>
      <c r="Z22" s="468">
        <v>-2.2523898512732079308803041600</v>
      </c>
      <c r="AA22" s="469">
        <v>1.0037412530669201641545194600</v>
      </c>
      <c r="AB22" s="470">
        <v>5.1963419605456793859442656500</v>
      </c>
    </row>
    <row r="23" ht="15" customHeight="1">
      <c r="B23" s="43"/>
      <c r="C23"/>
      <c r="D23" s="56"/>
      <c r="E23" s="56"/>
      <c r="F23" s="56"/>
      <c r="G23" s="56"/>
      <c r="H23" s="56"/>
      <c r="I23" s="56"/>
      <c r="J23" s="56"/>
      <c r="K23" s="56"/>
      <c r="L23" s="56"/>
      <c r="M23" s="56"/>
      <c r="N23" s="56"/>
      <c r="O23" s="56"/>
      <c r="P23" s="5"/>
      <c r="Q23" s="5"/>
      <c r="R23" s="5"/>
      <c r="S23" s="5"/>
      <c r="T23" s="5"/>
      <c r="U23" s="5"/>
      <c r="V23" s="5"/>
      <c r="W23" s="5"/>
      <c r="X23" s="5"/>
      <c r="Y23" s="5"/>
      <c r="Z23" s="5"/>
      <c r="AA23" s="5"/>
      <c r="AB23" s="5"/>
    </row>
    <row r="24" ht="18" customHeight="1">
      <c r="A24" s="112"/>
      <c r="B24" s="1037" t="s">
        <v>9</v>
      </c>
      <c r="C24" s="1037"/>
      <c r="D24" s="1037"/>
      <c r="E24" s="1037"/>
      <c r="F24" s="1037"/>
      <c r="G24" s="1037"/>
      <c r="H24" s="1037"/>
      <c r="I24" s="1037"/>
      <c r="J24" s="1037"/>
      <c r="K24" s="1037"/>
      <c r="L24" s="1037"/>
      <c r="M24" s="1037"/>
      <c r="N24" s="1037"/>
      <c r="O24" s="1037"/>
      <c r="P24" s="411"/>
      <c r="Q24" s="1038"/>
      <c r="R24" s="1038"/>
      <c r="S24" s="1038"/>
      <c r="T24" s="1038"/>
      <c r="U24" s="1038"/>
      <c r="V24" s="1038"/>
      <c r="W24" s="1038"/>
      <c r="X24" s="1038"/>
      <c r="Y24" s="1038"/>
      <c r="Z24" s="1038"/>
      <c r="AA24" s="1038"/>
      <c r="AB24" s="1038"/>
      <c r="AC24" s="9"/>
    </row>
    <row r="25" ht="18" customHeight="1">
      <c r="A25" s="58"/>
      <c r="B25" s="1042" t="s">
        <v>43</v>
      </c>
      <c r="C25" s="1042"/>
      <c r="D25" s="454">
        <v>138.05140419509962069269278409</v>
      </c>
      <c r="E25" s="455">
        <v>171.23274690950819853858542573</v>
      </c>
      <c r="F25" s="456">
        <v>188.08436371626181675818611076</v>
      </c>
      <c r="G25" s="454">
        <v>145.11248046177013651050069242</v>
      </c>
      <c r="H25" s="455">
        <v>125.6475170503516211361403787</v>
      </c>
      <c r="I25" s="456">
        <v>163.36360996635044515200861822</v>
      </c>
      <c r="J25" s="454">
        <v>114.61675076500389098000160116</v>
      </c>
      <c r="K25" s="455">
        <v>103.80146630092292295655556818</v>
      </c>
      <c r="L25" s="456">
        <v>116.0161297200168039111440596</v>
      </c>
      <c r="M25" s="454">
        <v>129.29209557830314739987222796</v>
      </c>
      <c r="N25" s="455">
        <v>146.89591276388816943423493654</v>
      </c>
      <c r="O25" s="456">
        <v>172.56841092969619167550835321</v>
      </c>
      <c r="P25" s="5"/>
      <c r="Q25" s="427">
        <v>16.784004073068547078289254480</v>
      </c>
      <c r="R25" s="428">
        <v>10.772376902853227132250538210</v>
      </c>
      <c r="S25" s="429">
        <v>13.790869569481058640104928210</v>
      </c>
      <c r="T25" s="427">
        <v>3.0356140027273725302803685400</v>
      </c>
      <c r="U25" s="428">
        <v>5.8664446227425273196547520200</v>
      </c>
      <c r="V25" s="429">
        <v>9.758885852578507249600048360</v>
      </c>
      <c r="W25" s="427">
        <v>12.142571642875020282583641160</v>
      </c>
      <c r="X25" s="428">
        <v>23.386328178994949927863289590</v>
      </c>
      <c r="Y25" s="429">
        <v>25.152730610517587003676542350</v>
      </c>
      <c r="Z25" s="427">
        <v>14.917897541987242906154000560</v>
      </c>
      <c r="AA25" s="428">
        <v>12.114104051770465689587517640</v>
      </c>
      <c r="AB25" s="429">
        <v>15.081558658132915837199899160</v>
      </c>
    </row>
    <row r="26" ht="18" customHeight="1">
      <c r="A26" s="58"/>
      <c r="B26" s="1043" t="s">
        <v>46</v>
      </c>
      <c r="C26" s="1043"/>
      <c r="D26" s="439">
        <v>153.69421237948825473168022104</v>
      </c>
      <c r="E26" s="95">
        <v>189.11616709948980750821534287</v>
      </c>
      <c r="F26" s="440">
        <v>210.80606246544092685096245479</v>
      </c>
      <c r="G26" s="439">
        <v>144.2603009660056433521414717</v>
      </c>
      <c r="H26" s="95">
        <v>146.40921053006051553361771035</v>
      </c>
      <c r="I26" s="440">
        <v>184.46123118190532727262930625</v>
      </c>
      <c r="J26" s="439">
        <v>112.13361912806097366130464533</v>
      </c>
      <c r="K26" s="95">
        <v>102.59232729864968676731544261</v>
      </c>
      <c r="L26" s="440">
        <v>114.85262649853270585456969212</v>
      </c>
      <c r="M26" s="439">
        <v>137.95596724142243061631235995</v>
      </c>
      <c r="N26" s="95">
        <v>160.00791422438947676573202318</v>
      </c>
      <c r="O26" s="440">
        <v>194.44633098090792812886665274</v>
      </c>
      <c r="P26" s="5"/>
      <c r="Q26" s="420">
        <v>16.801437833529949611271586830</v>
      </c>
      <c r="R26" s="91">
        <v>13.209719739453681011748157080</v>
      </c>
      <c r="S26" s="421">
        <v>15.126584692339021623030060550</v>
      </c>
      <c r="T26" s="420">
        <v>8.489810646529650202666233980</v>
      </c>
      <c r="U26" s="91">
        <v>10.784470228939162813617685060</v>
      </c>
      <c r="V26" s="421">
        <v>10.232175455884768625139382060</v>
      </c>
      <c r="W26" s="420">
        <v>10.933073419434231900677111780</v>
      </c>
      <c r="X26" s="91">
        <v>22.137617000257615025634606970</v>
      </c>
      <c r="Y26" s="421">
        <v>25.090582079524270186625624230</v>
      </c>
      <c r="Z26" s="420">
        <v>16.139977342462268872090085760</v>
      </c>
      <c r="AA26" s="91">
        <v>14.928897695483182084079902280</v>
      </c>
      <c r="AB26" s="421">
        <v>16.523175675039970464872822850</v>
      </c>
    </row>
    <row r="27" ht="18" customHeight="1">
      <c r="A27" s="58"/>
      <c r="B27" s="1043" t="s">
        <v>47</v>
      </c>
      <c r="C27" s="1043"/>
      <c r="D27" s="439">
        <v>159.1519608209940744444074166</v>
      </c>
      <c r="E27" s="95">
        <v>190.51388985065792911665803019</v>
      </c>
      <c r="F27" s="440">
        <v>216.67276456734856861046051993</v>
      </c>
      <c r="G27" s="439">
        <v>150.63704505675712873144444878</v>
      </c>
      <c r="H27" s="95">
        <v>152.51992401084167872167093178</v>
      </c>
      <c r="I27" s="440">
        <v>188.49235959744688828696974925</v>
      </c>
      <c r="J27" s="439">
        <v>112.2471965514204044115883337</v>
      </c>
      <c r="K27" s="95">
        <v>105.02299938987195159022100789</v>
      </c>
      <c r="L27" s="440">
        <v>116.88669749038335196550593397</v>
      </c>
      <c r="M27" s="439">
        <v>142.33102864076576854785894696</v>
      </c>
      <c r="N27" s="95">
        <v>164.5205603210242560136345172</v>
      </c>
      <c r="O27" s="440">
        <v>200.83125629627837268537937698</v>
      </c>
      <c r="P27" s="93"/>
      <c r="Q27" s="420">
        <v>12.248937359620840662523885850</v>
      </c>
      <c r="R27" s="91">
        <v>11.117889657542277362704967130</v>
      </c>
      <c r="S27" s="421">
        <v>14.113672478065628169032562730</v>
      </c>
      <c r="T27" s="420">
        <v>11.150751989585688035949793430</v>
      </c>
      <c r="U27" s="91">
        <v>14.186890989861177224239011230</v>
      </c>
      <c r="V27" s="421">
        <v>11.423514261871034245476939560</v>
      </c>
      <c r="W27" s="420">
        <v>13.925978726831267330919794770</v>
      </c>
      <c r="X27" s="91">
        <v>25.195406738927395237687610700</v>
      </c>
      <c r="Y27" s="421">
        <v>26.049059361689825369755028190</v>
      </c>
      <c r="Z27" s="420">
        <v>14.204435580493228424260188070</v>
      </c>
      <c r="AA27" s="91">
        <v>13.668678986408225477824202370</v>
      </c>
      <c r="AB27" s="421">
        <v>15.453615597955636480430672900</v>
      </c>
    </row>
    <row r="28" ht="18" customHeight="1">
      <c r="A28" s="58"/>
      <c r="B28" s="1043" t="s">
        <v>48</v>
      </c>
      <c r="C28" s="1043"/>
      <c r="D28" s="439">
        <v>159.98608015701596953361275014</v>
      </c>
      <c r="E28" s="95">
        <v>189.91333929241892228577514424</v>
      </c>
      <c r="F28" s="440">
        <v>213.72178822129378085630228823</v>
      </c>
      <c r="G28" s="439">
        <v>147.96125629602576732467925755</v>
      </c>
      <c r="H28" s="95">
        <v>155.15267709571221900752592638</v>
      </c>
      <c r="I28" s="440">
        <v>187.74328641385121135743864121</v>
      </c>
      <c r="J28" s="439">
        <v>111.82145995114169907805247792</v>
      </c>
      <c r="K28" s="95">
        <v>103.34113328817878000961609492</v>
      </c>
      <c r="L28" s="440">
        <v>115.97032061206482702393036656</v>
      </c>
      <c r="M28" s="439">
        <v>143.15990321625018251382801126</v>
      </c>
      <c r="N28" s="95">
        <v>164.29589260753719629077661294</v>
      </c>
      <c r="O28" s="440">
        <v>198.22360451434881960536798786</v>
      </c>
      <c r="P28" s="5"/>
      <c r="Q28" s="420">
        <v>16.121269440753703422769883300</v>
      </c>
      <c r="R28" s="91">
        <v>10.257026350718909503580050200</v>
      </c>
      <c r="S28" s="421">
        <v>14.233988938293260885342559470</v>
      </c>
      <c r="T28" s="420">
        <v>7.6424679568008830920522426600</v>
      </c>
      <c r="U28" s="91">
        <v>20.025323044537278013863896640</v>
      </c>
      <c r="V28" s="421">
        <v>11.971831476482558744648568850</v>
      </c>
      <c r="W28" s="420">
        <v>10.727772395240743980776123020</v>
      </c>
      <c r="X28" s="91">
        <v>24.238518287128201021668691850</v>
      </c>
      <c r="Y28" s="421">
        <v>25.158888162933479535708592780</v>
      </c>
      <c r="Z28" s="420">
        <v>16.432608373706060902085300110</v>
      </c>
      <c r="AA28" s="91">
        <v>12.841956468415826738379292770</v>
      </c>
      <c r="AB28" s="421">
        <v>15.578299006372822420147106160</v>
      </c>
    </row>
    <row r="29" ht="18" customHeight="1">
      <c r="A29" s="58"/>
      <c r="B29" s="1043" t="s">
        <v>49</v>
      </c>
      <c r="C29" s="1043"/>
      <c r="D29" s="439">
        <v>149.45648010290817686465587332</v>
      </c>
      <c r="E29" s="95">
        <v>184.71325288240378052091751346</v>
      </c>
      <c r="F29" s="440">
        <v>199.46576474831767835976503218</v>
      </c>
      <c r="G29" s="439">
        <v>141.78808037530647910353385419</v>
      </c>
      <c r="H29" s="95">
        <v>135.74323034161823056038660497</v>
      </c>
      <c r="I29" s="440">
        <v>166.42209984988426419721762053</v>
      </c>
      <c r="J29" s="439">
        <v>112.5734797621411951788916713</v>
      </c>
      <c r="K29" s="95">
        <v>107.27684522055340715588003691</v>
      </c>
      <c r="L29" s="440">
        <v>119.68938286255600379984348398</v>
      </c>
      <c r="M29" s="439">
        <v>135.70636866656035455011703292</v>
      </c>
      <c r="N29" s="95">
        <v>160.10083235902419680471391293</v>
      </c>
      <c r="O29" s="440">
        <v>182.26282528475238664631700469</v>
      </c>
      <c r="P29" s="93"/>
      <c r="Q29" s="420">
        <v>12.771111051079499923362547380</v>
      </c>
      <c r="R29" s="91">
        <v>10.553267096238016715549836310</v>
      </c>
      <c r="S29" s="421">
        <v>12.890358514910462647181647190</v>
      </c>
      <c r="T29" s="420">
        <v>1.7068313548740132768834448700</v>
      </c>
      <c r="U29" s="91">
        <v>12.314299760105062594373382710</v>
      </c>
      <c r="V29" s="421">
        <v>9.082136628894268784886337800</v>
      </c>
      <c r="W29" s="420">
        <v>12.077017076851418583336249210</v>
      </c>
      <c r="X29" s="91">
        <v>28.471386855994697868390500090</v>
      </c>
      <c r="Y29" s="421">
        <v>28.901566971637832614080634780</v>
      </c>
      <c r="Z29" s="420">
        <v>13.783126977058002053821965270</v>
      </c>
      <c r="AA29" s="91">
        <v>13.136698590714366869561799220</v>
      </c>
      <c r="AB29" s="421">
        <v>14.216015305813962988553381560</v>
      </c>
    </row>
    <row r="30" ht="18" customHeight="1">
      <c r="A30" s="58"/>
      <c r="B30" s="1044" t="s">
        <v>75</v>
      </c>
      <c r="C30" s="1044"/>
      <c r="D30" s="457">
        <v>152.72809617866685077396194172</v>
      </c>
      <c r="E30" s="458">
        <v>185.3462943926072681159927331</v>
      </c>
      <c r="F30" s="459">
        <v>207.27311262973284683562566288</v>
      </c>
      <c r="G30" s="457">
        <v>146.19299351307938655379908229</v>
      </c>
      <c r="H30" s="458">
        <v>142.96011027286609495096183233</v>
      </c>
      <c r="I30" s="459">
        <v>178.78882642674421836377400153</v>
      </c>
      <c r="J30" s="457">
        <v>112.66071934589607506197592062</v>
      </c>
      <c r="K30" s="458">
        <v>104.35614665118316567559928035</v>
      </c>
      <c r="L30" s="459">
        <v>116.67399739277879686995242157</v>
      </c>
      <c r="M30" s="457">
        <v>138.00612759508358069115317058</v>
      </c>
      <c r="N30" s="458">
        <v>159.34272117380689630260576207</v>
      </c>
      <c r="O30" s="459">
        <v>190.90486502153839214264649945</v>
      </c>
      <c r="P30" s="5"/>
      <c r="Q30" s="430">
        <v>14.957572005900180373509159850</v>
      </c>
      <c r="R30" s="431">
        <v>11.223392588051458874887132140</v>
      </c>
      <c r="S30" s="432">
        <v>14.308289155654775802667135090</v>
      </c>
      <c r="T30" s="430">
        <v>6.4751219569848841454978299500</v>
      </c>
      <c r="U30" s="431">
        <v>13.030486800820485927084718360</v>
      </c>
      <c r="V30" s="432">
        <v>11.292346011062062531601215980</v>
      </c>
      <c r="W30" s="430">
        <v>11.917919775695680147544064780</v>
      </c>
      <c r="X30" s="431">
        <v>24.609600875815454296022317660</v>
      </c>
      <c r="Y30" s="432">
        <v>26.064722243585152328158971440</v>
      </c>
      <c r="Z30" s="430">
        <v>15.226690777505263478745648260</v>
      </c>
      <c r="AA30" s="431">
        <v>13.436764940457395939571607460</v>
      </c>
      <c r="AB30" s="432">
        <v>15.734504555211875633635500290</v>
      </c>
    </row>
    <row r="31" ht="6" customHeight="1">
      <c r="A31" s="58"/>
      <c r="B31" s="631"/>
      <c r="C31" s="631"/>
      <c r="D31" s="95"/>
      <c r="E31" s="95"/>
      <c r="F31" s="95"/>
      <c r="G31" s="95"/>
      <c r="H31" s="95"/>
      <c r="I31" s="95"/>
      <c r="J31" s="95"/>
      <c r="K31" s="95"/>
      <c r="L31" s="95"/>
      <c r="M31" s="95"/>
      <c r="N31" s="95"/>
      <c r="O31" s="95"/>
      <c r="P31" s="5"/>
      <c r="Q31" s="91"/>
      <c r="R31" s="91"/>
      <c r="S31" s="91"/>
      <c r="T31" s="91"/>
      <c r="U31" s="91"/>
      <c r="V31" s="91"/>
      <c r="W31" s="91"/>
      <c r="X31" s="91"/>
      <c r="Y31" s="91"/>
      <c r="Z31" s="91"/>
      <c r="AA31" s="91"/>
      <c r="AB31" s="91"/>
    </row>
    <row r="32" ht="18" customHeight="1">
      <c r="A32" s="58"/>
      <c r="B32" s="1045" t="s">
        <v>50</v>
      </c>
      <c r="C32" s="1045"/>
      <c r="D32" s="493">
        <v>139.85543290240484826221659432</v>
      </c>
      <c r="E32" s="494">
        <v>182.23160314037447372747180786</v>
      </c>
      <c r="F32" s="495">
        <v>184.69652855617999053699137111</v>
      </c>
      <c r="G32" s="493">
        <v>138.19093218548661938265102788</v>
      </c>
      <c r="H32" s="494">
        <v>123.18156483895627288665110339</v>
      </c>
      <c r="I32" s="495">
        <v>156.09413279251652280449337826</v>
      </c>
      <c r="J32" s="493">
        <v>115.04229356473767633390270106</v>
      </c>
      <c r="K32" s="494">
        <v>106.85445258824240361931428531</v>
      </c>
      <c r="L32" s="495">
        <v>115.4638644501123331194735829</v>
      </c>
      <c r="M32" s="493">
        <v>130.95839231942994582542982519</v>
      </c>
      <c r="N32" s="494">
        <v>154.31742818512397424528084529</v>
      </c>
      <c r="O32" s="495">
        <v>168.21914765357265496615105997</v>
      </c>
      <c r="P32" s="93"/>
      <c r="Q32" s="479">
        <v>10.064293600296475102014806480</v>
      </c>
      <c r="R32" s="480">
        <v>13.059796719339007972185156100</v>
      </c>
      <c r="S32" s="481">
        <v>10.100034139655260454684295520</v>
      </c>
      <c r="T32" s="479">
        <v>7.6965088109944160953289189500</v>
      </c>
      <c r="U32" s="480">
        <v>4.1686733928851642586711605300</v>
      </c>
      <c r="V32" s="481">
        <v>7.7187050580852696187698869300</v>
      </c>
      <c r="W32" s="479">
        <v>11.322924930932433941911192070</v>
      </c>
      <c r="X32" s="480">
        <v>30.125471708368973228344670730</v>
      </c>
      <c r="Y32" s="481">
        <v>23.833184385264085144412747230</v>
      </c>
      <c r="Z32" s="479">
        <v>11.155463830642843401627240870</v>
      </c>
      <c r="AA32" s="480">
        <v>11.249715619172280760464971010</v>
      </c>
      <c r="AB32" s="481">
        <v>10.622137910264528650115896020</v>
      </c>
    </row>
    <row r="33" ht="18" customHeight="1">
      <c r="A33" s="58"/>
      <c r="B33" s="1046" t="s">
        <v>51</v>
      </c>
      <c r="C33" s="1046"/>
      <c r="D33" s="276">
        <v>140.71661879889804577152895199</v>
      </c>
      <c r="E33" s="94">
        <v>179.6242165209575869647766064</v>
      </c>
      <c r="F33" s="277">
        <v>186.71996172186339118489563849</v>
      </c>
      <c r="G33" s="276">
        <v>141.55408125127772005343360876</v>
      </c>
      <c r="H33" s="94">
        <v>127.39212649344416850378512801</v>
      </c>
      <c r="I33" s="277">
        <v>158.0029656086485856515772642</v>
      </c>
      <c r="J33" s="276">
        <v>115.20929639549499531861203347</v>
      </c>
      <c r="K33" s="94">
        <v>110.74880887646307125631319061</v>
      </c>
      <c r="L33" s="277">
        <v>117.87875705521462070888052608</v>
      </c>
      <c r="M33" s="276">
        <v>131.74084536373940651427433385</v>
      </c>
      <c r="N33" s="94">
        <v>155.41482313899644452112685398</v>
      </c>
      <c r="O33" s="277">
        <v>170.6835613074650246188305612</v>
      </c>
      <c r="P33" s="5"/>
      <c r="Q33" s="271">
        <v>8.970921700559576533122810890</v>
      </c>
      <c r="R33" s="92">
        <v>12.811983309857098219056354500</v>
      </c>
      <c r="S33" s="272">
        <v>10.732267816725767096728199160</v>
      </c>
      <c r="T33" s="271">
        <v>6.8934605121251237437897582100</v>
      </c>
      <c r="U33" s="92">
        <v>7.3146968324823664270992788100</v>
      </c>
      <c r="V33" s="272">
        <v>8.334125507865166386919065520</v>
      </c>
      <c r="W33" s="271">
        <v>12.059502225807631320225047650</v>
      </c>
      <c r="X33" s="92">
        <v>30.609957450809390132407984160</v>
      </c>
      <c r="Y33" s="272">
        <v>25.684334162485585601628059350</v>
      </c>
      <c r="Z33" s="271">
        <v>10.277378474889608027802253040</v>
      </c>
      <c r="AA33" s="92">
        <v>12.369907280469645731726189490</v>
      </c>
      <c r="AB33" s="272">
        <v>11.051744247927481237295991100</v>
      </c>
    </row>
    <row r="34" ht="18" customHeight="1">
      <c r="A34" s="58"/>
      <c r="B34" s="1047" t="s">
        <v>76</v>
      </c>
      <c r="C34" s="1047"/>
      <c r="D34" s="443">
        <v>140.29485651382615224369721341</v>
      </c>
      <c r="E34" s="444">
        <v>180.86777228380942000783434302</v>
      </c>
      <c r="F34" s="445">
        <v>185.76653670175522889055081997</v>
      </c>
      <c r="G34" s="443">
        <v>139.71927091541439473976495244</v>
      </c>
      <c r="H34" s="444">
        <v>125.30637736912376589557873178</v>
      </c>
      <c r="I34" s="445">
        <v>157.0967875805122569008097897</v>
      </c>
      <c r="J34" s="443">
        <v>115.12698879914157234035734188</v>
      </c>
      <c r="K34" s="444">
        <v>108.83859812916584542418704277</v>
      </c>
      <c r="L34" s="445">
        <v>116.69774675306800486218736765</v>
      </c>
      <c r="M34" s="633">
        <v>131.35221070821030654238958067</v>
      </c>
      <c r="N34" s="634">
        <v>154.88409039144107491582156973</v>
      </c>
      <c r="O34" s="635">
        <v>169.51509723733006272697366353</v>
      </c>
      <c r="P34" s="93"/>
      <c r="Q34" s="273">
        <v>9.476906219114591107421323740</v>
      </c>
      <c r="R34" s="274">
        <v>12.901431996589064848001631130</v>
      </c>
      <c r="S34" s="275">
        <v>10.441010874440250090840124390</v>
      </c>
      <c r="T34" s="273">
        <v>7.4221821274753531619506364700</v>
      </c>
      <c r="U34" s="274">
        <v>5.7608043240787281336124825800</v>
      </c>
      <c r="V34" s="275">
        <v>8.055733203658233379833926020</v>
      </c>
      <c r="W34" s="273">
        <v>11.684803125401589544090149340</v>
      </c>
      <c r="X34" s="274">
        <v>30.433071187900208602806108840</v>
      </c>
      <c r="Y34" s="275">
        <v>24.794724567074681583109736300</v>
      </c>
      <c r="Z34" s="273">
        <v>10.729105203512440630686692850</v>
      </c>
      <c r="AA34" s="274">
        <v>11.822106693206175569174403790</v>
      </c>
      <c r="AB34" s="275">
        <v>10.865394535929598553303202490</v>
      </c>
    </row>
    <row r="35" ht="6" customHeight="1">
      <c r="A35" s="58"/>
      <c r="B35" s="631"/>
      <c r="C35" s="631"/>
      <c r="D35" s="95"/>
      <c r="E35" s="95"/>
      <c r="F35" s="95"/>
      <c r="G35" s="95"/>
      <c r="H35" s="95"/>
      <c r="I35" s="95"/>
      <c r="J35" s="95"/>
      <c r="K35" s="95"/>
      <c r="L35" s="95"/>
      <c r="M35" s="636"/>
      <c r="N35" s="636"/>
      <c r="O35" s="636"/>
      <c r="P35" s="93"/>
      <c r="Q35" s="91"/>
      <c r="R35" s="91"/>
      <c r="S35" s="91"/>
      <c r="T35" s="91"/>
      <c r="U35" s="91"/>
      <c r="V35" s="91"/>
      <c r="W35" s="91"/>
      <c r="X35" s="91"/>
      <c r="Y35" s="91"/>
      <c r="Z35" s="91"/>
      <c r="AA35" s="91"/>
      <c r="AB35" s="91"/>
    </row>
    <row r="36" ht="18" customHeight="1">
      <c r="A36" s="58"/>
      <c r="B36" s="982" t="s">
        <v>12</v>
      </c>
      <c r="C36" s="982"/>
      <c r="D36" s="482">
        <v>149.22198939376843598381663147</v>
      </c>
      <c r="E36" s="483">
        <v>184.12098705724781654386978484</v>
      </c>
      <c r="F36" s="484">
        <v>201.2650444239683467912729135</v>
      </c>
      <c r="G36" s="482">
        <v>143.63556668753913587977457733</v>
      </c>
      <c r="H36" s="483">
        <v>134.81352056281596280855159139</v>
      </c>
      <c r="I36" s="484">
        <v>168.80947175691538134295743359</v>
      </c>
      <c r="J36" s="482">
        <v>113.44990070409821267376782813</v>
      </c>
      <c r="K36" s="483">
        <v>104.82666984939913826710812762</v>
      </c>
      <c r="L36" s="484">
        <v>117.08335348720175011135882173</v>
      </c>
      <c r="M36" s="482">
        <v>136.06354954640293390442751179</v>
      </c>
      <c r="N36" s="483">
        <v>157.92408118490147811106378006</v>
      </c>
      <c r="O36" s="484">
        <v>184.01344784755672695325517283</v>
      </c>
      <c r="P36" s="93"/>
      <c r="Q36" s="468">
        <v>13.437259080393964140617412790</v>
      </c>
      <c r="R36" s="469">
        <v>11.591539333298249673508272490</v>
      </c>
      <c r="S36" s="470">
        <v>13.438781661515100324708086860</v>
      </c>
      <c r="T36" s="468">
        <v>7.1237232288024842547969371900</v>
      </c>
      <c r="U36" s="469">
        <v>11.026824514253015356676231450</v>
      </c>
      <c r="V36" s="470">
        <v>10.736755913409825992478421600</v>
      </c>
      <c r="W36" s="468">
        <v>11.932850986595459883710174190</v>
      </c>
      <c r="X36" s="469">
        <v>25.827520277265440441748530620</v>
      </c>
      <c r="Y36" s="470">
        <v>25.356736784224990050289830550</v>
      </c>
      <c r="Z36" s="468">
        <v>13.919817061648684420621532710</v>
      </c>
      <c r="AA36" s="469">
        <v>12.918382763390724918807444680</v>
      </c>
      <c r="AB36" s="470">
        <v>14.424476033835042141688917030</v>
      </c>
    </row>
    <row r="37" ht="15" customHeight="1">
      <c r="B37" s="43"/>
      <c r="C37"/>
      <c r="D37" s="56"/>
      <c r="E37" s="56"/>
      <c r="F37" s="56"/>
      <c r="G37" s="56"/>
      <c r="H37" s="56"/>
      <c r="I37" s="56"/>
      <c r="J37" s="56"/>
      <c r="K37" s="56"/>
      <c r="L37" s="56"/>
      <c r="M37" s="56"/>
      <c r="N37" s="56"/>
      <c r="O37" s="56"/>
      <c r="P37" s="5"/>
      <c r="Q37" s="5"/>
      <c r="R37" s="5"/>
      <c r="S37" s="5"/>
      <c r="T37" s="5"/>
      <c r="U37" s="5"/>
      <c r="V37" s="5"/>
      <c r="W37" s="5"/>
      <c r="X37" s="5"/>
      <c r="Y37" s="5"/>
      <c r="Z37" s="5"/>
      <c r="AA37" s="5"/>
      <c r="AB37" s="5"/>
    </row>
    <row r="38" ht="18" customHeight="1">
      <c r="A38" s="112"/>
      <c r="B38" s="1037" t="s">
        <v>10</v>
      </c>
      <c r="C38" s="1037"/>
      <c r="D38" s="1037"/>
      <c r="E38" s="1037"/>
      <c r="F38" s="1037"/>
      <c r="G38" s="1037"/>
      <c r="H38" s="1037"/>
      <c r="I38" s="1037"/>
      <c r="J38" s="1037"/>
      <c r="K38" s="1037"/>
      <c r="L38" s="1037"/>
      <c r="M38" s="1037"/>
      <c r="N38" s="1037"/>
      <c r="O38" s="1037"/>
      <c r="P38" s="411"/>
      <c r="Q38" s="1038"/>
      <c r="R38" s="1038"/>
      <c r="S38" s="1038"/>
      <c r="T38" s="1038"/>
      <c r="U38" s="1038"/>
      <c r="V38" s="1038"/>
      <c r="W38" s="1038"/>
      <c r="X38" s="1038"/>
      <c r="Y38" s="1038"/>
      <c r="Z38" s="1038"/>
      <c r="AA38" s="1038"/>
      <c r="AB38" s="1038"/>
      <c r="AC38" s="9"/>
    </row>
    <row r="39" ht="18" customHeight="1">
      <c r="A39" s="58"/>
      <c r="B39" s="1042" t="s">
        <v>43</v>
      </c>
      <c r="C39" s="1042"/>
      <c r="D39" s="454">
        <v>50.673948935832021894580035561</v>
      </c>
      <c r="E39" s="455">
        <v>62.520782303718084219092842147</v>
      </c>
      <c r="F39" s="456">
        <v>61.109302542460374652300720097</v>
      </c>
      <c r="G39" s="454">
        <v>4.7656679528539948342497611744</v>
      </c>
      <c r="H39" s="455">
        <v>10.748754583924370743878425279</v>
      </c>
      <c r="I39" s="456">
        <v>15.895030839985641639401683526</v>
      </c>
      <c r="J39" s="454">
        <v>29.16939900213760575103311307</v>
      </c>
      <c r="K39" s="455">
        <v>16.993296972884741547505016515</v>
      </c>
      <c r="L39" s="456">
        <v>8.489761916780064188383194485</v>
      </c>
      <c r="M39" s="454">
        <v>84.61229467462098049662244719</v>
      </c>
      <c r="N39" s="455">
        <v>90.26126449524778402673833445</v>
      </c>
      <c r="O39" s="456">
        <v>85.49409529922608048008559809</v>
      </c>
      <c r="P39" s="5"/>
      <c r="Q39" s="427">
        <v>25.196909253716797524483918410</v>
      </c>
      <c r="R39" s="428">
        <v>5.3375732424143216948453571600</v>
      </c>
      <c r="S39" s="429">
        <v>14.326388956883246455149368440</v>
      </c>
      <c r="T39" s="427">
        <v>-22.640575234984318673686145200</v>
      </c>
      <c r="U39" s="428">
        <v>13.740086075088158710863332270</v>
      </c>
      <c r="V39" s="429">
        <v>19.295148246272252149250577820</v>
      </c>
      <c r="W39" s="427">
        <v>-8.194959503341602775341508900</v>
      </c>
      <c r="X39" s="428">
        <v>17.606082830532894129819340640</v>
      </c>
      <c r="Y39" s="429">
        <v>7.816575861543967256169721400</v>
      </c>
      <c r="Z39" s="427">
        <v>7.6216464369897376619974323800</v>
      </c>
      <c r="AA39" s="428">
        <v>8.418817287656693797745729360</v>
      </c>
      <c r="AB39" s="429">
        <v>14.526581401698236302792570480</v>
      </c>
    </row>
    <row r="40" ht="18" customHeight="1">
      <c r="A40" s="58"/>
      <c r="B40" s="1043" t="s">
        <v>46</v>
      </c>
      <c r="C40" s="1043"/>
      <c r="D40" s="439">
        <v>62.513092950794528161179513318</v>
      </c>
      <c r="E40" s="95">
        <v>70.102004125992438949379024717</v>
      </c>
      <c r="F40" s="440">
        <v>89.5657986182710543310646191</v>
      </c>
      <c r="G40" s="439">
        <v>6.0443869805275363045223190858</v>
      </c>
      <c r="H40" s="95">
        <v>11.076794227234594308188791772</v>
      </c>
      <c r="I40" s="440">
        <v>21.174126511090865379105161954</v>
      </c>
      <c r="J40" s="439">
        <v>28.944821763031704285877918661</v>
      </c>
      <c r="K40" s="95">
        <v>17.418355019204952261415479602</v>
      </c>
      <c r="L40" s="440">
        <v>8.374692949145275519025859619</v>
      </c>
      <c r="M40" s="439">
        <v>97.50608012108092836284700853</v>
      </c>
      <c r="N40" s="95">
        <v>98.59543910153516550107695879</v>
      </c>
      <c r="O40" s="440">
        <v>119.11461807850719522919564062</v>
      </c>
      <c r="P40" s="5"/>
      <c r="Q40" s="420">
        <v>28.008802014173432381637252510</v>
      </c>
      <c r="R40" s="91">
        <v>12.304843393064539667742574050</v>
      </c>
      <c r="S40" s="421">
        <v>26.153593026791518946496071790</v>
      </c>
      <c r="T40" s="420">
        <v>1.0214315242774558225713962100</v>
      </c>
      <c r="U40" s="91">
        <v>28.743951272729916860905959920</v>
      </c>
      <c r="V40" s="421">
        <v>55.30877270252353807502868100</v>
      </c>
      <c r="W40" s="420">
        <v>-5.9460214441701207058394621300</v>
      </c>
      <c r="X40" s="91">
        <v>15.191465800707693355973631960</v>
      </c>
      <c r="Y40" s="421">
        <v>8.082783161304434978948115160</v>
      </c>
      <c r="Z40" s="420">
        <v>13.612431280774016243333639520</v>
      </c>
      <c r="AA40" s="91">
        <v>14.451377607837806395934887330</v>
      </c>
      <c r="AB40" s="421">
        <v>28.940677076061332856848631480</v>
      </c>
    </row>
    <row r="41" ht="18" customHeight="1">
      <c r="A41" s="58"/>
      <c r="B41" s="1043" t="s">
        <v>47</v>
      </c>
      <c r="C41" s="1043"/>
      <c r="D41" s="439">
        <v>72.601343688281854810152644997</v>
      </c>
      <c r="E41" s="95">
        <v>77.710266062729706729596540661</v>
      </c>
      <c r="F41" s="440">
        <v>107.59033338187154304459009926</v>
      </c>
      <c r="G41" s="439">
        <v>8.389568373508336005867772333</v>
      </c>
      <c r="H41" s="95">
        <v>13.124286295014804224097768828</v>
      </c>
      <c r="I41" s="440">
        <v>26.50449062440602358145613088</v>
      </c>
      <c r="J41" s="439">
        <v>30.408741598711511246729884242</v>
      </c>
      <c r="K41" s="95">
        <v>16.874331855294025848520734974</v>
      </c>
      <c r="L41" s="440">
        <v>8.533344579389690820314858385</v>
      </c>
      <c r="M41" s="439">
        <v>111.40295683777851456688855953</v>
      </c>
      <c r="N41" s="95">
        <v>107.70738598859089259005641325</v>
      </c>
      <c r="O41" s="440">
        <v>142.62816858566725744636108846</v>
      </c>
      <c r="P41" s="93"/>
      <c r="Q41" s="420">
        <v>25.529166484552606041107422700</v>
      </c>
      <c r="R41" s="91">
        <v>14.141899703005435121300938800</v>
      </c>
      <c r="S41" s="421">
        <v>28.964089226203839949793098340</v>
      </c>
      <c r="T41" s="420">
        <v>-0.5276518822318384215512300700</v>
      </c>
      <c r="U41" s="91">
        <v>43.089413470255665495450443720</v>
      </c>
      <c r="V41" s="421">
        <v>65.950092828578180472767973740</v>
      </c>
      <c r="W41" s="420">
        <v>4.3697570120947157735232015500</v>
      </c>
      <c r="X41" s="91">
        <v>24.336364331502862551964203820</v>
      </c>
      <c r="Y41" s="421">
        <v>14.068198034511709577091410730</v>
      </c>
      <c r="Z41" s="420">
        <v>16.453813274242494326664973150</v>
      </c>
      <c r="AA41" s="91">
        <v>18.586824374313986891555087500</v>
      </c>
      <c r="AB41" s="421">
        <v>33.448436945695060845407066390</v>
      </c>
    </row>
    <row r="42" ht="18" customHeight="1">
      <c r="A42" s="58"/>
      <c r="B42" s="1043" t="s">
        <v>48</v>
      </c>
      <c r="C42" s="1043"/>
      <c r="D42" s="439">
        <v>78.695780244637737862020338209</v>
      </c>
      <c r="E42" s="95">
        <v>79.75137093998599098223536471</v>
      </c>
      <c r="F42" s="440">
        <v>103.87458071365204023592964472</v>
      </c>
      <c r="G42" s="439">
        <v>7.1383307792200294628855954318</v>
      </c>
      <c r="H42" s="95">
        <v>14.043532849942702018652469893</v>
      </c>
      <c r="I42" s="440">
        <v>25.885504397137668181725054525</v>
      </c>
      <c r="J42" s="439">
        <v>30.359184057300105757017948296</v>
      </c>
      <c r="K42" s="95">
        <v>16.810190993955830826735259604</v>
      </c>
      <c r="L42" s="440">
        <v>8.573826165595386274559500432</v>
      </c>
      <c r="M42" s="439">
        <v>116.19779782462158778345776771</v>
      </c>
      <c r="N42" s="95">
        <v>110.60355627331271752164542315</v>
      </c>
      <c r="O42" s="440">
        <v>138.33391127638509469221419961</v>
      </c>
      <c r="P42" s="5"/>
      <c r="Q42" s="420">
        <v>39.970803818863001355067379090</v>
      </c>
      <c r="R42" s="91">
        <v>9.210167432319795660547478670</v>
      </c>
      <c r="S42" s="421">
        <v>26.929612341602668926067390450</v>
      </c>
      <c r="T42" s="420">
        <v>-13.559878225420545914285196370</v>
      </c>
      <c r="U42" s="91">
        <v>53.351259249472101904051281480</v>
      </c>
      <c r="V42" s="421">
        <v>56.717123250693957432812411890</v>
      </c>
      <c r="W42" s="420">
        <v>-4.4683301543313853801427734500</v>
      </c>
      <c r="X42" s="91">
        <v>24.360107386427481335593495240</v>
      </c>
      <c r="Y42" s="421">
        <v>13.170569807996566764538331820</v>
      </c>
      <c r="Z42" s="420">
        <v>20.383542115436563267129668460</v>
      </c>
      <c r="AA42" s="91">
        <v>15.572362496744996320877712690</v>
      </c>
      <c r="AB42" s="421">
        <v>30.590263007961775639328619170</v>
      </c>
    </row>
    <row r="43" ht="18" customHeight="1">
      <c r="A43" s="58"/>
      <c r="B43" s="1043" t="s">
        <v>49</v>
      </c>
      <c r="C43" s="1043"/>
      <c r="D43" s="439">
        <v>66.11159430634015491282918825</v>
      </c>
      <c r="E43" s="95">
        <v>78.781331266027729541345408297</v>
      </c>
      <c r="F43" s="440">
        <v>78.389128573059518285954114112</v>
      </c>
      <c r="G43" s="439">
        <v>6.8018195203760635488237994747</v>
      </c>
      <c r="H43" s="95">
        <v>13.281852578268005217043827503</v>
      </c>
      <c r="I43" s="440">
        <v>23.541282443076976659995593084</v>
      </c>
      <c r="J43" s="439">
        <v>31.050619018524568212282154289</v>
      </c>
      <c r="K43" s="95">
        <v>16.463736205100628807469795966</v>
      </c>
      <c r="L43" s="440">
        <v>8.631028195219960109484516347</v>
      </c>
      <c r="M43" s="439">
        <v>103.96906571704430319553430619</v>
      </c>
      <c r="N43" s="95">
        <v>108.52541060887178284842712142</v>
      </c>
      <c r="O43" s="440">
        <v>110.56143921135645505543422353</v>
      </c>
      <c r="P43" s="93"/>
      <c r="Q43" s="420">
        <v>32.177245256443222472915124850</v>
      </c>
      <c r="R43" s="91">
        <v>5.8477972015314114952090584400</v>
      </c>
      <c r="S43" s="421">
        <v>15.204576829998794600516231550</v>
      </c>
      <c r="T43" s="420">
        <v>-27.603180216028533537198355260</v>
      </c>
      <c r="U43" s="91">
        <v>42.476345084639124625361420490</v>
      </c>
      <c r="V43" s="421">
        <v>26.628285027507437531880700540</v>
      </c>
      <c r="W43" s="420">
        <v>-8.872784201984671533206419760</v>
      </c>
      <c r="X43" s="91">
        <v>16.717328809371853035170906070</v>
      </c>
      <c r="Y43" s="421">
        <v>8.119655930673942941483009970</v>
      </c>
      <c r="Z43" s="420">
        <v>10.915162964573183524280514820</v>
      </c>
      <c r="AA43" s="91">
        <v>10.902409047874476716999167940</v>
      </c>
      <c r="AB43" s="421">
        <v>16.851410594558351071768944210</v>
      </c>
    </row>
    <row r="44" ht="18" customHeight="1">
      <c r="A44" s="58"/>
      <c r="B44" s="1044" t="s">
        <v>75</v>
      </c>
      <c r="C44" s="1044"/>
      <c r="D44" s="457">
        <v>66.093355427067493217708527302</v>
      </c>
      <c r="E44" s="458">
        <v>73.773152320451810447755904847</v>
      </c>
      <c r="F44" s="459">
        <v>88.10582876586290610996783945</v>
      </c>
      <c r="G44" s="457">
        <v>6.6209667677131783481254359347</v>
      </c>
      <c r="H44" s="458">
        <v>12.455044766494842705717032304</v>
      </c>
      <c r="I44" s="459">
        <v>22.600086963139435088336724791</v>
      </c>
      <c r="J44" s="457">
        <v>29.985009599121676802973479945</v>
      </c>
      <c r="K44" s="458">
        <v>16.911982605831167284804829349</v>
      </c>
      <c r="L44" s="459">
        <v>8.520530761226075382353585851</v>
      </c>
      <c r="M44" s="457">
        <v>102.70332694413162956185065516</v>
      </c>
      <c r="N44" s="458">
        <v>103.13860161553717431480476881</v>
      </c>
      <c r="O44" s="459">
        <v>119.22644649022841658065815006</v>
      </c>
      <c r="P44" s="5"/>
      <c r="Q44" s="430">
        <v>30.478044820543109251478724260</v>
      </c>
      <c r="R44" s="431">
        <v>9.354930951168596613116635200</v>
      </c>
      <c r="S44" s="432">
        <v>23.127282863414582316803915120</v>
      </c>
      <c r="T44" s="430">
        <v>-13.377651787359834269880623960</v>
      </c>
      <c r="U44" s="431">
        <v>36.251729162577281822027003530</v>
      </c>
      <c r="V44" s="432">
        <v>44.791285146314112948304541380</v>
      </c>
      <c r="W44" s="430">
        <v>-4.8272444521069672902318108300</v>
      </c>
      <c r="X44" s="431">
        <v>19.493856521934743473334682870</v>
      </c>
      <c r="Y44" s="432">
        <v>10.191959303974702789305619390</v>
      </c>
      <c r="Z44" s="430">
        <v>14.055959589083627697901421760</v>
      </c>
      <c r="AA44" s="431">
        <v>13.643420602259394520519862330</v>
      </c>
      <c r="AB44" s="432">
        <v>25.636569565912517973296340130</v>
      </c>
    </row>
    <row r="45" ht="6" customHeight="1">
      <c r="A45" s="58"/>
      <c r="B45" s="631"/>
      <c r="C45" s="631"/>
      <c r="D45" s="95"/>
      <c r="E45" s="95"/>
      <c r="F45" s="95"/>
      <c r="G45" s="95"/>
      <c r="H45" s="95"/>
      <c r="I45" s="95"/>
      <c r="J45" s="95"/>
      <c r="K45" s="95"/>
      <c r="L45" s="95"/>
      <c r="M45" s="95"/>
      <c r="N45" s="95"/>
      <c r="O45" s="95"/>
      <c r="P45" s="5"/>
      <c r="Q45" s="91"/>
      <c r="R45" s="91"/>
      <c r="S45" s="91"/>
      <c r="T45" s="91"/>
      <c r="U45" s="91"/>
      <c r="V45" s="91"/>
      <c r="W45" s="91"/>
      <c r="X45" s="91"/>
      <c r="Y45" s="91"/>
      <c r="Z45" s="91"/>
      <c r="AA45" s="91"/>
      <c r="AB45" s="91"/>
    </row>
    <row r="46" ht="18" customHeight="1">
      <c r="A46" s="58"/>
      <c r="B46" s="1045" t="s">
        <v>50</v>
      </c>
      <c r="C46" s="1045"/>
      <c r="D46" s="493">
        <v>58.202011649819657300332852251</v>
      </c>
      <c r="E46" s="494">
        <v>78.027379994004699116816092995</v>
      </c>
      <c r="F46" s="495">
        <v>74.161006773602487871492445305</v>
      </c>
      <c r="G46" s="493">
        <v>12.214959926938646867689068496</v>
      </c>
      <c r="H46" s="494">
        <v>21.447523325996299954006359476</v>
      </c>
      <c r="I46" s="495">
        <v>35.924398351837239902826460004</v>
      </c>
      <c r="J46" s="493">
        <v>31.291637503159115273511437577</v>
      </c>
      <c r="K46" s="494">
        <v>14.706610116522048062455926565</v>
      </c>
      <c r="L46" s="495">
        <v>8.364462886075484907299057365</v>
      </c>
      <c r="M46" s="493">
        <v>101.71353276724277730663678731</v>
      </c>
      <c r="N46" s="494">
        <v>114.17992534940640731842258447</v>
      </c>
      <c r="O46" s="495">
        <v>118.44986801151521268161796263</v>
      </c>
      <c r="P46" s="93"/>
      <c r="Q46" s="479">
        <v>26.720124668516131103279522280</v>
      </c>
      <c r="R46" s="480">
        <v>3.8547826290405328928893647600</v>
      </c>
      <c r="S46" s="481">
        <v>7.7989892507347307877556296300</v>
      </c>
      <c r="T46" s="479">
        <v>-28.631608354864014427859907040</v>
      </c>
      <c r="U46" s="480">
        <v>49.214431021549885122207825220</v>
      </c>
      <c r="V46" s="481">
        <v>8.865585380578803945216149050</v>
      </c>
      <c r="W46" s="479">
        <v>-6.4790014597571020667891931800</v>
      </c>
      <c r="X46" s="480">
        <v>27.066757415457223711455739910</v>
      </c>
      <c r="Y46" s="481">
        <v>9.813329585259322399599647840</v>
      </c>
      <c r="Z46" s="479">
        <v>5.0149594720964749046622271300</v>
      </c>
      <c r="AA46" s="480">
        <v>12.961317015846093662725781430</v>
      </c>
      <c r="AB46" s="481">
        <v>8.260911970103185040414859160</v>
      </c>
    </row>
    <row r="47" ht="18" customHeight="1">
      <c r="A47" s="58"/>
      <c r="B47" s="1046" t="s">
        <v>51</v>
      </c>
      <c r="C47" s="1046"/>
      <c r="D47" s="276">
        <v>59.865049614407228838965746339</v>
      </c>
      <c r="E47" s="94">
        <v>82.75827352734208021785334261</v>
      </c>
      <c r="F47" s="277">
        <v>82.55352972566550792783161716</v>
      </c>
      <c r="G47" s="276">
        <v>10.226263778056113432187352474</v>
      </c>
      <c r="H47" s="94">
        <v>22.169736270953958623478478051</v>
      </c>
      <c r="I47" s="277">
        <v>39.476036420299201528149046641</v>
      </c>
      <c r="J47" s="276">
        <v>31.639600634499480523046203939</v>
      </c>
      <c r="K47" s="94">
        <v>15.53385401296637626029890296</v>
      </c>
      <c r="L47" s="277">
        <v>8.753365056494761539430221721</v>
      </c>
      <c r="M47" s="276">
        <v>101.73574616081676108436194935</v>
      </c>
      <c r="N47" s="94">
        <v>120.45980889018804103680505013</v>
      </c>
      <c r="O47" s="277">
        <v>130.78293120245947099541088548</v>
      </c>
      <c r="P47" s="5"/>
      <c r="Q47" s="271">
        <v>16.365424024092710607471409160</v>
      </c>
      <c r="R47" s="92">
        <v>8.450398150293959810303370730</v>
      </c>
      <c r="S47" s="272">
        <v>8.660446216454781673494816930</v>
      </c>
      <c r="T47" s="271">
        <v>-21.898319996128569858326422130</v>
      </c>
      <c r="U47" s="92">
        <v>49.858215277327239086042771400</v>
      </c>
      <c r="V47" s="272">
        <v>13.34261616967337552590094900</v>
      </c>
      <c r="W47" s="271">
        <v>-0.4005868509727879634176598500</v>
      </c>
      <c r="X47" s="92">
        <v>29.377250771294601371427933950</v>
      </c>
      <c r="Y47" s="272">
        <v>15.117165235969043180481111240</v>
      </c>
      <c r="Z47" s="271">
        <v>5.2855950236288431851106601800</v>
      </c>
      <c r="AA47" s="92">
        <v>16.826238555396548560811615890</v>
      </c>
      <c r="AB47" s="272">
        <v>10.452331011140108497601768140</v>
      </c>
    </row>
    <row r="48" ht="18" customHeight="1">
      <c r="A48" s="58"/>
      <c r="B48" s="1047" t="s">
        <v>76</v>
      </c>
      <c r="C48" s="1047"/>
      <c r="D48" s="443">
        <v>59.041424799666865086446607323</v>
      </c>
      <c r="E48" s="444">
        <v>80.41535350486762215379673908</v>
      </c>
      <c r="F48" s="445">
        <v>78.397232644643821804692217753</v>
      </c>
      <c r="G48" s="443">
        <v>11.211171839132431415276018793</v>
      </c>
      <c r="H48" s="444">
        <v>21.812068706188900547113691505</v>
      </c>
      <c r="I48" s="445">
        <v>37.717129948298991961322622774</v>
      </c>
      <c r="J48" s="443">
        <v>31.467270792554014821931675658</v>
      </c>
      <c r="K48" s="444">
        <v>15.124171090535032590230084458</v>
      </c>
      <c r="L48" s="445">
        <v>8.560765886382357873993835563</v>
      </c>
      <c r="M48" s="443">
        <v>101.72474491240971762004958607</v>
      </c>
      <c r="N48" s="444">
        <v>117.34977452002414166127804351</v>
      </c>
      <c r="O48" s="445">
        <v>124.67512847932517164000867607</v>
      </c>
      <c r="P48" s="93"/>
      <c r="Q48" s="273">
        <v>21.263434094488355907503204920</v>
      </c>
      <c r="R48" s="274">
        <v>6.2089191171980608924107415400</v>
      </c>
      <c r="S48" s="275">
        <v>8.359138596968233309202058030</v>
      </c>
      <c r="T48" s="273">
        <v>-25.772419545139481174288570210</v>
      </c>
      <c r="U48" s="274">
        <v>49.587214237533002936096016410</v>
      </c>
      <c r="V48" s="275">
        <v>11.243893969786536152302296100</v>
      </c>
      <c r="W48" s="273">
        <v>-3.5127713753228006638287639900</v>
      </c>
      <c r="X48" s="274">
        <v>28.301384215411002392858791680</v>
      </c>
      <c r="Y48" s="275">
        <v>12.486344483625374942779645800</v>
      </c>
      <c r="Z48" s="273">
        <v>5.1490504369231653609858834500</v>
      </c>
      <c r="AA48" s="274">
        <v>14.954330702618432081217234290</v>
      </c>
      <c r="AB48" s="275">
        <v>9.493970198956002062614474870</v>
      </c>
    </row>
    <row r="49" ht="6" customHeight="1">
      <c r="A49" s="58"/>
      <c r="B49" s="631"/>
      <c r="C49" s="631"/>
      <c r="D49" s="95"/>
      <c r="E49" s="95"/>
      <c r="F49" s="95"/>
      <c r="G49" s="95"/>
      <c r="H49" s="95"/>
      <c r="I49" s="95"/>
      <c r="J49" s="95"/>
      <c r="K49" s="95"/>
      <c r="L49" s="95"/>
      <c r="M49" s="95"/>
      <c r="N49" s="95"/>
      <c r="O49" s="95"/>
      <c r="P49" s="5"/>
      <c r="Q49" s="91"/>
      <c r="R49" s="91"/>
      <c r="S49" s="91"/>
      <c r="T49" s="91"/>
      <c r="U49" s="91"/>
      <c r="V49" s="91"/>
      <c r="W49" s="91"/>
      <c r="X49" s="91"/>
      <c r="Y49" s="91"/>
      <c r="Z49" s="91"/>
      <c r="AA49" s="91"/>
      <c r="AB49" s="91"/>
    </row>
    <row r="50" ht="18" customHeight="1">
      <c r="A50" s="58"/>
      <c r="B50" s="982" t="s">
        <v>12</v>
      </c>
      <c r="C50" s="982"/>
      <c r="D50" s="482">
        <v>64.048588625985886259858862599</v>
      </c>
      <c r="E50" s="483">
        <v>75.917893680998007048684762957</v>
      </c>
      <c r="F50" s="484">
        <v>85.37052282892750416888652352</v>
      </c>
      <c r="G50" s="482">
        <v>7.935035284350352843503528435</v>
      </c>
      <c r="H50" s="483">
        <v>15.093712855393792962905219067</v>
      </c>
      <c r="I50" s="484">
        <v>26.853277659585057771727617204</v>
      </c>
      <c r="J50" s="482">
        <v>30.433049674830496748304967483</v>
      </c>
      <c r="K50" s="483">
        <v>16.216769514482750299209085772</v>
      </c>
      <c r="L50" s="484">
        <v>8.570075067072455410542105867</v>
      </c>
      <c r="M50" s="482">
        <v>102.41667358516673585166735852</v>
      </c>
      <c r="N50" s="483">
        <v>107.22837605087455031079906779</v>
      </c>
      <c r="O50" s="484">
        <v>120.79387555558501735115624658</v>
      </c>
      <c r="P50" s="93"/>
      <c r="Q50" s="468">
        <v>27.420001739642536142395924420</v>
      </c>
      <c r="R50" s="469">
        <v>8.312375946726971896875580630</v>
      </c>
      <c r="S50" s="470">
        <v>18.724266230403158335498961360</v>
      </c>
      <c r="T50" s="468">
        <v>-18.905675958852433099642425870</v>
      </c>
      <c r="U50" s="469">
        <v>43.037553263276915189776329790</v>
      </c>
      <c r="V50" s="470">
        <v>29.746157041959086545820479010</v>
      </c>
      <c r="W50" s="468">
        <v>-4.6683705368574980262323778300</v>
      </c>
      <c r="X50" s="469">
        <v>21.261578424436867757761125170</v>
      </c>
      <c r="Y50" s="470">
        <v>10.602860134270063069878514010</v>
      </c>
      <c r="Z50" s="468">
        <v>11.353898663701810303081001500</v>
      </c>
      <c r="AA50" s="469">
        <v>14.051791153517329260260624580</v>
      </c>
      <c r="AB50" s="470">
        <v>20.370363095200576369875493350</v>
      </c>
    </row>
    <row r="51" ht="15" customHeight="1">
      <c r="B51" s="43"/>
      <c r="C51"/>
      <c r="D51" s="56"/>
      <c r="E51" s="56"/>
      <c r="F51" s="56"/>
      <c r="G51" s="56"/>
      <c r="H51" s="56"/>
      <c r="I51" s="56"/>
      <c r="J51" s="56"/>
      <c r="K51" s="56"/>
      <c r="L51" s="56"/>
      <c r="M51" s="56"/>
      <c r="N51" s="56"/>
      <c r="O51" s="56"/>
      <c r="P51" s="5"/>
      <c r="Q51" s="5"/>
      <c r="R51" s="5"/>
      <c r="S51" s="5"/>
      <c r="T51" s="5"/>
      <c r="U51" s="5"/>
      <c r="V51" s="5"/>
      <c r="W51" s="5"/>
      <c r="X51" s="5"/>
      <c r="Y51" s="5"/>
      <c r="Z51" s="5"/>
      <c r="AA51" s="5"/>
      <c r="AB51" s="5"/>
    </row>
    <row r="52" ht="39.95" customHeight="1">
      <c r="B52" s="1048" t="s">
        <v>126</v>
      </c>
      <c r="C52" s="1048"/>
      <c r="D52" s="1048"/>
      <c r="E52" s="1048"/>
      <c r="F52" s="1048"/>
      <c r="G52" s="1048"/>
      <c r="H52" s="1048"/>
      <c r="I52" s="1048"/>
      <c r="J52" s="1048"/>
      <c r="K52" s="1048"/>
      <c r="L52" s="1048"/>
      <c r="M52" s="1048"/>
      <c r="N52" s="1048"/>
      <c r="O52" s="1048"/>
      <c r="P52" s="1048"/>
      <c r="Q52" s="1048"/>
      <c r="R52" s="1048"/>
      <c r="S52" s="1048"/>
      <c r="T52" s="1048"/>
      <c r="U52" s="1048"/>
      <c r="V52" s="1048"/>
      <c r="W52" s="1048"/>
      <c r="X52" s="1048"/>
      <c r="Y52" s="1048"/>
      <c r="Z52" s="1048"/>
      <c r="AA52" s="1048"/>
      <c r="AB52" s="1048"/>
    </row>
    <row r="54">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row>
    <row r="55">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row>
    <row r="56">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row>
    <row r="57">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row>
    <row r="58">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row>
    <row r="59">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row>
    <row r="60">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row>
    <row r="6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row>
    <row r="62">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row>
    <row r="63">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row>
    <row r="64">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row>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row r="87" s="236" customFormat="1"/>
    <row r="88" s="236" customFormat="1"/>
    <row r="89" s="236" customFormat="1"/>
    <row r="90" s="236" customFormat="1"/>
    <row r="91" s="236" customFormat="1"/>
    <row r="92" s="236" customFormat="1"/>
    <row r="93" s="236" customFormat="1"/>
    <row r="94" s="236" customFormat="1"/>
  </sheetData>
  <mergeCells count="49">
    <mergeCell ref="B52:AB52"/>
    <mergeCell ref="R3:AB3"/>
    <mergeCell ref="Q6:AB6"/>
    <mergeCell ref="D6:O6"/>
    <mergeCell ref="Q7:S7"/>
    <mergeCell ref="T7:V7"/>
    <mergeCell ref="W7:Y7"/>
    <mergeCell ref="Z7:AB7"/>
    <mergeCell ref="D7:F7"/>
    <mergeCell ref="M7:O7"/>
    <mergeCell ref="J7:L7"/>
    <mergeCell ref="G7:I7"/>
    <mergeCell ref="B8:C8"/>
    <mergeCell ref="B18:C18"/>
    <mergeCell ref="B10:O10"/>
    <mergeCell ref="B15:C15"/>
    <mergeCell ref="B22:C22"/>
    <mergeCell ref="B33:C33"/>
    <mergeCell ref="B34:C34"/>
    <mergeCell ref="B32:C32"/>
    <mergeCell ref="B19:C19"/>
    <mergeCell ref="B25:C25"/>
    <mergeCell ref="B26:C26"/>
    <mergeCell ref="B24:O24"/>
    <mergeCell ref="B50:C50"/>
    <mergeCell ref="B44:C44"/>
    <mergeCell ref="B46:C46"/>
    <mergeCell ref="B47:C47"/>
    <mergeCell ref="B48:C48"/>
    <mergeCell ref="Q10:AB10"/>
    <mergeCell ref="B11:C11"/>
    <mergeCell ref="B12:C12"/>
    <mergeCell ref="B13:C13"/>
    <mergeCell ref="B20:C20"/>
    <mergeCell ref="B16:C16"/>
    <mergeCell ref="B14:C14"/>
    <mergeCell ref="B43:C43"/>
    <mergeCell ref="B41:C41"/>
    <mergeCell ref="B27:C27"/>
    <mergeCell ref="Q24:AB24"/>
    <mergeCell ref="B36:C36"/>
    <mergeCell ref="B39:C39"/>
    <mergeCell ref="B40:C40"/>
    <mergeCell ref="B42:C42"/>
    <mergeCell ref="Q38:AB38"/>
    <mergeCell ref="B28:C28"/>
    <mergeCell ref="B29:C29"/>
    <mergeCell ref="B30:C30"/>
    <mergeCell ref="B38:O38"/>
  </mergeCells>
  <phoneticPr fontId="0" type="noConversion"/>
  <printOptions horizontalCentered="1" verticalCentered="1"/>
  <pageMargins left="0.25" right="0.25" top="0.25" bottom="0.25" header="0" footer="0"/>
  <pageSetup scale="67" fitToWidth="1" fitToHeight="1" orientation="landscape" r:id="rId1"/>
  <headerFooter alignWithMargins="0">
    <oddHeader/>
    <oddFooter/>
  </headerFooter>
  <rowBreaks count="1" manualBreakCount="1">
    <brk id="54" max="16383" man="1"/>
  </rowBreaks>
  <colBreaks count="1" manualBreakCount="1">
    <brk id="30" max="1048575" man="1"/>
  </colBreaks>
  <drawing r:id="rId59"/>
</worksheet>
</file>

<file path=xl/worksheets/sheet126.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4">
    <pageSetUpPr fitToPage="1"/>
  </sheetPr>
  <dimension ref="A1:AI86"/>
  <sheetViews>
    <sheetView showGridLines="0" zoomScale="75" workbookViewId="0"/>
  </sheetViews>
  <sheetFormatPr defaultRowHeight="12.75"/>
  <cols>
    <col min="1" max="1" width="1.7109375" customWidth="1"/>
    <col min="2" max="2" width="6.7109375" customWidth="1"/>
    <col min="3" max="3" width="6.7109375" style="26" customWidth="1"/>
    <col min="4" max="15" width="8.7109375" customWidth="1"/>
    <col min="16" max="16" width="1.42578125" customWidth="1"/>
    <col min="17" max="28" width="7.7109375" customWidth="1"/>
    <col min="29" max="29" width="1.42578125" customWidth="1"/>
    <col min="30" max="33" width="7.7109375" customWidth="1"/>
    <col min="34" max="34" width="1.7109375" customWidth="1"/>
    <col min="35" max="49" width="9.140625" style="236" customWidth="1"/>
  </cols>
  <sheetData>
    <row r="1" ht="39.95" customHeight="1">
      <c r="B1" s="656" t="s">
        <v>197</v>
      </c>
      <c r="AD1" s="5"/>
      <c r="AG1" s="685"/>
      <c r="AI1" s="236"/>
    </row>
    <row r="2" ht="21" customHeight="1">
      <c r="B2" s="11" t="s">
        <v>208</v>
      </c>
    </row>
    <row r="3" ht="21" customHeight="1">
      <c r="B3" s="11" t="s">
        <v>209</v>
      </c>
      <c r="U3" s="1040" t="s">
        <v>296</v>
      </c>
      <c r="V3" s="1040"/>
      <c r="W3" s="1040"/>
      <c r="X3" s="1040"/>
      <c r="Y3" s="1040"/>
      <c r="Z3" s="1040"/>
      <c r="AA3" s="1040"/>
      <c r="AB3" s="1040"/>
      <c r="AC3" s="1040"/>
      <c r="AD3" s="1040"/>
      <c r="AE3" s="1040"/>
      <c r="AF3" s="1040"/>
      <c r="AG3" s="1040"/>
    </row>
    <row r="4" ht="21" customHeight="1">
      <c r="A4" s="4"/>
      <c r="B4" s="211" t="s">
        <v>210</v>
      </c>
      <c r="C4" s="5"/>
      <c r="D4" s="5"/>
      <c r="E4" s="5"/>
      <c r="F4" s="5"/>
      <c r="G4" s="5"/>
      <c r="H4" s="212"/>
      <c r="I4" s="212"/>
      <c r="J4" s="212"/>
      <c r="K4" s="212"/>
      <c r="L4" s="212"/>
      <c r="M4" s="212"/>
      <c r="N4" s="212"/>
      <c r="O4" s="212"/>
      <c r="P4" s="212"/>
      <c r="Q4" s="212"/>
      <c r="R4" s="212"/>
      <c r="S4" s="212"/>
      <c r="T4" s="212"/>
      <c r="U4" s="212"/>
      <c r="V4" s="212"/>
      <c r="W4" s="212"/>
      <c r="X4" s="4"/>
      <c r="Y4" s="4"/>
      <c r="AC4" s="212"/>
    </row>
    <row r="5" ht="24.95" customHeight="1"/>
    <row r="6" ht="24.95" customHeight="1">
      <c r="D6" s="960" t="s">
        <v>91</v>
      </c>
      <c r="E6" s="960"/>
      <c r="F6" s="960"/>
      <c r="G6" s="960"/>
      <c r="H6" s="960"/>
      <c r="I6" s="960"/>
      <c r="J6" s="960"/>
      <c r="K6" s="960"/>
      <c r="L6" s="960"/>
      <c r="M6" s="960"/>
      <c r="N6" s="960"/>
      <c r="O6" s="960"/>
      <c r="Q6" s="960" t="s">
        <v>70</v>
      </c>
      <c r="R6" s="960"/>
      <c r="S6" s="960"/>
      <c r="T6" s="960"/>
      <c r="U6" s="960"/>
      <c r="V6" s="960"/>
      <c r="W6" s="960"/>
      <c r="X6" s="960"/>
      <c r="Y6" s="960"/>
      <c r="Z6" s="960"/>
      <c r="AA6" s="960"/>
      <c r="AB6" s="960"/>
      <c r="AD6" s="960" t="s">
        <v>77</v>
      </c>
      <c r="AE6" s="960"/>
      <c r="AF6" s="960"/>
      <c r="AG6" s="960"/>
    </row>
    <row r="7" ht="24.95" customHeight="1">
      <c r="D7" s="283" t="s">
        <v>20</v>
      </c>
      <c r="E7" s="283"/>
      <c r="F7" s="283"/>
      <c r="G7" s="283" t="s">
        <v>18</v>
      </c>
      <c r="H7" s="283"/>
      <c r="I7" s="283"/>
      <c r="J7" s="283" t="s">
        <v>17</v>
      </c>
      <c r="K7" s="283"/>
      <c r="L7" s="283"/>
      <c r="M7" s="283" t="s">
        <v>101</v>
      </c>
      <c r="N7" s="283"/>
      <c r="O7" s="283"/>
      <c r="Q7" s="283" t="s">
        <v>20</v>
      </c>
      <c r="R7" s="283"/>
      <c r="S7" s="283"/>
      <c r="T7" s="283" t="s">
        <v>18</v>
      </c>
      <c r="U7" s="283"/>
      <c r="V7" s="283"/>
      <c r="W7" s="283" t="s">
        <v>17</v>
      </c>
      <c r="X7" s="283"/>
      <c r="Y7" s="283"/>
      <c r="Z7" s="283" t="s">
        <v>101</v>
      </c>
      <c r="AA7" s="283"/>
      <c r="AB7" s="283"/>
      <c r="AD7" s="283" t="s">
        <v>78</v>
      </c>
      <c r="AE7" s="283"/>
      <c r="AF7" s="283"/>
      <c r="AG7" s="283"/>
    </row>
    <row r="8" ht="30" customHeight="1">
      <c r="A8" s="57"/>
      <c r="B8" s="944" t="s">
        <v>42</v>
      </c>
      <c r="C8" s="944"/>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c r="AC8" s="63"/>
      <c r="AD8" s="412" t="s">
        <v>20</v>
      </c>
      <c r="AE8" s="413" t="s">
        <v>18</v>
      </c>
      <c r="AF8" s="413" t="s">
        <v>17</v>
      </c>
      <c r="AG8" s="414" t="s">
        <v>12</v>
      </c>
    </row>
    <row r="9" ht="20.1" customHeight="1">
      <c r="A9" s="57"/>
      <c r="B9" s="284">
        <v>2022</v>
      </c>
      <c r="C9" s="285" t="s">
        <v>218</v>
      </c>
      <c r="D9" s="434">
        <v>113.73781078463028737487891508</v>
      </c>
      <c r="E9" s="435">
        <v>136.74487487643723011289735186</v>
      </c>
      <c r="F9" s="436">
        <v>157.04711359853327865293223651</v>
      </c>
      <c r="G9" s="434">
        <v>0</v>
      </c>
      <c r="H9" s="435"/>
      <c r="I9" s="436">
        <v>35.449006564673050002391424752</v>
      </c>
      <c r="J9" s="434">
        <v>0</v>
      </c>
      <c r="K9" s="435"/>
      <c r="L9" s="436">
        <v>5.7756723193668318537095764836</v>
      </c>
      <c r="M9" s="434">
        <v>113.73781078463028737487891508</v>
      </c>
      <c r="N9" s="435"/>
      <c r="O9" s="436">
        <v>198.27179248257316050903323774</v>
      </c>
      <c r="P9" s="5"/>
      <c r="Q9" s="415">
        <v>26.945206601637145621631202320</v>
      </c>
      <c r="R9" s="416">
        <v>45.572604972593341731799913390</v>
      </c>
      <c r="S9" s="417">
        <v>45.070771492819672192906138480</v>
      </c>
      <c r="T9" s="415">
        <v>0</v>
      </c>
      <c r="U9" s="416"/>
      <c r="V9" s="417">
        <v>309.75772641474115276720672017</v>
      </c>
      <c r="W9" s="415">
        <v>0</v>
      </c>
      <c r="X9" s="416"/>
      <c r="Y9" s="417">
        <v>13.008873283378444204279042810</v>
      </c>
      <c r="Z9" s="415">
        <v>26.945206601637145621631202320</v>
      </c>
      <c r="AA9" s="416"/>
      <c r="AB9" s="417">
        <v>62.494499031774631084011012300</v>
      </c>
      <c r="AC9" s="5"/>
      <c r="AD9" s="427" t="s">
        <v>304</v>
      </c>
      <c r="AE9" s="428"/>
      <c r="AF9" s="428"/>
      <c r="AG9" s="429"/>
    </row>
    <row r="10" ht="20.1" customHeight="1">
      <c r="A10" s="58"/>
      <c r="B10" s="286"/>
      <c r="C10" s="287" t="s">
        <v>221</v>
      </c>
      <c r="D10" s="276">
        <v>121.97128313484441029581252401</v>
      </c>
      <c r="E10" s="94">
        <v>144.84891399888455103179029559</v>
      </c>
      <c r="F10" s="277">
        <v>168.27462810660195047413599389</v>
      </c>
      <c r="G10" s="276">
        <v>0</v>
      </c>
      <c r="H10" s="94"/>
      <c r="I10" s="277">
        <v>52.9679291409431605368924095</v>
      </c>
      <c r="J10" s="276">
        <v>0</v>
      </c>
      <c r="K10" s="94"/>
      <c r="L10" s="277">
        <v>6.3611469446106180319614289702</v>
      </c>
      <c r="M10" s="276">
        <v>121.97128313484441029581252401</v>
      </c>
      <c r="N10" s="94"/>
      <c r="O10" s="277">
        <v>227.60370419215572904298983236</v>
      </c>
      <c r="P10" s="5"/>
      <c r="Q10" s="271">
        <v>35.197417375769131658355039780</v>
      </c>
      <c r="R10" s="92">
        <v>45.074261138850696186171214140</v>
      </c>
      <c r="S10" s="272">
        <v>46.192322111400434125900200260</v>
      </c>
      <c r="T10" s="271">
        <v>0</v>
      </c>
      <c r="U10" s="92"/>
      <c r="V10" s="272">
        <v>329.32916889736957754661851542</v>
      </c>
      <c r="W10" s="271">
        <v>0</v>
      </c>
      <c r="X10" s="92"/>
      <c r="Y10" s="272">
        <v>32.143783252043102745868491260</v>
      </c>
      <c r="Z10" s="271">
        <v>35.197417375769131658355039780</v>
      </c>
      <c r="AA10" s="92"/>
      <c r="AB10" s="272">
        <v>72.093100450145514446485223500</v>
      </c>
      <c r="AC10" s="5"/>
      <c r="AD10" s="271" t="s">
        <v>306</v>
      </c>
      <c r="AE10" s="92"/>
      <c r="AF10" s="92"/>
      <c r="AG10" s="272"/>
    </row>
    <row r="11" ht="20.1" customHeight="1">
      <c r="A11" s="58"/>
      <c r="B11" s="288"/>
      <c r="C11" s="289" t="s">
        <v>223</v>
      </c>
      <c r="D11" s="439">
        <v>134.31548451548451548451548452</v>
      </c>
      <c r="E11" s="95">
        <v>160.04055794179523141654978963</v>
      </c>
      <c r="F11" s="442">
        <v>181.17361719845722300140252454</v>
      </c>
      <c r="G11" s="439"/>
      <c r="H11" s="95"/>
      <c r="I11" s="442">
        <v>73.068739010240422344539390754</v>
      </c>
      <c r="J11" s="439"/>
      <c r="K11" s="95"/>
      <c r="L11" s="442">
        <v>6.7782486429865595731578205195</v>
      </c>
      <c r="M11" s="439"/>
      <c r="N11" s="95"/>
      <c r="O11" s="442">
        <v>261.02060485168420491909973582</v>
      </c>
      <c r="P11" s="5"/>
      <c r="Q11" s="497">
        <v>32.875598270786850810256355400</v>
      </c>
      <c r="R11" s="216">
        <v>41.089474753372005139186066730</v>
      </c>
      <c r="S11" s="498">
        <v>39.416461068605921969914929550</v>
      </c>
      <c r="T11" s="497"/>
      <c r="U11" s="216"/>
      <c r="V11" s="498">
        <v>298.38878300585079533255557317</v>
      </c>
      <c r="W11" s="497"/>
      <c r="X11" s="216"/>
      <c r="Y11" s="498">
        <v>-4.0247672850801386632499971900</v>
      </c>
      <c r="Z11" s="497"/>
      <c r="AA11" s="216"/>
      <c r="AB11" s="498">
        <v>68.015642451568670022574650450</v>
      </c>
      <c r="AC11" s="5"/>
      <c r="AD11" s="420" t="s">
        <v>306</v>
      </c>
      <c r="AE11" s="91"/>
      <c r="AF11" s="91"/>
      <c r="AG11" s="421"/>
    </row>
    <row r="12" ht="20.1" customHeight="1">
      <c r="A12" s="58"/>
      <c r="B12" s="286"/>
      <c r="C12" s="287" t="s">
        <v>224</v>
      </c>
      <c r="D12" s="276">
        <v>128.36749327756199581714968629</v>
      </c>
      <c r="E12" s="94">
        <v>151.18019568916619398752127057</v>
      </c>
      <c r="F12" s="277">
        <v>171.6377630161154725113376671</v>
      </c>
      <c r="G12" s="276"/>
      <c r="H12" s="94"/>
      <c r="I12" s="277">
        <v>41.266890958176625207187716082</v>
      </c>
      <c r="J12" s="276"/>
      <c r="K12" s="94"/>
      <c r="L12" s="277">
        <v>2.4536434467119412416777441914</v>
      </c>
      <c r="M12" s="276"/>
      <c r="N12" s="94"/>
      <c r="O12" s="277">
        <v>215.35829742100403896020312737</v>
      </c>
      <c r="P12" s="5"/>
      <c r="Q12" s="271">
        <v>13.073991002785697971829959320</v>
      </c>
      <c r="R12" s="92">
        <v>23.015900038433430656599110660</v>
      </c>
      <c r="S12" s="272">
        <v>22.736764396056594446659358260</v>
      </c>
      <c r="T12" s="271"/>
      <c r="U12" s="92"/>
      <c r="V12" s="272">
        <v>68.187713892848630703888750450</v>
      </c>
      <c r="W12" s="271"/>
      <c r="X12" s="92"/>
      <c r="Y12" s="272">
        <v>-68.380334760422856542507606900</v>
      </c>
      <c r="Z12" s="271"/>
      <c r="AA12" s="92"/>
      <c r="AB12" s="272">
        <v>25.107751804610095285374364260</v>
      </c>
      <c r="AC12" s="5"/>
      <c r="AD12" s="271" t="s">
        <v>306</v>
      </c>
      <c r="AE12" s="92"/>
      <c r="AF12" s="92"/>
      <c r="AG12" s="272"/>
    </row>
    <row r="13" ht="20.1" customHeight="1">
      <c r="A13" s="58"/>
      <c r="B13" s="288"/>
      <c r="C13" s="289" t="s">
        <v>226</v>
      </c>
      <c r="D13" s="439">
        <v>125.71823024241765409283617785</v>
      </c>
      <c r="E13" s="95">
        <v>149.72291710388247639034627493</v>
      </c>
      <c r="F13" s="442">
        <v>171.48381460810482892501819947</v>
      </c>
      <c r="G13" s="439"/>
      <c r="H13" s="95"/>
      <c r="I13" s="442">
        <v>47.153823447954633130097177578</v>
      </c>
      <c r="J13" s="439"/>
      <c r="K13" s="95"/>
      <c r="L13" s="442">
        <v>8.415191169966995913580259995</v>
      </c>
      <c r="M13" s="439"/>
      <c r="N13" s="95"/>
      <c r="O13" s="442">
        <v>227.05282922602645796869563704</v>
      </c>
      <c r="P13" s="5"/>
      <c r="Q13" s="420">
        <v>16.964026967091583665511668020</v>
      </c>
      <c r="R13" s="91">
        <v>20.674360641820147162084287570</v>
      </c>
      <c r="S13" s="498">
        <v>22.592478505323261924574688250</v>
      </c>
      <c r="T13" s="420"/>
      <c r="U13" s="91"/>
      <c r="V13" s="498">
        <v>89.60808538405017009858458003</v>
      </c>
      <c r="W13" s="420"/>
      <c r="X13" s="91"/>
      <c r="Y13" s="498">
        <v>62.186293863896424189775992710</v>
      </c>
      <c r="Z13" s="420"/>
      <c r="AA13" s="91"/>
      <c r="AB13" s="498">
        <v>33.608521859599681412883152530</v>
      </c>
      <c r="AC13" s="5"/>
      <c r="AD13" s="420" t="s">
        <v>308</v>
      </c>
      <c r="AE13" s="91"/>
      <c r="AF13" s="91"/>
      <c r="AG13" s="421"/>
    </row>
    <row r="14" ht="20.1" customHeight="1">
      <c r="A14" s="58"/>
      <c r="B14" s="286"/>
      <c r="C14" s="287" t="s">
        <v>228</v>
      </c>
      <c r="D14" s="276">
        <v>131.93467283820744792762465811</v>
      </c>
      <c r="E14" s="94">
        <v>155.61327980136221781817353469</v>
      </c>
      <c r="F14" s="277">
        <v>181.78238801442189888335297481</v>
      </c>
      <c r="G14" s="276"/>
      <c r="H14" s="94"/>
      <c r="I14" s="277">
        <v>52.291871713464422897513463357</v>
      </c>
      <c r="J14" s="276"/>
      <c r="K14" s="94"/>
      <c r="L14" s="277">
        <v>7.0214571395172772615291037408</v>
      </c>
      <c r="M14" s="276"/>
      <c r="N14" s="94"/>
      <c r="O14" s="277">
        <v>241.09571686740359904239554191</v>
      </c>
      <c r="P14" s="5"/>
      <c r="Q14" s="271">
        <v>19.404987012254416308946520280</v>
      </c>
      <c r="R14" s="92">
        <v>23.158300369017171149769860050</v>
      </c>
      <c r="S14" s="272">
        <v>24.983230335679494351761999490</v>
      </c>
      <c r="T14" s="271"/>
      <c r="U14" s="92"/>
      <c r="V14" s="272">
        <v>128.12427720394887550118601577</v>
      </c>
      <c r="W14" s="271"/>
      <c r="X14" s="92"/>
      <c r="Y14" s="272">
        <v>38.840311039832084818462431320</v>
      </c>
      <c r="Z14" s="271"/>
      <c r="AA14" s="92"/>
      <c r="AB14" s="272">
        <v>39.020019942170394572381821490</v>
      </c>
      <c r="AC14" s="5"/>
      <c r="AD14" s="271" t="s">
        <v>306</v>
      </c>
      <c r="AE14" s="92"/>
      <c r="AF14" s="92"/>
      <c r="AG14" s="272"/>
    </row>
    <row r="15" ht="20.1" customHeight="1">
      <c r="A15" s="58"/>
      <c r="B15" s="288"/>
      <c r="C15" s="289" t="s">
        <v>229</v>
      </c>
      <c r="D15" s="439">
        <v>128.70624273793176296609274321</v>
      </c>
      <c r="E15" s="95">
        <v>155.11423927178153446033810143</v>
      </c>
      <c r="F15" s="442">
        <v>184.99104147170931002213954762</v>
      </c>
      <c r="G15" s="439"/>
      <c r="H15" s="95"/>
      <c r="I15" s="442">
        <v>83.00940924467639748094702643</v>
      </c>
      <c r="J15" s="439"/>
      <c r="K15" s="95"/>
      <c r="L15" s="442">
        <v>7.4448386937752633614344320742</v>
      </c>
      <c r="M15" s="439"/>
      <c r="N15" s="95"/>
      <c r="O15" s="442">
        <v>275.44528941016097086452100613</v>
      </c>
      <c r="P15" s="5"/>
      <c r="Q15" s="420">
        <v>2.4868508910512228813933978200</v>
      </c>
      <c r="R15" s="91">
        <v>21.102945472829674402212093440</v>
      </c>
      <c r="S15" s="498">
        <v>23.030668526639108927392216960</v>
      </c>
      <c r="T15" s="420"/>
      <c r="U15" s="91"/>
      <c r="V15" s="498">
        <v>124.87562302494072643768604359</v>
      </c>
      <c r="W15" s="420"/>
      <c r="X15" s="91"/>
      <c r="Y15" s="498">
        <v>7.5767569167514520928876450600</v>
      </c>
      <c r="Z15" s="420"/>
      <c r="AA15" s="91"/>
      <c r="AB15" s="498">
        <v>41.839028983854244298662976990</v>
      </c>
      <c r="AC15" s="5"/>
      <c r="AD15" s="420" t="s">
        <v>306</v>
      </c>
      <c r="AE15" s="91"/>
      <c r="AF15" s="91"/>
      <c r="AG15" s="421"/>
    </row>
    <row r="16" ht="20.1" customHeight="1">
      <c r="A16" s="58"/>
      <c r="B16" s="286"/>
      <c r="C16" s="287" t="s">
        <v>230</v>
      </c>
      <c r="D16" s="276">
        <v>129.13263089289593743210949381</v>
      </c>
      <c r="E16" s="94">
        <v>150.55517637428061123238737847</v>
      </c>
      <c r="F16" s="277">
        <v>176.48354275893846747780171609</v>
      </c>
      <c r="G16" s="276"/>
      <c r="H16" s="94"/>
      <c r="I16" s="277">
        <v>68.993699057629736644463840551</v>
      </c>
      <c r="J16" s="276"/>
      <c r="K16" s="94"/>
      <c r="L16" s="277">
        <v>17.088031271120540235987083131</v>
      </c>
      <c r="M16" s="276"/>
      <c r="N16" s="94"/>
      <c r="O16" s="277">
        <v>262.56527308768874435825263976</v>
      </c>
      <c r="P16" s="5"/>
      <c r="Q16" s="271">
        <v>17.758946681228300086118313360</v>
      </c>
      <c r="R16" s="92">
        <v>21.004666340856576290434196370</v>
      </c>
      <c r="S16" s="272">
        <v>20.384589493073665885277493310</v>
      </c>
      <c r="T16" s="271"/>
      <c r="U16" s="92"/>
      <c r="V16" s="272">
        <v>91.56432662983693990461123207</v>
      </c>
      <c r="W16" s="271"/>
      <c r="X16" s="92"/>
      <c r="Y16" s="272">
        <v>173.27532547582578869460434952</v>
      </c>
      <c r="Z16" s="271"/>
      <c r="AA16" s="92"/>
      <c r="AB16" s="272">
        <v>39.019952936653868588876803280</v>
      </c>
      <c r="AC16" s="5"/>
      <c r="AD16" s="271" t="s">
        <v>305</v>
      </c>
      <c r="AE16" s="92"/>
      <c r="AF16" s="92"/>
      <c r="AG16" s="272"/>
    </row>
    <row r="17" ht="20.1" customHeight="1">
      <c r="A17" s="58"/>
      <c r="B17" s="288"/>
      <c r="C17" s="289" t="s">
        <v>231</v>
      </c>
      <c r="D17" s="439">
        <v>122.59582188015393073117097306</v>
      </c>
      <c r="E17" s="95">
        <v>149.35948499876579224917532481</v>
      </c>
      <c r="F17" s="442">
        <v>171.52533107992130662687986057</v>
      </c>
      <c r="G17" s="439"/>
      <c r="H17" s="95"/>
      <c r="I17" s="442">
        <v>78.665735747501961372155287138</v>
      </c>
      <c r="J17" s="439"/>
      <c r="K17" s="95"/>
      <c r="L17" s="442">
        <v>4.5131249801229859827221563587</v>
      </c>
      <c r="M17" s="439"/>
      <c r="N17" s="95"/>
      <c r="O17" s="442">
        <v>254.70419180754625398175730407</v>
      </c>
      <c r="P17" s="5"/>
      <c r="Q17" s="420">
        <v>12.071317385726602290063912840</v>
      </c>
      <c r="R17" s="91">
        <v>15.131029614049644730864403180</v>
      </c>
      <c r="S17" s="498">
        <v>17.400191975109764877719793720</v>
      </c>
      <c r="T17" s="420"/>
      <c r="U17" s="91"/>
      <c r="V17" s="498">
        <v>196.81990946590059076985210079</v>
      </c>
      <c r="W17" s="420"/>
      <c r="X17" s="91"/>
      <c r="Y17" s="498">
        <v>-32.931424013766664247783430110</v>
      </c>
      <c r="Z17" s="420"/>
      <c r="AA17" s="91"/>
      <c r="AB17" s="498">
        <v>42.026976675887962591246271110</v>
      </c>
      <c r="AC17" s="5"/>
      <c r="AD17" s="420" t="s">
        <v>306</v>
      </c>
      <c r="AE17" s="91"/>
      <c r="AF17" s="91"/>
      <c r="AG17" s="421"/>
    </row>
    <row r="18" ht="20.1" customHeight="1">
      <c r="A18" s="58"/>
      <c r="B18" s="286">
        <v>2023</v>
      </c>
      <c r="C18" s="287" t="s">
        <v>232</v>
      </c>
      <c r="D18" s="276">
        <v>123.25614779677942828610660342</v>
      </c>
      <c r="E18" s="94">
        <v>145.24905009797326938262217414</v>
      </c>
      <c r="F18" s="277">
        <v>170.60741619057885092163414897</v>
      </c>
      <c r="G18" s="276"/>
      <c r="H18" s="94"/>
      <c r="I18" s="277">
        <v>61.473595008900913081354847421</v>
      </c>
      <c r="J18" s="276"/>
      <c r="K18" s="94"/>
      <c r="L18" s="277">
        <v>8.009269054478931235204358496</v>
      </c>
      <c r="M18" s="276"/>
      <c r="N18" s="94"/>
      <c r="O18" s="277">
        <v>240.09028025395869523819335489</v>
      </c>
      <c r="P18" s="5"/>
      <c r="Q18" s="271">
        <v>13.770219356566372716911505060</v>
      </c>
      <c r="R18" s="92">
        <v>17.229240899816770008852245430</v>
      </c>
      <c r="S18" s="272">
        <v>24.847556651158068361844478100</v>
      </c>
      <c r="T18" s="271"/>
      <c r="U18" s="92"/>
      <c r="V18" s="272">
        <v>188.84341179654316406875948896</v>
      </c>
      <c r="W18" s="271"/>
      <c r="X18" s="92"/>
      <c r="Y18" s="272">
        <v>7.1310431330634349994051574600</v>
      </c>
      <c r="Z18" s="271"/>
      <c r="AA18" s="92"/>
      <c r="AB18" s="272">
        <v>45.147359137493016977434874660</v>
      </c>
      <c r="AC18" s="5"/>
      <c r="AD18" s="271" t="s">
        <v>305</v>
      </c>
      <c r="AE18" s="92"/>
      <c r="AF18" s="92"/>
      <c r="AG18" s="272"/>
    </row>
    <row r="19" ht="20.1" customHeight="1">
      <c r="A19" s="58"/>
      <c r="B19" s="288"/>
      <c r="C19" s="289" t="s">
        <v>233</v>
      </c>
      <c r="D19" s="439">
        <v>124.06687228375157717650357493</v>
      </c>
      <c r="E19" s="95">
        <v>149.85615420300612358508071999</v>
      </c>
      <c r="F19" s="442">
        <v>173.89423030575684056620446987</v>
      </c>
      <c r="G19" s="439"/>
      <c r="H19" s="95"/>
      <c r="I19" s="442">
        <v>63.066995754814297579020062064</v>
      </c>
      <c r="J19" s="439"/>
      <c r="K19" s="95"/>
      <c r="L19" s="442">
        <v>8.185681228975889608334080019</v>
      </c>
      <c r="M19" s="439"/>
      <c r="N19" s="95"/>
      <c r="O19" s="442">
        <v>245.14690728954702775355861195</v>
      </c>
      <c r="P19" s="5"/>
      <c r="Q19" s="420">
        <v>16.151804423560922278707600230</v>
      </c>
      <c r="R19" s="91">
        <v>17.679955674334907452745767690</v>
      </c>
      <c r="S19" s="498">
        <v>23.376538809141318594758949370</v>
      </c>
      <c r="T19" s="420"/>
      <c r="U19" s="91"/>
      <c r="V19" s="498">
        <v>95.78951141664011175459772620</v>
      </c>
      <c r="W19" s="420"/>
      <c r="X19" s="91"/>
      <c r="Y19" s="498">
        <v>-19.044023114318481352595979680</v>
      </c>
      <c r="Z19" s="420"/>
      <c r="AA19" s="91"/>
      <c r="AB19" s="498">
        <v>33.763541295218164580986061310</v>
      </c>
      <c r="AC19" s="5"/>
      <c r="AD19" s="420" t="s">
        <v>305</v>
      </c>
      <c r="AE19" s="91"/>
      <c r="AF19" s="91"/>
      <c r="AG19" s="421"/>
    </row>
    <row r="20" ht="20.1" customHeight="1">
      <c r="A20" s="58"/>
      <c r="B20" s="286"/>
      <c r="C20" s="287" t="s">
        <v>234</v>
      </c>
      <c r="D20" s="276">
        <v>128.49005511622334052240594297</v>
      </c>
      <c r="E20" s="94">
        <v>150.89561867507886435331230283</v>
      </c>
      <c r="F20" s="277">
        <v>178.63566642135027307588023395</v>
      </c>
      <c r="G20" s="276"/>
      <c r="H20" s="94"/>
      <c r="I20" s="277">
        <v>82.49428096157268083793398697</v>
      </c>
      <c r="J20" s="276"/>
      <c r="K20" s="94"/>
      <c r="L20" s="277">
        <v>17.866756811062416796436074672</v>
      </c>
      <c r="M20" s="276"/>
      <c r="N20" s="94"/>
      <c r="O20" s="277">
        <v>278.99670419398537071025029559</v>
      </c>
      <c r="P20" s="5"/>
      <c r="Q20" s="271">
        <v>15.817291684626321669676947900</v>
      </c>
      <c r="R20" s="92">
        <v>13.635025911322430751101712210</v>
      </c>
      <c r="S20" s="272">
        <v>17.154110669842362401889586840</v>
      </c>
      <c r="T20" s="271"/>
      <c r="U20" s="92"/>
      <c r="V20" s="272">
        <v>138.95187405617877962138035025</v>
      </c>
      <c r="W20" s="271"/>
      <c r="X20" s="92"/>
      <c r="Y20" s="272">
        <v>203.39936289694618080708627979</v>
      </c>
      <c r="Z20" s="271"/>
      <c r="AA20" s="92"/>
      <c r="AB20" s="272">
        <v>44.639221692861964321758234200</v>
      </c>
      <c r="AC20" s="5"/>
      <c r="AD20" s="271" t="s">
        <v>305</v>
      </c>
      <c r="AE20" s="92"/>
      <c r="AF20" s="92"/>
      <c r="AG20" s="272"/>
    </row>
    <row r="21" ht="20.1" customHeight="1">
      <c r="A21" s="58"/>
      <c r="B21" s="288"/>
      <c r="C21" s="289" t="s">
        <v>218</v>
      </c>
      <c r="D21" s="439">
        <v>139.40148609779482262703739214</v>
      </c>
      <c r="E21" s="95">
        <v>155.79902988719618560297709035</v>
      </c>
      <c r="F21" s="442">
        <v>181.67328639495766792141365381</v>
      </c>
      <c r="G21" s="439"/>
      <c r="H21" s="95"/>
      <c r="I21" s="442">
        <v>58.431276756388507481371184689</v>
      </c>
      <c r="J21" s="439"/>
      <c r="K21" s="95"/>
      <c r="L21" s="442">
        <v>8.627555917968866923398963274</v>
      </c>
      <c r="M21" s="439"/>
      <c r="N21" s="95"/>
      <c r="O21" s="442">
        <v>248.73211906931504232618380177</v>
      </c>
      <c r="P21" s="5"/>
      <c r="Q21" s="420">
        <v>22.563890702800182430861962950</v>
      </c>
      <c r="R21" s="91">
        <v>13.934090786231456070846655170</v>
      </c>
      <c r="S21" s="498">
        <v>15.680754795287672987415522230</v>
      </c>
      <c r="T21" s="420"/>
      <c r="U21" s="91"/>
      <c r="V21" s="498">
        <v>64.831916092605466303986398010</v>
      </c>
      <c r="W21" s="420"/>
      <c r="X21" s="91"/>
      <c r="Y21" s="498">
        <v>49.377517297676818812065574160</v>
      </c>
      <c r="Z21" s="420"/>
      <c r="AA21" s="91"/>
      <c r="AB21" s="498">
        <v>25.450078377207063361682086370</v>
      </c>
      <c r="AC21" s="5"/>
      <c r="AD21" s="420" t="s">
        <v>305</v>
      </c>
      <c r="AE21" s="91"/>
      <c r="AF21" s="91"/>
      <c r="AG21" s="421"/>
    </row>
    <row r="22" ht="20.1" customHeight="1">
      <c r="A22" s="58"/>
      <c r="B22" s="286"/>
      <c r="C22" s="287" t="s">
        <v>221</v>
      </c>
      <c r="D22" s="276">
        <v>140.67186635689788693439539772</v>
      </c>
      <c r="E22" s="94">
        <v>155.87924632959419333553282745</v>
      </c>
      <c r="F22" s="277">
        <v>191.65749975474968117458552696</v>
      </c>
      <c r="G22" s="276"/>
      <c r="H22" s="94"/>
      <c r="I22" s="277">
        <v>72.613978229488742435484355639</v>
      </c>
      <c r="J22" s="276"/>
      <c r="K22" s="94"/>
      <c r="L22" s="277">
        <v>8.998216225855505258634712504</v>
      </c>
      <c r="M22" s="276"/>
      <c r="N22" s="94"/>
      <c r="O22" s="277">
        <v>273.2696942100939288687045951</v>
      </c>
      <c r="P22" s="5"/>
      <c r="Q22" s="271">
        <v>15.331955802605118544570608410</v>
      </c>
      <c r="R22" s="92">
        <v>7.615060428259723783806680400</v>
      </c>
      <c r="S22" s="272">
        <v>13.895660867743476271164884850</v>
      </c>
      <c r="T22" s="271"/>
      <c r="U22" s="92"/>
      <c r="V22" s="272">
        <v>37.090460977487496100148589220</v>
      </c>
      <c r="W22" s="271"/>
      <c r="X22" s="92"/>
      <c r="Y22" s="272">
        <v>41.455877441946576010161620440</v>
      </c>
      <c r="Z22" s="271"/>
      <c r="AA22" s="92"/>
      <c r="AB22" s="272">
        <v>20.063816702794640444837969840</v>
      </c>
      <c r="AC22" s="5"/>
      <c r="AD22" s="271" t="s">
        <v>305</v>
      </c>
      <c r="AE22" s="92"/>
      <c r="AF22" s="92"/>
      <c r="AG22" s="272"/>
    </row>
    <row r="23" ht="20.1" customHeight="1">
      <c r="A23" s="58"/>
      <c r="B23" s="288"/>
      <c r="C23" s="289" t="s">
        <v>223</v>
      </c>
      <c r="D23" s="439">
        <v>143.75724385143881310365428657</v>
      </c>
      <c r="E23" s="95">
        <v>170.46745008131993024121646777</v>
      </c>
      <c r="F23" s="442">
        <v>196.97307887671431681300341049</v>
      </c>
      <c r="G23" s="439"/>
      <c r="H23" s="95"/>
      <c r="I23" s="442">
        <v>85.99023073286204107381781121</v>
      </c>
      <c r="J23" s="439"/>
      <c r="K23" s="95"/>
      <c r="L23" s="442">
        <v>8.273002073341366488861223048</v>
      </c>
      <c r="M23" s="439"/>
      <c r="N23" s="95"/>
      <c r="O23" s="442">
        <v>291.23631168291772437568244475</v>
      </c>
      <c r="P23" s="5"/>
      <c r="Q23" s="420">
        <v>7.0295389768327378234973438300</v>
      </c>
      <c r="R23" s="91">
        <v>6.5151560789432832889532031300</v>
      </c>
      <c r="S23" s="498">
        <v>8.720619438151354691049178220</v>
      </c>
      <c r="T23" s="420"/>
      <c r="U23" s="91"/>
      <c r="V23" s="498">
        <v>17.684021782363413787689346880</v>
      </c>
      <c r="W23" s="420"/>
      <c r="X23" s="91"/>
      <c r="Y23" s="498">
        <v>22.052207127058122716629636150</v>
      </c>
      <c r="Z23" s="420"/>
      <c r="AA23" s="91"/>
      <c r="AB23" s="498">
        <v>11.575985293722275513947482930</v>
      </c>
      <c r="AC23" s="5"/>
      <c r="AD23" s="420" t="s">
        <v>305</v>
      </c>
      <c r="AE23" s="91"/>
      <c r="AF23" s="91"/>
      <c r="AG23" s="421"/>
    </row>
    <row r="24" ht="20.1" customHeight="1">
      <c r="A24" s="59"/>
      <c r="B24" s="286"/>
      <c r="C24" s="287" t="s">
        <v>224</v>
      </c>
      <c r="D24" s="276">
        <v>151.26735978634109118657001145</v>
      </c>
      <c r="E24" s="94">
        <v>170.42458317721993255901086549</v>
      </c>
      <c r="F24" s="277">
        <v>191.31978846550619509387657592</v>
      </c>
      <c r="G24" s="276"/>
      <c r="H24" s="94"/>
      <c r="I24" s="277">
        <v>61.877617389483864865542939018</v>
      </c>
      <c r="J24" s="276"/>
      <c r="K24" s="94"/>
      <c r="L24" s="277">
        <v>9.633500348783460669631811122</v>
      </c>
      <c r="M24" s="276"/>
      <c r="N24" s="94"/>
      <c r="O24" s="277">
        <v>262.83090620377352062905132605</v>
      </c>
      <c r="P24" s="93"/>
      <c r="Q24" s="271">
        <v>17.839303334543726837351747420</v>
      </c>
      <c r="R24" s="92">
        <v>12.729436815641528988376716740</v>
      </c>
      <c r="S24" s="272">
        <v>11.467188282778992977407400750</v>
      </c>
      <c r="T24" s="271"/>
      <c r="U24" s="92"/>
      <c r="V24" s="272">
        <v>49.944946063809004463687615540</v>
      </c>
      <c r="W24" s="271"/>
      <c r="X24" s="92"/>
      <c r="Y24" s="272">
        <v>292.62022205141207445313252742</v>
      </c>
      <c r="Z24" s="271"/>
      <c r="AA24" s="92"/>
      <c r="AB24" s="272">
        <v>22.043547590818005619587306820</v>
      </c>
      <c r="AC24" s="93"/>
      <c r="AD24" s="271" t="s">
        <v>305</v>
      </c>
      <c r="AE24" s="92"/>
      <c r="AF24" s="92"/>
      <c r="AG24" s="272"/>
    </row>
    <row r="25" ht="20.1" customHeight="1">
      <c r="A25" s="60"/>
      <c r="B25" s="288"/>
      <c r="C25" s="289" t="s">
        <v>226</v>
      </c>
      <c r="D25" s="439">
        <v>145.80430750206100577081615829</v>
      </c>
      <c r="E25" s="95">
        <v>158.85377898381968773414876168</v>
      </c>
      <c r="F25" s="442">
        <v>183.89567994620944696587661792</v>
      </c>
      <c r="G25" s="439"/>
      <c r="H25" s="95"/>
      <c r="I25" s="442">
        <v>60.196654601535935977633107624</v>
      </c>
      <c r="J25" s="439"/>
      <c r="K25" s="95"/>
      <c r="L25" s="442">
        <v>7.0627277505893532338761032001</v>
      </c>
      <c r="M25" s="439"/>
      <c r="N25" s="95"/>
      <c r="O25" s="442">
        <v>251.15506229833473617738582874</v>
      </c>
      <c r="P25" s="93"/>
      <c r="Q25" s="420">
        <v>15.977060145479786008897163920</v>
      </c>
      <c r="R25" s="91">
        <v>6.098506532292140318837915700</v>
      </c>
      <c r="S25" s="498">
        <v>7.2379223464761759829735252800</v>
      </c>
      <c r="T25" s="420"/>
      <c r="U25" s="91"/>
      <c r="V25" s="498">
        <v>27.660177266259708835887202700</v>
      </c>
      <c r="W25" s="420"/>
      <c r="X25" s="91"/>
      <c r="Y25" s="498">
        <v>-16.071689782071186935660509780</v>
      </c>
      <c r="Z25" s="420"/>
      <c r="AA25" s="91"/>
      <c r="AB25" s="498">
        <v>10.615253355131841847602729570</v>
      </c>
      <c r="AC25" s="93"/>
      <c r="AD25" s="420" t="s">
        <v>305</v>
      </c>
      <c r="AE25" s="91"/>
      <c r="AF25" s="91"/>
      <c r="AG25" s="421"/>
    </row>
    <row r="26" ht="20.1" customHeight="1">
      <c r="A26" s="60"/>
      <c r="B26" s="290"/>
      <c r="C26" s="291" t="s">
        <v>228</v>
      </c>
      <c r="D26" s="443">
        <v>146.80735516372795969773299748</v>
      </c>
      <c r="E26" s="444">
        <v>170.06513423418060598845169355</v>
      </c>
      <c r="F26" s="445">
        <v>194.34009861378430397266495102</v>
      </c>
      <c r="G26" s="443"/>
      <c r="H26" s="444"/>
      <c r="I26" s="445">
        <v>93.33459811944141270408040529</v>
      </c>
      <c r="J26" s="443"/>
      <c r="K26" s="444"/>
      <c r="L26" s="445">
        <v>9.265901695305399989826960836</v>
      </c>
      <c r="M26" s="443"/>
      <c r="N26" s="444"/>
      <c r="O26" s="445">
        <v>296.94059842853111666657231714</v>
      </c>
      <c r="P26" s="184"/>
      <c r="Q26" s="273">
        <v>11.272762501004788501926817430</v>
      </c>
      <c r="R26" s="274">
        <v>9.287031576755306937741902960</v>
      </c>
      <c r="S26" s="275">
        <v>6.9081007992861978782937643700</v>
      </c>
      <c r="T26" s="273"/>
      <c r="U26" s="274"/>
      <c r="V26" s="275">
        <v>78.487774602540308636031216350</v>
      </c>
      <c r="W26" s="273"/>
      <c r="X26" s="274"/>
      <c r="Y26" s="275">
        <v>31.965509597417090233980211790</v>
      </c>
      <c r="Z26" s="273"/>
      <c r="AA26" s="274"/>
      <c r="AB26" s="275">
        <v>23.162950502287516386118781140</v>
      </c>
      <c r="AC26" s="184"/>
      <c r="AD26" s="273" t="s">
        <v>308</v>
      </c>
      <c r="AE26" s="274"/>
      <c r="AF26" s="274"/>
      <c r="AG26" s="275"/>
    </row>
    <row r="27" ht="21"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115"/>
      <c r="AD27" s="113"/>
      <c r="AE27" s="113"/>
      <c r="AF27" s="113"/>
      <c r="AG27" s="113"/>
      <c r="AH27" s="9"/>
    </row>
    <row r="28" ht="24.95" customHeight="1">
      <c r="A28" s="112"/>
      <c r="B28" s="973" t="s">
        <v>58</v>
      </c>
      <c r="C28" s="973"/>
      <c r="D28" s="973"/>
      <c r="E28" s="973"/>
      <c r="F28" s="973"/>
      <c r="G28" s="973"/>
      <c r="H28" s="973"/>
      <c r="I28" s="973"/>
      <c r="J28" s="973"/>
      <c r="K28" s="973"/>
      <c r="L28" s="973"/>
      <c r="M28" s="973"/>
      <c r="N28" s="973"/>
      <c r="O28" s="973"/>
      <c r="P28" s="411"/>
      <c r="Q28" s="971"/>
      <c r="R28" s="971"/>
      <c r="S28" s="971"/>
      <c r="T28" s="971"/>
      <c r="U28" s="971"/>
      <c r="V28" s="971"/>
      <c r="W28" s="971"/>
      <c r="X28" s="971"/>
      <c r="Y28" s="971"/>
      <c r="Z28" s="971"/>
      <c r="AA28" s="971"/>
      <c r="AB28" s="971"/>
      <c r="AC28" s="411"/>
      <c r="AD28" s="971"/>
      <c r="AE28" s="971"/>
      <c r="AF28" s="971"/>
      <c r="AG28" s="971"/>
      <c r="AH28" s="9"/>
    </row>
    <row r="29" ht="20.1" customHeight="1">
      <c r="A29" s="58"/>
      <c r="B29" s="284">
        <v>2021</v>
      </c>
      <c r="C29" s="285"/>
      <c r="D29" s="454">
        <v>99.06445645229982964224872232</v>
      </c>
      <c r="E29" s="455">
        <v>109.4932425113219374423338334</v>
      </c>
      <c r="F29" s="436">
        <v>125.51718737717903291148425171</v>
      </c>
      <c r="G29" s="454">
        <v>0</v>
      </c>
      <c r="H29" s="455"/>
      <c r="I29" s="436">
        <v>16.918005446991843585651667648</v>
      </c>
      <c r="J29" s="454">
        <v>0</v>
      </c>
      <c r="K29" s="455"/>
      <c r="L29" s="436">
        <v>6.7432378039098349844721212206</v>
      </c>
      <c r="M29" s="454">
        <v>99.06445645229982964224872232</v>
      </c>
      <c r="N29" s="455"/>
      <c r="O29" s="436">
        <v>149.17843062808071148160804058</v>
      </c>
      <c r="P29" s="217"/>
      <c r="Q29" s="427">
        <v>-8.945578356422265425094715350</v>
      </c>
      <c r="R29" s="428">
        <v>4.133733661688013497966880600</v>
      </c>
      <c r="S29" s="417">
        <v>-10.788836391987950764264853550</v>
      </c>
      <c r="T29" s="427"/>
      <c r="U29" s="428"/>
      <c r="V29" s="417">
        <v>-41.285910318393256153869818180</v>
      </c>
      <c r="W29" s="427"/>
      <c r="X29" s="428"/>
      <c r="Y29" s="417">
        <v>-26.061110376848653212651562220</v>
      </c>
      <c r="Z29" s="427"/>
      <c r="AA29" s="428"/>
      <c r="AB29" s="417">
        <v>-16.487919511923748026716383440</v>
      </c>
      <c r="AC29" s="5"/>
      <c r="AD29" s="427" t="s">
        <v>227</v>
      </c>
      <c r="AE29" s="428"/>
      <c r="AF29" s="428"/>
      <c r="AG29" s="429"/>
    </row>
    <row r="30" ht="20.1" customHeight="1">
      <c r="A30" s="58"/>
      <c r="B30" s="286">
        <v>2022</v>
      </c>
      <c r="C30" s="287"/>
      <c r="D30" s="276">
        <v>120.88284949064995934764933761</v>
      </c>
      <c r="E30" s="94">
        <v>144.0542583365274051360674588</v>
      </c>
      <c r="F30" s="277">
        <v>164.85839348132659714104357367</v>
      </c>
      <c r="G30" s="276"/>
      <c r="H30" s="94"/>
      <c r="I30" s="277">
        <v>45.345729699147777032414487296</v>
      </c>
      <c r="J30" s="276"/>
      <c r="K30" s="94"/>
      <c r="L30" s="277">
        <v>6.529428552569294372741801853</v>
      </c>
      <c r="M30" s="276"/>
      <c r="N30" s="94"/>
      <c r="O30" s="277">
        <v>216.73355173304366854619986283</v>
      </c>
      <c r="P30" s="217"/>
      <c r="Q30" s="271">
        <v>22.024441277639894826540099620</v>
      </c>
      <c r="R30" s="92">
        <v>31.564519446632164938030786840</v>
      </c>
      <c r="S30" s="272">
        <v>31.343282084468429903889302480</v>
      </c>
      <c r="T30" s="271"/>
      <c r="U30" s="92"/>
      <c r="V30" s="272">
        <v>168.03236256900926763494313288</v>
      </c>
      <c r="W30" s="271"/>
      <c r="X30" s="92"/>
      <c r="Y30" s="272">
        <v>-3.1707209140251217539921015200</v>
      </c>
      <c r="Z30" s="271"/>
      <c r="AA30" s="92"/>
      <c r="AB30" s="272">
        <v>45.284777980643701673074835700</v>
      </c>
      <c r="AC30" s="5"/>
      <c r="AD30" s="271" t="s">
        <v>306</v>
      </c>
      <c r="AE30" s="92"/>
      <c r="AF30" s="92"/>
      <c r="AG30" s="272"/>
    </row>
    <row r="31" ht="20.1" customHeight="1">
      <c r="A31" s="58"/>
      <c r="B31" s="425">
        <v>2023</v>
      </c>
      <c r="C31" s="426"/>
      <c r="D31" s="457">
        <v>139.22225376099914845302299177</v>
      </c>
      <c r="E31" s="458">
        <v>159.91963952776519657370954175</v>
      </c>
      <c r="F31" s="499">
        <v>185.97537931551764781518547886</v>
      </c>
      <c r="G31" s="457"/>
      <c r="H31" s="458"/>
      <c r="I31" s="499">
        <v>71.841683655061519848052664169</v>
      </c>
      <c r="J31" s="457"/>
      <c r="K31" s="458"/>
      <c r="L31" s="499">
        <v>9.511245606833915153904454963</v>
      </c>
      <c r="M31" s="457"/>
      <c r="N31" s="458"/>
      <c r="O31" s="499">
        <v>267.32830857741308281714259799</v>
      </c>
      <c r="P31" s="496"/>
      <c r="Q31" s="430">
        <v>15.171221019095221798868947590</v>
      </c>
      <c r="R31" s="431">
        <v>11.013476015547454197009822770</v>
      </c>
      <c r="S31" s="500">
        <v>12.80916633256708395582874800</v>
      </c>
      <c r="T31" s="430"/>
      <c r="U31" s="431"/>
      <c r="V31" s="500">
        <v>58.430979348618572703639238870</v>
      </c>
      <c r="W31" s="430"/>
      <c r="X31" s="431"/>
      <c r="Y31" s="500">
        <v>45.667350981986992236446069460</v>
      </c>
      <c r="Z31" s="430"/>
      <c r="AA31" s="431"/>
      <c r="AB31" s="500">
        <v>23.344219868062767625785133420</v>
      </c>
      <c r="AC31" s="184"/>
      <c r="AD31" s="430" t="s">
        <v>305</v>
      </c>
      <c r="AE31" s="431"/>
      <c r="AF31" s="431"/>
      <c r="AG31" s="432"/>
    </row>
    <row r="32" ht="21" customHeight="1"/>
    <row r="33" ht="24.95" customHeight="1">
      <c r="A33" s="112"/>
      <c r="B33" s="972" t="s">
        <v>44</v>
      </c>
      <c r="C33" s="972"/>
      <c r="D33" s="972"/>
      <c r="E33" s="972"/>
      <c r="F33" s="972"/>
      <c r="G33" s="972"/>
      <c r="H33" s="972"/>
      <c r="I33" s="972"/>
      <c r="J33" s="972"/>
      <c r="K33" s="972"/>
      <c r="L33" s="972"/>
      <c r="M33" s="972"/>
      <c r="N33" s="972"/>
      <c r="O33" s="972"/>
      <c r="P33" s="411"/>
      <c r="Q33" s="971"/>
      <c r="R33" s="971"/>
      <c r="S33" s="971"/>
      <c r="T33" s="971"/>
      <c r="U33" s="971"/>
      <c r="V33" s="971"/>
      <c r="W33" s="971"/>
      <c r="X33" s="971"/>
      <c r="Y33" s="971"/>
      <c r="Z33" s="971"/>
      <c r="AA33" s="971"/>
      <c r="AB33" s="971"/>
      <c r="AC33" s="411"/>
      <c r="AD33" s="971"/>
      <c r="AE33" s="971"/>
      <c r="AF33" s="971"/>
      <c r="AG33" s="971"/>
      <c r="AH33" s="9"/>
    </row>
    <row r="34" ht="20.1" customHeight="1">
      <c r="A34" s="58"/>
      <c r="B34" s="284">
        <v>2021</v>
      </c>
      <c r="C34" s="285"/>
      <c r="D34" s="454">
        <v>110.63733104323799566873273094</v>
      </c>
      <c r="E34" s="455">
        <v>124.44675605625128310408540341</v>
      </c>
      <c r="F34" s="436">
        <v>141.71765308259827309330416366</v>
      </c>
      <c r="G34" s="454">
        <v>0</v>
      </c>
      <c r="H34" s="455"/>
      <c r="I34" s="436">
        <v>24.107898089137944021176352611</v>
      </c>
      <c r="J34" s="454">
        <v>0</v>
      </c>
      <c r="K34" s="455"/>
      <c r="L34" s="436">
        <v>6.0259740930928613148898744334</v>
      </c>
      <c r="M34" s="454">
        <v>110.63733104323799566873273094</v>
      </c>
      <c r="N34" s="455"/>
      <c r="O34" s="436">
        <v>171.8515252648290784293703907</v>
      </c>
      <c r="P34" s="5"/>
      <c r="Q34" s="427">
        <v>17.102848621006219635951099400</v>
      </c>
      <c r="R34" s="428">
        <v>33.683148221175585244483357620</v>
      </c>
      <c r="S34" s="417">
        <v>18.808203519983559483953595460</v>
      </c>
      <c r="T34" s="427"/>
      <c r="U34" s="428"/>
      <c r="V34" s="417">
        <v>395.81598752453141403631992652</v>
      </c>
      <c r="W34" s="427"/>
      <c r="X34" s="428"/>
      <c r="Y34" s="417">
        <v>-26.162605745283489471806379690</v>
      </c>
      <c r="Z34" s="427"/>
      <c r="AA34" s="428"/>
      <c r="AB34" s="417">
        <v>29.889318958731247893335606960</v>
      </c>
      <c r="AC34" s="5"/>
      <c r="AD34" s="427" t="s">
        <v>219</v>
      </c>
      <c r="AE34" s="428"/>
      <c r="AF34" s="428"/>
      <c r="AG34" s="429"/>
    </row>
    <row r="35" ht="20.1" customHeight="1">
      <c r="A35" s="58"/>
      <c r="B35" s="286">
        <v>2022</v>
      </c>
      <c r="C35" s="287"/>
      <c r="D35" s="276">
        <v>128.69933208098518054685869338</v>
      </c>
      <c r="E35" s="94">
        <v>152.20356254260395364689843217</v>
      </c>
      <c r="F35" s="277">
        <v>175.02975737995692385658178133</v>
      </c>
      <c r="G35" s="276"/>
      <c r="H35" s="94"/>
      <c r="I35" s="277">
        <v>46.928849740792287575980417427</v>
      </c>
      <c r="J35" s="276"/>
      <c r="K35" s="94"/>
      <c r="L35" s="277">
        <v>5.948932390495900600316436783</v>
      </c>
      <c r="M35" s="276"/>
      <c r="N35" s="94"/>
      <c r="O35" s="277">
        <v>227.90753951124511203287863554</v>
      </c>
      <c r="P35" s="5"/>
      <c r="Q35" s="271">
        <v>16.325412830803557800894127150</v>
      </c>
      <c r="R35" s="92">
        <v>22.30416233087402475530688500</v>
      </c>
      <c r="S35" s="272">
        <v>23.505966668768495191053583350</v>
      </c>
      <c r="T35" s="271"/>
      <c r="U35" s="92"/>
      <c r="V35" s="272">
        <v>94.66172275720053485921809055</v>
      </c>
      <c r="W35" s="271"/>
      <c r="X35" s="92"/>
      <c r="Y35" s="272">
        <v>-1.2784937574211523568550141900</v>
      </c>
      <c r="Z35" s="271"/>
      <c r="AA35" s="92"/>
      <c r="AB35" s="272">
        <v>32.618863382254164923278747060</v>
      </c>
      <c r="AC35" s="5"/>
      <c r="AD35" s="271" t="s">
        <v>306</v>
      </c>
      <c r="AE35" s="92"/>
      <c r="AF35" s="92"/>
      <c r="AG35" s="272"/>
    </row>
    <row r="36" ht="20.1" customHeight="1">
      <c r="A36" s="58"/>
      <c r="B36" s="425">
        <v>2023</v>
      </c>
      <c r="C36" s="426"/>
      <c r="D36" s="457">
        <v>148.03689436456015674293494504</v>
      </c>
      <c r="E36" s="458">
        <v>166.57566225727679912247482991</v>
      </c>
      <c r="F36" s="499">
        <v>189.9203815840412554874619256</v>
      </c>
      <c r="G36" s="457"/>
      <c r="H36" s="458"/>
      <c r="I36" s="499">
        <v>71.954839135849541676463766725</v>
      </c>
      <c r="J36" s="457"/>
      <c r="K36" s="458"/>
      <c r="L36" s="499">
        <v>8.671508458646614929146311313</v>
      </c>
      <c r="M36" s="457"/>
      <c r="N36" s="458"/>
      <c r="O36" s="499">
        <v>270.54672917853741209307200364</v>
      </c>
      <c r="P36" s="184"/>
      <c r="Q36" s="430">
        <v>15.025378897374230222159831070</v>
      </c>
      <c r="R36" s="431">
        <v>9.442682861417396996546003180</v>
      </c>
      <c r="S36" s="500">
        <v>8.507481485969740471488463420</v>
      </c>
      <c r="T36" s="430"/>
      <c r="U36" s="431"/>
      <c r="V36" s="500">
        <v>53.327515021728554210862143950</v>
      </c>
      <c r="W36" s="430"/>
      <c r="X36" s="431"/>
      <c r="Y36" s="500">
        <v>45.765792741137304561644627970</v>
      </c>
      <c r="Z36" s="430"/>
      <c r="AA36" s="431"/>
      <c r="AB36" s="500">
        <v>18.708986003177839432870576720</v>
      </c>
      <c r="AC36" s="184"/>
      <c r="AD36" s="430" t="s">
        <v>305</v>
      </c>
      <c r="AE36" s="431"/>
      <c r="AF36" s="431"/>
      <c r="AG36" s="432"/>
    </row>
    <row r="37" ht="21" customHeight="1"/>
    <row r="38" ht="24.95" customHeight="1">
      <c r="A38" s="112"/>
      <c r="B38" s="972" t="s">
        <v>45</v>
      </c>
      <c r="C38" s="972"/>
      <c r="D38" s="972"/>
      <c r="E38" s="972"/>
      <c r="F38" s="972"/>
      <c r="G38" s="972"/>
      <c r="H38" s="972"/>
      <c r="I38" s="972"/>
      <c r="J38" s="972"/>
      <c r="K38" s="972"/>
      <c r="L38" s="972"/>
      <c r="M38" s="972"/>
      <c r="N38" s="972"/>
      <c r="O38" s="972"/>
      <c r="P38" s="411"/>
      <c r="Q38" s="971"/>
      <c r="R38" s="971"/>
      <c r="S38" s="971"/>
      <c r="T38" s="971"/>
      <c r="U38" s="971"/>
      <c r="V38" s="971"/>
      <c r="W38" s="971"/>
      <c r="X38" s="971"/>
      <c r="Y38" s="971"/>
      <c r="Z38" s="971"/>
      <c r="AA38" s="971"/>
      <c r="AB38" s="971"/>
      <c r="AC38" s="411"/>
      <c r="AD38" s="971"/>
      <c r="AE38" s="971"/>
      <c r="AF38" s="971"/>
      <c r="AG38" s="971"/>
      <c r="AH38" s="9"/>
    </row>
    <row r="39" ht="20.1" customHeight="1">
      <c r="A39" s="58"/>
      <c r="B39" s="284">
        <v>2021</v>
      </c>
      <c r="C39" s="285"/>
      <c r="D39" s="454">
        <v>97.43322219391428603077195742</v>
      </c>
      <c r="E39" s="455">
        <v>106.12788255600143400677683848</v>
      </c>
      <c r="F39" s="436">
        <v>122.53482193655007992197447915</v>
      </c>
      <c r="G39" s="454">
        <v>0</v>
      </c>
      <c r="H39" s="455"/>
      <c r="I39" s="436">
        <v>15.588883432759348548012187764</v>
      </c>
      <c r="J39" s="454">
        <v>0</v>
      </c>
      <c r="K39" s="455"/>
      <c r="L39" s="436">
        <v>6.8304973539839346605594535618</v>
      </c>
      <c r="M39" s="454">
        <v>97.43322219391428603077195742</v>
      </c>
      <c r="N39" s="455"/>
      <c r="O39" s="436">
        <v>144.95420272329336313054612048</v>
      </c>
      <c r="P39" s="5"/>
      <c r="Q39" s="427">
        <v>-17.086476610248456586069040740</v>
      </c>
      <c r="R39" s="428">
        <v>-9.050666582534450629778792180</v>
      </c>
      <c r="S39" s="417">
        <v>-20.065549507729266846692840300</v>
      </c>
      <c r="T39" s="427"/>
      <c r="U39" s="428"/>
      <c r="V39" s="417">
        <v>-63.250474977762284410414241950</v>
      </c>
      <c r="W39" s="427"/>
      <c r="X39" s="428"/>
      <c r="Y39" s="417">
        <v>-15.130783420610255114100594550</v>
      </c>
      <c r="Z39" s="427"/>
      <c r="AA39" s="428"/>
      <c r="AB39" s="417">
        <v>-28.860908656413930769935494650</v>
      </c>
      <c r="AC39" s="5"/>
      <c r="AD39" s="427" t="s">
        <v>305</v>
      </c>
      <c r="AE39" s="428"/>
      <c r="AF39" s="428"/>
      <c r="AG39" s="429"/>
    </row>
    <row r="40" ht="20.1" customHeight="1">
      <c r="A40" s="58"/>
      <c r="B40" s="286">
        <v>2022</v>
      </c>
      <c r="C40" s="287"/>
      <c r="D40" s="276">
        <v>119.43799863437073240853877668</v>
      </c>
      <c r="E40" s="94">
        <v>139.85683935610277606493689614</v>
      </c>
      <c r="F40" s="277">
        <v>160.81650904233208703539391094</v>
      </c>
      <c r="G40" s="276"/>
      <c r="H40" s="94"/>
      <c r="I40" s="277">
        <v>42.48986485876107383937295775</v>
      </c>
      <c r="J40" s="276"/>
      <c r="K40" s="94"/>
      <c r="L40" s="277">
        <v>6.5554418433730265603965469381</v>
      </c>
      <c r="M40" s="276"/>
      <c r="N40" s="94"/>
      <c r="O40" s="277">
        <v>209.86181574446618743516341563</v>
      </c>
      <c r="P40" s="5"/>
      <c r="Q40" s="271">
        <v>22.584469593625309718793145460</v>
      </c>
      <c r="R40" s="92">
        <v>31.781428205076244944484027530</v>
      </c>
      <c r="S40" s="272">
        <v>31.241476096924662673312690720</v>
      </c>
      <c r="T40" s="271"/>
      <c r="U40" s="92"/>
      <c r="V40" s="272">
        <v>172.56515863964767229940613473</v>
      </c>
      <c r="W40" s="271"/>
      <c r="X40" s="92"/>
      <c r="Y40" s="272">
        <v>-4.0268738332194578228578735800</v>
      </c>
      <c r="Z40" s="271"/>
      <c r="AA40" s="92"/>
      <c r="AB40" s="272">
        <v>44.778013884196894830801300480</v>
      </c>
      <c r="AC40" s="5"/>
      <c r="AD40" s="271" t="s">
        <v>306</v>
      </c>
      <c r="AE40" s="92"/>
      <c r="AF40" s="92"/>
      <c r="AG40" s="272"/>
    </row>
    <row r="41" ht="20.1" customHeight="1">
      <c r="A41" s="58"/>
      <c r="B41" s="425">
        <v>2023</v>
      </c>
      <c r="C41" s="426"/>
      <c r="D41" s="457">
        <v>136.06354954640293390442751179</v>
      </c>
      <c r="E41" s="458">
        <v>157.92408118490147811106378006</v>
      </c>
      <c r="F41" s="499">
        <v>184.01344784755672695325517283</v>
      </c>
      <c r="G41" s="457"/>
      <c r="H41" s="458"/>
      <c r="I41" s="499">
        <v>73.12085604304821057654689584</v>
      </c>
      <c r="J41" s="457"/>
      <c r="K41" s="458"/>
      <c r="L41" s="499">
        <v>9.560519721961777901297934503</v>
      </c>
      <c r="M41" s="457"/>
      <c r="N41" s="458"/>
      <c r="O41" s="499">
        <v>266.69482361256671543110000317</v>
      </c>
      <c r="P41" s="184"/>
      <c r="Q41" s="430">
        <v>13.919817061648684420621532710</v>
      </c>
      <c r="R41" s="431">
        <v>12.918382763390724918807444680</v>
      </c>
      <c r="S41" s="500">
        <v>14.424476033835042141688917030</v>
      </c>
      <c r="T41" s="430"/>
      <c r="U41" s="431"/>
      <c r="V41" s="500">
        <v>72.090112044459187581140275930</v>
      </c>
      <c r="W41" s="430"/>
      <c r="X41" s="431"/>
      <c r="Y41" s="500">
        <v>45.840966182733840730482080190</v>
      </c>
      <c r="Z41" s="430"/>
      <c r="AA41" s="431"/>
      <c r="AB41" s="500">
        <v>27.081157030137903525576251890</v>
      </c>
      <c r="AC41" s="184"/>
      <c r="AD41" s="430" t="s">
        <v>305</v>
      </c>
      <c r="AE41" s="431"/>
      <c r="AF41" s="431"/>
      <c r="AG41" s="432"/>
    </row>
    <row r="42" ht="14.1" customHeight="1"/>
    <row r="43" ht="20.1" customHeight="1">
      <c r="B43" s="7" t="s">
        <v>102</v>
      </c>
    </row>
    <row r="44" ht="14.1" customHeight="1">
      <c r="B44" s="7"/>
    </row>
    <row r="45" ht="24" customHeight="1">
      <c r="B45" s="1048" t="s">
        <v>126</v>
      </c>
      <c r="C45" s="1048"/>
      <c r="D45" s="1048"/>
      <c r="E45" s="1048"/>
      <c r="F45" s="1048"/>
      <c r="G45" s="1048"/>
      <c r="H45" s="1048"/>
      <c r="I45" s="1048"/>
      <c r="J45" s="1048"/>
      <c r="K45" s="1048"/>
      <c r="L45" s="1048"/>
      <c r="M45" s="1048"/>
      <c r="N45" s="1048"/>
      <c r="O45" s="1048"/>
      <c r="P45" s="1048"/>
      <c r="Q45" s="1048"/>
      <c r="R45" s="1048"/>
      <c r="S45" s="1048"/>
      <c r="T45" s="1048"/>
      <c r="U45" s="1048"/>
      <c r="V45" s="1048"/>
      <c r="W45" s="1048"/>
      <c r="X45" s="1048"/>
      <c r="Y45" s="1048"/>
      <c r="Z45" s="1048"/>
      <c r="AA45" s="1048"/>
      <c r="AB45" s="1048"/>
      <c r="AC45" s="1048"/>
      <c r="AD45" s="1048"/>
      <c r="AE45" s="1048"/>
      <c r="AF45" s="1048"/>
      <c r="AG45" s="1048"/>
    </row>
    <row r="46" ht="14.1" customHeight="1"/>
    <row r="47">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row>
    <row r="48">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row>
    <row r="49">
      <c r="A49" s="236"/>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row>
    <row r="50">
      <c r="A50" s="236"/>
      <c r="B50" s="236"/>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row>
    <row r="51">
      <c r="A51" s="236"/>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row>
    <row r="52">
      <c r="A52" s="236"/>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row>
    <row r="53">
      <c r="A53" s="236"/>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row>
    <row r="54">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row>
    <row r="55">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row>
    <row r="56">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row>
    <row r="57">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row>
    <row r="58">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row>
    <row r="59">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row>
    <row r="60">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row>
    <row r="6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row>
    <row r="62">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row>
    <row r="63">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row>
    <row r="64">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row>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sheetData>
  <mergeCells count="24">
    <mergeCell ref="U3:AG3"/>
    <mergeCell ref="AD6:AG6"/>
    <mergeCell ref="Q6:AB6"/>
    <mergeCell ref="Q7:S7"/>
    <mergeCell ref="AD7:AG7"/>
    <mergeCell ref="M7:O7"/>
    <mergeCell ref="T7:V7"/>
    <mergeCell ref="W7:Y7"/>
    <mergeCell ref="D6:O6"/>
    <mergeCell ref="Z7:AB7"/>
    <mergeCell ref="D7:F7"/>
    <mergeCell ref="G7:I7"/>
    <mergeCell ref="J7:L7"/>
    <mergeCell ref="B45:AG45"/>
    <mergeCell ref="B33:O33"/>
    <mergeCell ref="Q28:AB28"/>
    <mergeCell ref="B38:O38"/>
    <mergeCell ref="B28:O28"/>
    <mergeCell ref="Q33:AB33"/>
    <mergeCell ref="B8:C8"/>
    <mergeCell ref="AD38:AG38"/>
    <mergeCell ref="AD33:AG33"/>
    <mergeCell ref="AD28:AG28"/>
    <mergeCell ref="Q38:AB38"/>
  </mergeCells>
  <phoneticPr fontId="0" type="noConversion"/>
  <printOptions horizontalCentered="1" verticalCentered="1"/>
  <pageMargins left="0.25" right="0.25" top="0.25" bottom="0.25" header="0" footer="0"/>
  <pageSetup scale="59" fitToWidth="1" fitToHeight="1" orientation="landscape" r:id="rId1"/>
  <headerFooter alignWithMargins="0">
    <oddHeader/>
    <oddFooter/>
  </headerFooter>
  <rowBreaks count="1" manualBreakCount="1">
    <brk id="47" max="16383" man="1"/>
  </rowBreaks>
  <colBreaks count="1" manualBreakCount="1">
    <brk id="35" max="1048575" man="1"/>
  </colBreaks>
  <drawing r:id="rId129"/>
</worksheet>
</file>

<file path=xl/worksheets/sheet130.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25">
    <pageSetUpPr fitToPage="1"/>
  </sheetPr>
  <dimension ref="A1:AW78"/>
  <sheetViews>
    <sheetView showGridLines="0" zoomScale="75" workbookViewId="0"/>
  </sheetViews>
  <sheetFormatPr defaultRowHeight="12.75"/>
  <cols>
    <col min="1" max="1" width="1.7109375" customWidth="1"/>
    <col min="2" max="2" width="6.7109375" customWidth="1"/>
    <col min="3" max="3" width="6.7109375" style="26" customWidth="1"/>
    <col min="4" max="15" width="8.7109375" customWidth="1"/>
    <col min="16" max="16" width="1.42578125" customWidth="1"/>
    <col min="17" max="28" width="7.7109375" customWidth="1"/>
    <col min="29" max="29" width="1.42578125" customWidth="1"/>
    <col min="30" max="33" width="7.7109375" customWidth="1"/>
    <col min="34" max="34" width="1.7109375" customWidth="1"/>
    <col min="35" max="48" width="9.140625" style="236" customWidth="1"/>
  </cols>
  <sheetData>
    <row r="1" ht="39.95" customHeight="1">
      <c r="B1" s="656" t="s">
        <v>199</v>
      </c>
      <c r="AD1" s="5"/>
      <c r="AG1" s="685"/>
      <c r="AI1" s="236"/>
    </row>
    <row r="2" ht="21" customHeight="1">
      <c r="B2" s="11" t="s">
        <v>208</v>
      </c>
    </row>
    <row r="3" ht="21" customHeight="1">
      <c r="B3" s="11" t="s">
        <v>209</v>
      </c>
      <c r="U3" s="1040" t="s">
        <v>296</v>
      </c>
      <c r="V3" s="1040"/>
      <c r="W3" s="1040"/>
      <c r="X3" s="1040"/>
      <c r="Y3" s="1040"/>
      <c r="Z3" s="1040"/>
      <c r="AA3" s="1040"/>
      <c r="AB3" s="1040"/>
      <c r="AC3" s="1040"/>
      <c r="AD3" s="1040"/>
      <c r="AE3" s="1040"/>
      <c r="AF3" s="1040"/>
      <c r="AG3" s="1040"/>
    </row>
    <row r="4" ht="21" customHeight="1">
      <c r="A4" s="4"/>
      <c r="B4" s="211" t="s">
        <v>210</v>
      </c>
      <c r="C4" s="5"/>
      <c r="D4" s="5"/>
      <c r="E4" s="5"/>
      <c r="F4" s="5"/>
      <c r="G4" s="5"/>
      <c r="H4" s="212"/>
      <c r="I4" s="212"/>
      <c r="J4" s="212"/>
      <c r="K4" s="212"/>
      <c r="L4" s="212"/>
      <c r="M4" s="212"/>
      <c r="N4" s="212"/>
      <c r="O4" s="212"/>
      <c r="P4" s="212"/>
      <c r="Q4" s="212"/>
      <c r="R4" s="212"/>
      <c r="S4" s="212"/>
      <c r="T4" s="212"/>
      <c r="U4" s="212"/>
      <c r="V4" s="212"/>
      <c r="W4" s="212"/>
      <c r="X4" s="4"/>
      <c r="Y4" s="4"/>
      <c r="AC4" s="212"/>
    </row>
    <row r="5" ht="24.95" customHeight="1"/>
    <row r="6" ht="24.95" customHeight="1">
      <c r="D6" s="960" t="s">
        <v>92</v>
      </c>
      <c r="E6" s="960"/>
      <c r="F6" s="960"/>
      <c r="G6" s="960"/>
      <c r="H6" s="960"/>
      <c r="I6" s="960"/>
      <c r="J6" s="960"/>
      <c r="K6" s="960"/>
      <c r="L6" s="960"/>
      <c r="M6" s="960"/>
      <c r="N6" s="960"/>
      <c r="O6" s="960"/>
      <c r="Q6" s="960" t="s">
        <v>70</v>
      </c>
      <c r="R6" s="960"/>
      <c r="S6" s="960"/>
      <c r="T6" s="960"/>
      <c r="U6" s="960"/>
      <c r="V6" s="960"/>
      <c r="W6" s="960"/>
      <c r="X6" s="960"/>
      <c r="Y6" s="960"/>
      <c r="Z6" s="960"/>
      <c r="AA6" s="960"/>
      <c r="AB6" s="960"/>
      <c r="AD6" s="960" t="s">
        <v>77</v>
      </c>
      <c r="AE6" s="960"/>
      <c r="AF6" s="960"/>
      <c r="AG6" s="960"/>
    </row>
    <row r="7" ht="24.95" customHeight="1">
      <c r="D7" s="283" t="s">
        <v>20</v>
      </c>
      <c r="E7" s="283"/>
      <c r="F7" s="283"/>
      <c r="G7" s="283" t="s">
        <v>18</v>
      </c>
      <c r="H7" s="283"/>
      <c r="I7" s="283"/>
      <c r="J7" s="283" t="s">
        <v>17</v>
      </c>
      <c r="K7" s="283"/>
      <c r="L7" s="283"/>
      <c r="M7" s="283" t="s">
        <v>103</v>
      </c>
      <c r="N7" s="283"/>
      <c r="O7" s="283"/>
      <c r="Q7" s="283" t="s">
        <v>20</v>
      </c>
      <c r="R7" s="283"/>
      <c r="S7" s="283"/>
      <c r="T7" s="283" t="s">
        <v>18</v>
      </c>
      <c r="U7" s="283"/>
      <c r="V7" s="283"/>
      <c r="W7" s="283" t="s">
        <v>17</v>
      </c>
      <c r="X7" s="283"/>
      <c r="Y7" s="283"/>
      <c r="Z7" s="283" t="s">
        <v>103</v>
      </c>
      <c r="AA7" s="283"/>
      <c r="AB7" s="283"/>
      <c r="AD7" s="283" t="s">
        <v>78</v>
      </c>
      <c r="AE7" s="283"/>
      <c r="AF7" s="283"/>
      <c r="AG7" s="283"/>
    </row>
    <row r="8" ht="30" customHeight="1">
      <c r="A8" s="57"/>
      <c r="B8" s="944" t="s">
        <v>42</v>
      </c>
      <c r="C8" s="944"/>
      <c r="D8" s="412" t="s">
        <v>25</v>
      </c>
      <c r="E8" s="413" t="s">
        <v>15</v>
      </c>
      <c r="F8" s="414" t="s">
        <v>26</v>
      </c>
      <c r="G8" s="412" t="s">
        <v>25</v>
      </c>
      <c r="H8" s="413" t="s">
        <v>15</v>
      </c>
      <c r="I8" s="414" t="s">
        <v>26</v>
      </c>
      <c r="J8" s="412" t="s">
        <v>25</v>
      </c>
      <c r="K8" s="413" t="s">
        <v>15</v>
      </c>
      <c r="L8" s="414" t="s">
        <v>26</v>
      </c>
      <c r="M8" s="412" t="s">
        <v>25</v>
      </c>
      <c r="N8" s="413" t="s">
        <v>15</v>
      </c>
      <c r="O8" s="414" t="s">
        <v>26</v>
      </c>
      <c r="P8" s="63"/>
      <c r="Q8" s="412" t="s">
        <v>25</v>
      </c>
      <c r="R8" s="413" t="s">
        <v>15</v>
      </c>
      <c r="S8" s="414" t="s">
        <v>26</v>
      </c>
      <c r="T8" s="412" t="s">
        <v>25</v>
      </c>
      <c r="U8" s="413" t="s">
        <v>15</v>
      </c>
      <c r="V8" s="414" t="s">
        <v>26</v>
      </c>
      <c r="W8" s="412" t="s">
        <v>25</v>
      </c>
      <c r="X8" s="413" t="s">
        <v>15</v>
      </c>
      <c r="Y8" s="414" t="s">
        <v>26</v>
      </c>
      <c r="Z8" s="412" t="s">
        <v>25</v>
      </c>
      <c r="AA8" s="413" t="s">
        <v>15</v>
      </c>
      <c r="AB8" s="414" t="s">
        <v>26</v>
      </c>
      <c r="AC8" s="63"/>
      <c r="AD8" s="412" t="s">
        <v>20</v>
      </c>
      <c r="AE8" s="413" t="s">
        <v>18</v>
      </c>
      <c r="AF8" s="413" t="s">
        <v>17</v>
      </c>
      <c r="AG8" s="414" t="s">
        <v>12</v>
      </c>
    </row>
    <row r="9" ht="20.1" customHeight="1">
      <c r="A9" s="57"/>
      <c r="B9" s="284">
        <v>2022</v>
      </c>
      <c r="C9" s="285" t="s">
        <v>218</v>
      </c>
      <c r="D9" s="434">
        <v>88.9510101010101010101010101</v>
      </c>
      <c r="E9" s="435">
        <v>81.84254211427681768643935856</v>
      </c>
      <c r="F9" s="436">
        <v>105.00966206952173562384063231</v>
      </c>
      <c r="G9" s="434">
        <v>0</v>
      </c>
      <c r="H9" s="435"/>
      <c r="I9" s="436">
        <v>23.703002970003902601002205504</v>
      </c>
      <c r="J9" s="434">
        <v>0</v>
      </c>
      <c r="K9" s="435"/>
      <c r="L9" s="436">
        <v>3.8619073256668002392422465356</v>
      </c>
      <c r="M9" s="434">
        <v>88.9510101010101010101010101</v>
      </c>
      <c r="N9" s="435"/>
      <c r="O9" s="436">
        <v>132.57457236519243846408508435</v>
      </c>
      <c r="P9" s="5"/>
      <c r="Q9" s="415">
        <v>6.6023060860336584912463715700</v>
      </c>
      <c r="R9" s="416">
        <v>52.338466418817312316953957080</v>
      </c>
      <c r="S9" s="417">
        <v>105.94912663648457390461146136</v>
      </c>
      <c r="T9" s="415">
        <v>0</v>
      </c>
      <c r="U9" s="416"/>
      <c r="V9" s="417">
        <v>481.71087820975384592899679518</v>
      </c>
      <c r="W9" s="415">
        <v>0</v>
      </c>
      <c r="X9" s="416"/>
      <c r="Y9" s="417">
        <v>60.432584146748639546573881060</v>
      </c>
      <c r="Z9" s="415">
        <v>6.6023060860336584912463715700</v>
      </c>
      <c r="AA9" s="416"/>
      <c r="AB9" s="417">
        <v>130.68465008111788377651632374</v>
      </c>
      <c r="AC9" s="5"/>
      <c r="AD9" s="427" t="s">
        <v>305</v>
      </c>
      <c r="AE9" s="428"/>
      <c r="AF9" s="428"/>
      <c r="AG9" s="429"/>
    </row>
    <row r="10" ht="20.1" customHeight="1">
      <c r="A10" s="58"/>
      <c r="B10" s="286"/>
      <c r="C10" s="287" t="s">
        <v>221</v>
      </c>
      <c r="D10" s="276">
        <v>103.45104268491365265558813946</v>
      </c>
      <c r="E10" s="94">
        <v>97.82664974160401380120835907</v>
      </c>
      <c r="F10" s="277">
        <v>116.89638082155428767668568485</v>
      </c>
      <c r="G10" s="276">
        <v>0</v>
      </c>
      <c r="H10" s="94"/>
      <c r="I10" s="277">
        <v>36.795560244924838322749014737</v>
      </c>
      <c r="J10" s="276">
        <v>0</v>
      </c>
      <c r="K10" s="94"/>
      <c r="L10" s="277">
        <v>4.4189374480625917853679278823</v>
      </c>
      <c r="M10" s="276">
        <v>103.45104268491365265558813946</v>
      </c>
      <c r="N10" s="94"/>
      <c r="O10" s="277">
        <v>158.11087851454171778480262747</v>
      </c>
      <c r="P10" s="5"/>
      <c r="Q10" s="271">
        <v>26.011593386114042475764431230</v>
      </c>
      <c r="R10" s="92">
        <v>52.771834007787341348838827730</v>
      </c>
      <c r="S10" s="272">
        <v>85.57391916782516692280828286</v>
      </c>
      <c r="T10" s="271">
        <v>0</v>
      </c>
      <c r="U10" s="92"/>
      <c r="V10" s="272">
        <v>444.98276883040096706085880620</v>
      </c>
      <c r="W10" s="271">
        <v>0</v>
      </c>
      <c r="X10" s="92"/>
      <c r="Y10" s="272">
        <v>67.740955187513385380782792070</v>
      </c>
      <c r="Z10" s="271">
        <v>26.011593386114042475764431230</v>
      </c>
      <c r="AA10" s="92"/>
      <c r="AB10" s="272">
        <v>118.45190397848112999174891694</v>
      </c>
      <c r="AC10" s="5"/>
      <c r="AD10" s="271" t="s">
        <v>305</v>
      </c>
      <c r="AE10" s="92"/>
      <c r="AF10" s="92"/>
      <c r="AG10" s="272"/>
    </row>
    <row r="11" ht="20.1" customHeight="1">
      <c r="A11" s="58"/>
      <c r="B11" s="288"/>
      <c r="C11" s="289" t="s">
        <v>223</v>
      </c>
      <c r="D11" s="439">
        <v>113.17323232323232323232323232</v>
      </c>
      <c r="E11" s="95">
        <v>113.70030733302195235871088277</v>
      </c>
      <c r="F11" s="442">
        <v>133.35453665618195015727074764</v>
      </c>
      <c r="G11" s="439"/>
      <c r="H11" s="95"/>
      <c r="I11" s="442">
        <v>53.782929244540542824841059423</v>
      </c>
      <c r="J11" s="439"/>
      <c r="K11" s="95"/>
      <c r="L11" s="442">
        <v>4.9891933555409740534291098628</v>
      </c>
      <c r="M11" s="439"/>
      <c r="N11" s="95"/>
      <c r="O11" s="442">
        <v>192.12665925626346703554091693</v>
      </c>
      <c r="P11" s="5"/>
      <c r="Q11" s="497">
        <v>41.528488900835902817542014200</v>
      </c>
      <c r="R11" s="216">
        <v>40.482149811160128862363105100</v>
      </c>
      <c r="S11" s="498">
        <v>66.706018054100275680559564080</v>
      </c>
      <c r="T11" s="497"/>
      <c r="U11" s="216"/>
      <c r="V11" s="498">
        <v>376.36991459656448813734162695</v>
      </c>
      <c r="W11" s="497"/>
      <c r="X11" s="216"/>
      <c r="Y11" s="498">
        <v>14.761547918869613619234921060</v>
      </c>
      <c r="Z11" s="497"/>
      <c r="AA11" s="216"/>
      <c r="AB11" s="498">
        <v>100.90323989866687820839578677</v>
      </c>
      <c r="AC11" s="5"/>
      <c r="AD11" s="420" t="s">
        <v>305</v>
      </c>
      <c r="AE11" s="91"/>
      <c r="AF11" s="91"/>
      <c r="AG11" s="421"/>
    </row>
    <row r="12" ht="20.1" customHeight="1">
      <c r="A12" s="58"/>
      <c r="B12" s="286"/>
      <c r="C12" s="287" t="s">
        <v>224</v>
      </c>
      <c r="D12" s="276">
        <v>104.9965786901270772238514174</v>
      </c>
      <c r="E12" s="94">
        <v>96.37848518178119962031610191</v>
      </c>
      <c r="F12" s="277">
        <v>113.13600212295996815560047767</v>
      </c>
      <c r="G12" s="276"/>
      <c r="H12" s="94"/>
      <c r="I12" s="277">
        <v>27.201304543999832415902095536</v>
      </c>
      <c r="J12" s="276"/>
      <c r="K12" s="94"/>
      <c r="L12" s="277">
        <v>1.6173329535303073896444083435</v>
      </c>
      <c r="M12" s="276"/>
      <c r="N12" s="94"/>
      <c r="O12" s="277">
        <v>141.95463962049010796114698154</v>
      </c>
      <c r="P12" s="5"/>
      <c r="Q12" s="271">
        <v>18.552359158262258078549917500</v>
      </c>
      <c r="R12" s="92">
        <v>6.0395497434460426871773690500</v>
      </c>
      <c r="S12" s="272">
        <v>30.110872121100169049276449310</v>
      </c>
      <c r="T12" s="271"/>
      <c r="U12" s="92"/>
      <c r="V12" s="272">
        <v>78.292545370606690242815588330</v>
      </c>
      <c r="W12" s="271"/>
      <c r="X12" s="92"/>
      <c r="Y12" s="272">
        <v>-66.480603910910304172125087230</v>
      </c>
      <c r="Z12" s="271"/>
      <c r="AA12" s="92"/>
      <c r="AB12" s="272">
        <v>32.624310054948232721071478790</v>
      </c>
      <c r="AC12" s="5"/>
      <c r="AD12" s="271" t="s">
        <v>305</v>
      </c>
      <c r="AE12" s="92"/>
      <c r="AF12" s="92"/>
      <c r="AG12" s="272"/>
    </row>
    <row r="13" ht="20.1" customHeight="1">
      <c r="A13" s="58"/>
      <c r="B13" s="288"/>
      <c r="C13" s="289" t="s">
        <v>226</v>
      </c>
      <c r="D13" s="439">
        <v>94.20674486803519061583577713</v>
      </c>
      <c r="E13" s="95">
        <v>96.74206053848819514547016016</v>
      </c>
      <c r="F13" s="442">
        <v>110.31349562529756562053651569</v>
      </c>
      <c r="G13" s="439"/>
      <c r="H13" s="95"/>
      <c r="I13" s="442">
        <v>30.333493038567789253940427371</v>
      </c>
      <c r="J13" s="439"/>
      <c r="K13" s="95"/>
      <c r="L13" s="442">
        <v>5.4133922576639619989953796645</v>
      </c>
      <c r="M13" s="439"/>
      <c r="N13" s="95"/>
      <c r="O13" s="442">
        <v>146.06038092152931687347232273</v>
      </c>
      <c r="P13" s="5"/>
      <c r="Q13" s="420">
        <v>28.563996184708493197164370270</v>
      </c>
      <c r="R13" s="91">
        <v>11.531070511913693630147872890</v>
      </c>
      <c r="S13" s="498">
        <v>33.761610214689379844464853990</v>
      </c>
      <c r="T13" s="420"/>
      <c r="U13" s="91"/>
      <c r="V13" s="498">
        <v>106.88286198183751171179993876</v>
      </c>
      <c r="W13" s="420"/>
      <c r="X13" s="91"/>
      <c r="Y13" s="498">
        <v>76.96273121028732130246134600</v>
      </c>
      <c r="Z13" s="420"/>
      <c r="AA13" s="91"/>
      <c r="AB13" s="498">
        <v>45.781301106213576453658142850</v>
      </c>
      <c r="AC13" s="5"/>
      <c r="AD13" s="420" t="s">
        <v>305</v>
      </c>
      <c r="AE13" s="91"/>
      <c r="AF13" s="91"/>
      <c r="AG13" s="421"/>
    </row>
    <row r="14" ht="20.1" customHeight="1">
      <c r="A14" s="58"/>
      <c r="B14" s="286"/>
      <c r="C14" s="287" t="s">
        <v>228</v>
      </c>
      <c r="D14" s="276">
        <v>105.56994949494949494949494949</v>
      </c>
      <c r="E14" s="94">
        <v>106.35633457885723182313560641</v>
      </c>
      <c r="F14" s="277">
        <v>125.64961690458907976449713687</v>
      </c>
      <c r="G14" s="276"/>
      <c r="H14" s="94"/>
      <c r="I14" s="277">
        <v>36.144610706178251758896655779</v>
      </c>
      <c r="J14" s="276"/>
      <c r="K14" s="94"/>
      <c r="L14" s="277">
        <v>4.8532941465283427142900941842</v>
      </c>
      <c r="M14" s="276"/>
      <c r="N14" s="94"/>
      <c r="O14" s="277">
        <v>166.64752175729567423768388683</v>
      </c>
      <c r="P14" s="5"/>
      <c r="Q14" s="271">
        <v>28.459009341228026821142356240</v>
      </c>
      <c r="R14" s="92">
        <v>10.096976125447934026966254110</v>
      </c>
      <c r="S14" s="272">
        <v>38.579827217618586199822746090</v>
      </c>
      <c r="T14" s="271"/>
      <c r="U14" s="92"/>
      <c r="V14" s="272">
        <v>152.94131727908791009266963479</v>
      </c>
      <c r="W14" s="271"/>
      <c r="X14" s="92"/>
      <c r="Y14" s="272">
        <v>53.944383282841304153728914230</v>
      </c>
      <c r="Z14" s="271"/>
      <c r="AA14" s="92"/>
      <c r="AB14" s="272">
        <v>54.143642244086146266723261860</v>
      </c>
      <c r="AC14" s="5"/>
      <c r="AD14" s="271" t="s">
        <v>305</v>
      </c>
      <c r="AE14" s="92"/>
      <c r="AF14" s="92"/>
      <c r="AG14" s="272"/>
    </row>
    <row r="15" ht="20.1" customHeight="1">
      <c r="A15" s="58"/>
      <c r="B15" s="288"/>
      <c r="C15" s="289" t="s">
        <v>229</v>
      </c>
      <c r="D15" s="439">
        <v>99.25562072336265884652981427</v>
      </c>
      <c r="E15" s="95">
        <v>102.4411633092766419068569104</v>
      </c>
      <c r="F15" s="442">
        <v>126.51924322721135159182972612</v>
      </c>
      <c r="G15" s="439"/>
      <c r="H15" s="95"/>
      <c r="I15" s="442">
        <v>56.771871517791606547344849387</v>
      </c>
      <c r="J15" s="439"/>
      <c r="K15" s="95"/>
      <c r="L15" s="442">
        <v>5.0916809267715494275739215046</v>
      </c>
      <c r="M15" s="439"/>
      <c r="N15" s="95"/>
      <c r="O15" s="442">
        <v>188.38279567177450756674849701</v>
      </c>
      <c r="P15" s="5"/>
      <c r="Q15" s="420">
        <v>1.5110920051724089580940180600</v>
      </c>
      <c r="R15" s="91">
        <v>4.6058458160234775889550976300</v>
      </c>
      <c r="S15" s="498">
        <v>32.556686420851529137648781840</v>
      </c>
      <c r="T15" s="420"/>
      <c r="U15" s="91"/>
      <c r="V15" s="498">
        <v>142.28729146945188502231242428</v>
      </c>
      <c r="W15" s="420"/>
      <c r="X15" s="91"/>
      <c r="Y15" s="498">
        <v>15.906209431271616870996003060</v>
      </c>
      <c r="Z15" s="420"/>
      <c r="AA15" s="91"/>
      <c r="AB15" s="498">
        <v>52.821340503199635241254148840</v>
      </c>
      <c r="AC15" s="5"/>
      <c r="AD15" s="420" t="s">
        <v>305</v>
      </c>
      <c r="AE15" s="91"/>
      <c r="AF15" s="91"/>
      <c r="AG15" s="421"/>
    </row>
    <row r="16" ht="20.1" customHeight="1">
      <c r="A16" s="58"/>
      <c r="B16" s="286"/>
      <c r="C16" s="287" t="s">
        <v>230</v>
      </c>
      <c r="D16" s="276">
        <v>100.06691919191919191919191919</v>
      </c>
      <c r="E16" s="94">
        <v>94.49136338159738439981317142</v>
      </c>
      <c r="F16" s="277">
        <v>114.29512057423985805306879587</v>
      </c>
      <c r="G16" s="276"/>
      <c r="H16" s="94"/>
      <c r="I16" s="277">
        <v>44.682031136612712499506427393</v>
      </c>
      <c r="J16" s="276"/>
      <c r="K16" s="94"/>
      <c r="L16" s="277">
        <v>11.066632978786259056452349289</v>
      </c>
      <c r="M16" s="276"/>
      <c r="N16" s="94"/>
      <c r="O16" s="277">
        <v>170.04378468963882960902757255</v>
      </c>
      <c r="P16" s="5"/>
      <c r="Q16" s="271">
        <v>22.082079183241817307480926270</v>
      </c>
      <c r="R16" s="92">
        <v>3.079403974800867426216528500</v>
      </c>
      <c r="S16" s="272">
        <v>26.250382774571444302117920650</v>
      </c>
      <c r="T16" s="271"/>
      <c r="U16" s="92"/>
      <c r="V16" s="272">
        <v>100.89838462611811785933038786</v>
      </c>
      <c r="W16" s="271"/>
      <c r="X16" s="92"/>
      <c r="Y16" s="272">
        <v>186.59078865381154660102840819</v>
      </c>
      <c r="Z16" s="271"/>
      <c r="AA16" s="92"/>
      <c r="AB16" s="272">
        <v>45.793762685601088113771210190</v>
      </c>
      <c r="AC16" s="5"/>
      <c r="AD16" s="271" t="s">
        <v>305</v>
      </c>
      <c r="AE16" s="92"/>
      <c r="AF16" s="92"/>
      <c r="AG16" s="272"/>
    </row>
    <row r="17" ht="20.1" customHeight="1">
      <c r="A17" s="58"/>
      <c r="B17" s="288"/>
      <c r="C17" s="289" t="s">
        <v>231</v>
      </c>
      <c r="D17" s="439">
        <v>90.82836428804170739654610622</v>
      </c>
      <c r="E17" s="95">
        <v>100.28335764113844902140995314</v>
      </c>
      <c r="F17" s="442">
        <v>101.39330174910047376349289355</v>
      </c>
      <c r="G17" s="439"/>
      <c r="H17" s="95"/>
      <c r="I17" s="442">
        <v>46.501462097426348496701802034</v>
      </c>
      <c r="J17" s="439"/>
      <c r="K17" s="95"/>
      <c r="L17" s="442">
        <v>2.6678312763483105248349473251</v>
      </c>
      <c r="M17" s="439"/>
      <c r="N17" s="95"/>
      <c r="O17" s="442">
        <v>150.56259512287513278502964291</v>
      </c>
      <c r="P17" s="5"/>
      <c r="Q17" s="420">
        <v>10.432137770717063124508153080</v>
      </c>
      <c r="R17" s="91">
        <v>1.03224340058147993823486700</v>
      </c>
      <c r="S17" s="498">
        <v>18.168418073855128333111642760</v>
      </c>
      <c r="T17" s="420"/>
      <c r="U17" s="91"/>
      <c r="V17" s="498">
        <v>198.76219590819549942176279181</v>
      </c>
      <c r="W17" s="420"/>
      <c r="X17" s="91"/>
      <c r="Y17" s="498">
        <v>-32.492550537276683557785364640</v>
      </c>
      <c r="Z17" s="420"/>
      <c r="AA17" s="91"/>
      <c r="AB17" s="498">
        <v>42.956351904106750814597597490</v>
      </c>
      <c r="AC17" s="5"/>
      <c r="AD17" s="420" t="s">
        <v>305</v>
      </c>
      <c r="AE17" s="91"/>
      <c r="AF17" s="91"/>
      <c r="AG17" s="421"/>
    </row>
    <row r="18" ht="20.1" customHeight="1">
      <c r="A18" s="58"/>
      <c r="B18" s="286">
        <v>2023</v>
      </c>
      <c r="C18" s="287" t="s">
        <v>232</v>
      </c>
      <c r="D18" s="276">
        <v>80.43377321603128054740957967</v>
      </c>
      <c r="E18" s="94">
        <v>74.829379849633122900061773968</v>
      </c>
      <c r="F18" s="277">
        <v>86.47217907791731383124029253</v>
      </c>
      <c r="G18" s="276"/>
      <c r="H18" s="94"/>
      <c r="I18" s="277">
        <v>31.1578232345715944412018329</v>
      </c>
      <c r="J18" s="276"/>
      <c r="K18" s="94"/>
      <c r="L18" s="277">
        <v>4.0594891091280044604242472967</v>
      </c>
      <c r="M18" s="276"/>
      <c r="N18" s="94"/>
      <c r="O18" s="277">
        <v>121.68949142161691273286637273</v>
      </c>
      <c r="P18" s="5"/>
      <c r="Q18" s="271">
        <v>18.457658859582864957319168330</v>
      </c>
      <c r="R18" s="92">
        <v>-0.5337327116882500950900152400</v>
      </c>
      <c r="S18" s="272">
        <v>40.448428990709787494875526560</v>
      </c>
      <c r="T18" s="271"/>
      <c r="U18" s="92"/>
      <c r="V18" s="272">
        <v>224.93710328967554603535470205</v>
      </c>
      <c r="W18" s="271"/>
      <c r="X18" s="92"/>
      <c r="Y18" s="272">
        <v>20.518071059811083631407476130</v>
      </c>
      <c r="Z18" s="271"/>
      <c r="AA18" s="92"/>
      <c r="AB18" s="272">
        <v>63.284882057894217144456814210</v>
      </c>
      <c r="AC18" s="5"/>
      <c r="AD18" s="271" t="s">
        <v>305</v>
      </c>
      <c r="AE18" s="92"/>
      <c r="AF18" s="92"/>
      <c r="AG18" s="272"/>
    </row>
    <row r="19" ht="20.1" customHeight="1">
      <c r="A19" s="58"/>
      <c r="B19" s="288"/>
      <c r="C19" s="289" t="s">
        <v>233</v>
      </c>
      <c r="D19" s="439">
        <v>79.8132215007215007215007215</v>
      </c>
      <c r="E19" s="95">
        <v>80.82753202775738973777273637</v>
      </c>
      <c r="F19" s="442">
        <v>93.52427327088590093671148595</v>
      </c>
      <c r="G19" s="439"/>
      <c r="H19" s="95"/>
      <c r="I19" s="442">
        <v>33.918865134145787105705209315</v>
      </c>
      <c r="J19" s="439"/>
      <c r="K19" s="95"/>
      <c r="L19" s="442">
        <v>4.4024455947792194647013999371</v>
      </c>
      <c r="M19" s="439"/>
      <c r="N19" s="95"/>
      <c r="O19" s="442">
        <v>131.8455839998109075071180952</v>
      </c>
      <c r="P19" s="5"/>
      <c r="Q19" s="420">
        <v>1.2230691452712626032967268300</v>
      </c>
      <c r="R19" s="91">
        <v>7.5399956867188287831170416400</v>
      </c>
      <c r="S19" s="498">
        <v>28.918961322499280391485035910</v>
      </c>
      <c r="T19" s="420"/>
      <c r="U19" s="91"/>
      <c r="V19" s="498">
        <v>104.58492913929250573327789274</v>
      </c>
      <c r="W19" s="420"/>
      <c r="X19" s="91"/>
      <c r="Y19" s="498">
        <v>-15.407252029923762856319437810</v>
      </c>
      <c r="Z19" s="420"/>
      <c r="AA19" s="91"/>
      <c r="AB19" s="498">
        <v>39.772577291025769611997720100</v>
      </c>
      <c r="AC19" s="5"/>
      <c r="AD19" s="420" t="s">
        <v>305</v>
      </c>
      <c r="AE19" s="91"/>
      <c r="AF19" s="91"/>
      <c r="AG19" s="421"/>
    </row>
    <row r="20" ht="20.1" customHeight="1">
      <c r="A20" s="58"/>
      <c r="B20" s="286"/>
      <c r="C20" s="287" t="s">
        <v>234</v>
      </c>
      <c r="D20" s="276">
        <v>87.35565330726621049201694363</v>
      </c>
      <c r="E20" s="94">
        <v>90.08812418074158894697985566</v>
      </c>
      <c r="F20" s="277">
        <v>107.98616173520757397188639042</v>
      </c>
      <c r="G20" s="276"/>
      <c r="H20" s="94"/>
      <c r="I20" s="277">
        <v>49.868209101837809788865584046</v>
      </c>
      <c r="J20" s="276"/>
      <c r="K20" s="94"/>
      <c r="L20" s="277">
        <v>10.800544646734741172941395529</v>
      </c>
      <c r="M20" s="276"/>
      <c r="N20" s="94"/>
      <c r="O20" s="277">
        <v>168.65491548378012493369337</v>
      </c>
      <c r="P20" s="5"/>
      <c r="Q20" s="271">
        <v>3.9590359647116215201952583600</v>
      </c>
      <c r="R20" s="92">
        <v>2.1466659157815098839514770500</v>
      </c>
      <c r="S20" s="272">
        <v>25.657153101949646209576724200</v>
      </c>
      <c r="T20" s="271"/>
      <c r="U20" s="92"/>
      <c r="V20" s="272">
        <v>156.29499511939504649479201881</v>
      </c>
      <c r="W20" s="271"/>
      <c r="X20" s="92"/>
      <c r="Y20" s="272">
        <v>225.42008109629360774490106033</v>
      </c>
      <c r="Z20" s="271"/>
      <c r="AA20" s="92"/>
      <c r="AB20" s="272">
        <v>55.137132797863611105608980980</v>
      </c>
      <c r="AC20" s="5"/>
      <c r="AD20" s="271" t="s">
        <v>305</v>
      </c>
      <c r="AE20" s="92"/>
      <c r="AF20" s="92"/>
      <c r="AG20" s="272"/>
    </row>
    <row r="21" ht="20.1" customHeight="1">
      <c r="A21" s="58"/>
      <c r="B21" s="288"/>
      <c r="C21" s="289" t="s">
        <v>218</v>
      </c>
      <c r="D21" s="439">
        <v>97.90959595959595959595959596</v>
      </c>
      <c r="E21" s="95">
        <v>104.29050739529814728320099642</v>
      </c>
      <c r="F21" s="442">
        <v>117.16381159770949270102427615</v>
      </c>
      <c r="G21" s="439"/>
      <c r="H21" s="95"/>
      <c r="I21" s="442">
        <v>37.683201736197227387151254466</v>
      </c>
      <c r="J21" s="439"/>
      <c r="K21" s="95"/>
      <c r="L21" s="442">
        <v>5.5640394698648641486874046314</v>
      </c>
      <c r="M21" s="439"/>
      <c r="N21" s="95"/>
      <c r="O21" s="442">
        <v>160.41105280377158423686293524</v>
      </c>
      <c r="P21" s="5"/>
      <c r="Q21" s="420">
        <v>10.071370576257509964124646700</v>
      </c>
      <c r="R21" s="91">
        <v>27.428235610824104143819293130</v>
      </c>
      <c r="S21" s="498">
        <v>11.574315437912126097192226480</v>
      </c>
      <c r="T21" s="420"/>
      <c r="U21" s="91"/>
      <c r="V21" s="498">
        <v>58.980707144539616058408882970</v>
      </c>
      <c r="W21" s="420"/>
      <c r="X21" s="91"/>
      <c r="Y21" s="498">
        <v>44.074909121656351109766989910</v>
      </c>
      <c r="Z21" s="420"/>
      <c r="AA21" s="91"/>
      <c r="AB21" s="498">
        <v>20.996847239975323560896016770</v>
      </c>
      <c r="AC21" s="5"/>
      <c r="AD21" s="420" t="s">
        <v>305</v>
      </c>
      <c r="AE21" s="91"/>
      <c r="AF21" s="91"/>
      <c r="AG21" s="421"/>
    </row>
    <row r="22" ht="20.1" customHeight="1">
      <c r="A22" s="58"/>
      <c r="B22" s="286"/>
      <c r="C22" s="287" t="s">
        <v>221</v>
      </c>
      <c r="D22" s="276">
        <v>103.5787715868361029651352232</v>
      </c>
      <c r="E22" s="94">
        <v>113.89793629747932078769342032</v>
      </c>
      <c r="F22" s="277">
        <v>137.23713931144291032835634507</v>
      </c>
      <c r="G22" s="276"/>
      <c r="H22" s="94"/>
      <c r="I22" s="277">
        <v>51.995537137812771299912125375</v>
      </c>
      <c r="J22" s="276"/>
      <c r="K22" s="94"/>
      <c r="L22" s="277">
        <v>6.4432096595354590428176395284</v>
      </c>
      <c r="M22" s="276"/>
      <c r="N22" s="94"/>
      <c r="O22" s="277">
        <v>195.67588610879114067108610997</v>
      </c>
      <c r="P22" s="5"/>
      <c r="Q22" s="271">
        <v>0.1234679696029266107583322800</v>
      </c>
      <c r="R22" s="92">
        <v>16.428331746339192868440138440</v>
      </c>
      <c r="S22" s="272">
        <v>17.400674295370797896042520360</v>
      </c>
      <c r="T22" s="271"/>
      <c r="U22" s="92"/>
      <c r="V22" s="272">
        <v>41.309268813265437395775656610</v>
      </c>
      <c r="W22" s="271"/>
      <c r="X22" s="92"/>
      <c r="Y22" s="272">
        <v>45.809026156408494530498523450</v>
      </c>
      <c r="Z22" s="271"/>
      <c r="AA22" s="92"/>
      <c r="AB22" s="272">
        <v>23.758648327822766896808943330</v>
      </c>
      <c r="AC22" s="5"/>
      <c r="AD22" s="271" t="s">
        <v>305</v>
      </c>
      <c r="AE22" s="92"/>
      <c r="AF22" s="92"/>
      <c r="AG22" s="272"/>
    </row>
    <row r="23" ht="20.1" customHeight="1">
      <c r="A23" s="58"/>
      <c r="B23" s="288"/>
      <c r="C23" s="289" t="s">
        <v>223</v>
      </c>
      <c r="D23" s="439">
        <v>121.52811447811447811447811448</v>
      </c>
      <c r="E23" s="95">
        <v>135.44240043593336447143079558</v>
      </c>
      <c r="F23" s="442">
        <v>153.24947173159125735946447294</v>
      </c>
      <c r="G23" s="439"/>
      <c r="H23" s="95"/>
      <c r="I23" s="442">
        <v>66.90232751114608046026278566</v>
      </c>
      <c r="J23" s="439"/>
      <c r="K23" s="95"/>
      <c r="L23" s="442">
        <v>6.4365811033875441655050859247</v>
      </c>
      <c r="M23" s="439"/>
      <c r="N23" s="95"/>
      <c r="O23" s="442">
        <v>226.58838034612488198523234453</v>
      </c>
      <c r="P23" s="5"/>
      <c r="Q23" s="420">
        <v>7.382383610865345158792777900</v>
      </c>
      <c r="R23" s="91">
        <v>19.122281736016918837778033310</v>
      </c>
      <c r="S23" s="498">
        <v>14.918828840958137715763319250</v>
      </c>
      <c r="T23" s="420"/>
      <c r="U23" s="91"/>
      <c r="V23" s="498">
        <v>24.393238618530076779486568930</v>
      </c>
      <c r="W23" s="420"/>
      <c r="X23" s="91"/>
      <c r="Y23" s="498">
        <v>29.010456094910995587793388830</v>
      </c>
      <c r="Z23" s="420"/>
      <c r="AA23" s="91"/>
      <c r="AB23" s="498">
        <v>17.936980335379902372451943150</v>
      </c>
      <c r="AC23" s="5"/>
      <c r="AD23" s="420" t="s">
        <v>305</v>
      </c>
      <c r="AE23" s="91"/>
      <c r="AF23" s="91"/>
      <c r="AG23" s="421"/>
    </row>
    <row r="24" ht="20.1" customHeight="1">
      <c r="A24" s="59"/>
      <c r="B24" s="286"/>
      <c r="C24" s="287" t="s">
        <v>224</v>
      </c>
      <c r="D24" s="276">
        <v>129.18597262952101661779081134</v>
      </c>
      <c r="E24" s="94">
        <v>137.13090518540850165812481158</v>
      </c>
      <c r="F24" s="277">
        <v>137.5119845773202313401965299</v>
      </c>
      <c r="G24" s="276"/>
      <c r="H24" s="94"/>
      <c r="I24" s="277">
        <v>44.474824253101938228132214444</v>
      </c>
      <c r="J24" s="276"/>
      <c r="K24" s="94"/>
      <c r="L24" s="277">
        <v>6.9241230194353871639418672245</v>
      </c>
      <c r="M24" s="276"/>
      <c r="N24" s="94"/>
      <c r="O24" s="277">
        <v>188.91093184985755673227061156</v>
      </c>
      <c r="P24" s="93"/>
      <c r="Q24" s="271">
        <v>23.038268714275549266543949510</v>
      </c>
      <c r="R24" s="92">
        <v>42.283731609535756441895518870</v>
      </c>
      <c r="S24" s="272">
        <v>21.545734334698320087815721290</v>
      </c>
      <c r="T24" s="271"/>
      <c r="U24" s="92"/>
      <c r="V24" s="272">
        <v>63.502541509216294990841504120</v>
      </c>
      <c r="W24" s="271"/>
      <c r="X24" s="92"/>
      <c r="Y24" s="272">
        <v>328.11982557154933799732704355</v>
      </c>
      <c r="Z24" s="271"/>
      <c r="AA24" s="92"/>
      <c r="AB24" s="272">
        <v>33.078377962770361786683502940</v>
      </c>
      <c r="AC24" s="93"/>
      <c r="AD24" s="271" t="s">
        <v>305</v>
      </c>
      <c r="AE24" s="92"/>
      <c r="AF24" s="92"/>
      <c r="AG24" s="272"/>
    </row>
    <row r="25" ht="20.1" customHeight="1">
      <c r="A25" s="60"/>
      <c r="B25" s="288"/>
      <c r="C25" s="289" t="s">
        <v>226</v>
      </c>
      <c r="D25" s="439">
        <v>115.25619094167481264255457804</v>
      </c>
      <c r="E25" s="95">
        <v>118.24477630388905637624359361</v>
      </c>
      <c r="F25" s="442">
        <v>128.07950953380735699288964511</v>
      </c>
      <c r="G25" s="439"/>
      <c r="H25" s="95"/>
      <c r="I25" s="442">
        <v>41.925715705751966836275222706</v>
      </c>
      <c r="J25" s="439"/>
      <c r="K25" s="95"/>
      <c r="L25" s="442">
        <v>4.9190427231944376561970455661</v>
      </c>
      <c r="M25" s="439"/>
      <c r="N25" s="95"/>
      <c r="O25" s="442">
        <v>174.92426796275376148536191338</v>
      </c>
      <c r="P25" s="93"/>
      <c r="Q25" s="420">
        <v>22.343884297423438114917903540</v>
      </c>
      <c r="R25" s="91">
        <v>22.226853186398400000463303770</v>
      </c>
      <c r="S25" s="498">
        <v>16.105023059783073503442245660</v>
      </c>
      <c r="T25" s="420"/>
      <c r="U25" s="91"/>
      <c r="V25" s="498">
        <v>38.215917475777097911622848420</v>
      </c>
      <c r="W25" s="420"/>
      <c r="X25" s="91"/>
      <c r="Y25" s="498">
        <v>-9.131973279830228471916603520</v>
      </c>
      <c r="Z25" s="420"/>
      <c r="AA25" s="91"/>
      <c r="AB25" s="498">
        <v>19.761612874860724615066957960</v>
      </c>
      <c r="AC25" s="93"/>
      <c r="AD25" s="420" t="s">
        <v>305</v>
      </c>
      <c r="AE25" s="91"/>
      <c r="AF25" s="91"/>
      <c r="AG25" s="421"/>
    </row>
    <row r="26" ht="20.1" customHeight="1">
      <c r="A26" s="60"/>
      <c r="B26" s="290"/>
      <c r="C26" s="291" t="s">
        <v>228</v>
      </c>
      <c r="D26" s="443">
        <v>122.64840067340067340067340067</v>
      </c>
      <c r="E26" s="444">
        <v>133.50113037383177570093457944</v>
      </c>
      <c r="F26" s="445">
        <v>144.95492378417614323735785144</v>
      </c>
      <c r="G26" s="443"/>
      <c r="H26" s="444"/>
      <c r="I26" s="445">
        <v>69.616665080104691746905105589</v>
      </c>
      <c r="J26" s="443"/>
      <c r="K26" s="444"/>
      <c r="L26" s="445">
        <v>6.9112760753708686334315428018</v>
      </c>
      <c r="M26" s="443"/>
      <c r="N26" s="444"/>
      <c r="O26" s="445">
        <v>221.48286493965170361769449983</v>
      </c>
      <c r="P26" s="453"/>
      <c r="Q26" s="273">
        <v>16.177379320737213903878014620</v>
      </c>
      <c r="R26" s="274">
        <v>25.522500283981226315084591300</v>
      </c>
      <c r="S26" s="275">
        <v>15.364397723738209775684476270</v>
      </c>
      <c r="T26" s="273"/>
      <c r="U26" s="274"/>
      <c r="V26" s="275">
        <v>92.60593410724748470525306152</v>
      </c>
      <c r="W26" s="273"/>
      <c r="X26" s="274"/>
      <c r="Y26" s="275">
        <v>42.403816186476193699452764080</v>
      </c>
      <c r="Z26" s="273"/>
      <c r="AA26" s="274"/>
      <c r="AB26" s="275">
        <v>32.90498568722318228085333500</v>
      </c>
      <c r="AC26" s="453"/>
      <c r="AD26" s="273" t="s">
        <v>305</v>
      </c>
      <c r="AE26" s="274"/>
      <c r="AF26" s="274"/>
      <c r="AG26" s="275"/>
    </row>
    <row r="27" ht="21" customHeight="1">
      <c r="A27" s="112"/>
      <c r="B27" s="114"/>
      <c r="C27" s="114"/>
      <c r="D27" s="113"/>
      <c r="E27" s="113"/>
      <c r="F27" s="113"/>
      <c r="G27" s="113"/>
      <c r="H27" s="113"/>
      <c r="I27" s="113"/>
      <c r="J27" s="113"/>
      <c r="K27" s="113"/>
      <c r="L27" s="113"/>
      <c r="M27" s="113"/>
      <c r="N27" s="113"/>
      <c r="O27" s="113"/>
      <c r="P27" s="115"/>
      <c r="Q27" s="113"/>
      <c r="R27" s="113"/>
      <c r="S27" s="113"/>
      <c r="T27" s="113"/>
      <c r="U27" s="113"/>
      <c r="V27" s="113"/>
      <c r="W27" s="113"/>
      <c r="X27" s="113"/>
      <c r="Y27" s="113"/>
      <c r="Z27" s="113"/>
      <c r="AA27" s="113"/>
      <c r="AB27" s="113"/>
      <c r="AC27" s="115"/>
      <c r="AD27" s="113"/>
      <c r="AE27" s="113"/>
      <c r="AF27" s="113"/>
      <c r="AG27" s="113"/>
      <c r="AH27" s="9"/>
    </row>
    <row r="28" ht="24.95" customHeight="1">
      <c r="A28" s="112"/>
      <c r="B28" s="973" t="s">
        <v>58</v>
      </c>
      <c r="C28" s="973"/>
      <c r="D28" s="973"/>
      <c r="E28" s="973"/>
      <c r="F28" s="973"/>
      <c r="G28" s="973"/>
      <c r="H28" s="973"/>
      <c r="I28" s="973"/>
      <c r="J28" s="973"/>
      <c r="K28" s="973"/>
      <c r="L28" s="973"/>
      <c r="M28" s="973"/>
      <c r="N28" s="973"/>
      <c r="O28" s="973"/>
      <c r="P28" s="501"/>
      <c r="Q28" s="971"/>
      <c r="R28" s="971"/>
      <c r="S28" s="971"/>
      <c r="T28" s="971"/>
      <c r="U28" s="971"/>
      <c r="V28" s="971"/>
      <c r="W28" s="971"/>
      <c r="X28" s="971"/>
      <c r="Y28" s="971"/>
      <c r="Z28" s="971"/>
      <c r="AA28" s="971"/>
      <c r="AB28" s="971"/>
      <c r="AC28" s="501"/>
      <c r="AD28" s="971"/>
      <c r="AE28" s="971"/>
      <c r="AF28" s="971"/>
      <c r="AG28" s="971"/>
      <c r="AH28" s="9"/>
    </row>
    <row r="29" ht="20.1" customHeight="1">
      <c r="A29" s="58"/>
      <c r="B29" s="284">
        <v>2021</v>
      </c>
      <c r="C29" s="285"/>
      <c r="D29" s="454">
        <v>68.850658600658600658600658601</v>
      </c>
      <c r="E29" s="455">
        <v>65.794233001737334492967075289</v>
      </c>
      <c r="F29" s="436">
        <v>61.096612253026858865623261659</v>
      </c>
      <c r="G29" s="454">
        <v>0</v>
      </c>
      <c r="H29" s="455"/>
      <c r="I29" s="436">
        <v>8.234990286895063532570668486</v>
      </c>
      <c r="J29" s="454">
        <v>0</v>
      </c>
      <c r="K29" s="455"/>
      <c r="L29" s="436">
        <v>3.282331241198108015974690713</v>
      </c>
      <c r="M29" s="454">
        <v>68.850658600658600658600658601</v>
      </c>
      <c r="N29" s="455"/>
      <c r="O29" s="436">
        <v>72.613933781120030414168620859</v>
      </c>
      <c r="P29" s="5"/>
      <c r="Q29" s="427">
        <v>63.547108159233918997485153480</v>
      </c>
      <c r="R29" s="428">
        <v>64.164787481611685468839500580</v>
      </c>
      <c r="S29" s="417">
        <v>20.062960112953657108856866280</v>
      </c>
      <c r="T29" s="427"/>
      <c r="U29" s="428"/>
      <c r="V29" s="417">
        <v>-20.980882633958225940184566160</v>
      </c>
      <c r="W29" s="427"/>
      <c r="X29" s="428"/>
      <c r="Y29" s="417">
        <v>-0.4909072278344612107534015500</v>
      </c>
      <c r="Z29" s="427"/>
      <c r="AA29" s="428"/>
      <c r="AB29" s="417">
        <v>12.392969479175966952883694440</v>
      </c>
      <c r="AC29" s="5"/>
      <c r="AD29" s="427" t="s">
        <v>227</v>
      </c>
      <c r="AE29" s="428"/>
      <c r="AF29" s="428"/>
      <c r="AG29" s="429"/>
    </row>
    <row r="30" ht="20.1" customHeight="1">
      <c r="A30" s="58"/>
      <c r="B30" s="286">
        <v>2022</v>
      </c>
      <c r="C30" s="287"/>
      <c r="D30" s="276">
        <v>93.51905501905501905501905502</v>
      </c>
      <c r="E30" s="94">
        <v>93.34288086224623032069438433</v>
      </c>
      <c r="F30" s="277">
        <v>103.44109073575644968430765294</v>
      </c>
      <c r="G30" s="276"/>
      <c r="H30" s="94"/>
      <c r="I30" s="277">
        <v>28.452368370433827841296396913</v>
      </c>
      <c r="J30" s="276"/>
      <c r="K30" s="94"/>
      <c r="L30" s="277">
        <v>4.0969173427949403666539141604</v>
      </c>
      <c r="M30" s="276"/>
      <c r="N30" s="94"/>
      <c r="O30" s="277">
        <v>135.99037644898521789225796402</v>
      </c>
      <c r="P30" s="5"/>
      <c r="Q30" s="271">
        <v>35.828845968518036998471687470</v>
      </c>
      <c r="R30" s="92">
        <v>41.870915737910380007241528100</v>
      </c>
      <c r="S30" s="272">
        <v>69.307408252700995605082216440</v>
      </c>
      <c r="T30" s="271"/>
      <c r="U30" s="92"/>
      <c r="V30" s="272">
        <v>245.50579149674391877996322926</v>
      </c>
      <c r="W30" s="271"/>
      <c r="X30" s="92"/>
      <c r="Y30" s="272">
        <v>24.817303365675327949710834940</v>
      </c>
      <c r="Z30" s="271"/>
      <c r="AA30" s="92"/>
      <c r="AB30" s="272">
        <v>87.27862459419720618491162916</v>
      </c>
      <c r="AC30" s="5"/>
      <c r="AD30" s="271" t="s">
        <v>305</v>
      </c>
      <c r="AE30" s="92"/>
      <c r="AF30" s="92"/>
      <c r="AG30" s="272"/>
    </row>
    <row r="31" ht="20.1" customHeight="1">
      <c r="A31" s="58"/>
      <c r="B31" s="425">
        <v>2023</v>
      </c>
      <c r="C31" s="426"/>
      <c r="D31" s="457">
        <v>104.34972434972434972434972435</v>
      </c>
      <c r="E31" s="458">
        <v>109.96070922192124927917645589</v>
      </c>
      <c r="F31" s="499">
        <v>123.0608866897277252951097616</v>
      </c>
      <c r="G31" s="457"/>
      <c r="H31" s="458"/>
      <c r="I31" s="499">
        <v>47.53801994873582609968980438</v>
      </c>
      <c r="J31" s="457"/>
      <c r="K31" s="458"/>
      <c r="L31" s="499">
        <v>6.2936412454629500652979789322</v>
      </c>
      <c r="M31" s="457"/>
      <c r="N31" s="458"/>
      <c r="O31" s="499">
        <v>176.89254788392650146009754491</v>
      </c>
      <c r="P31" s="453"/>
      <c r="Q31" s="430">
        <v>11.581243339565751863609684410</v>
      </c>
      <c r="R31" s="431">
        <v>17.802994943185625812091924030</v>
      </c>
      <c r="S31" s="500">
        <v>18.967120139944054442389778580</v>
      </c>
      <c r="T31" s="430"/>
      <c r="U31" s="431"/>
      <c r="V31" s="500">
        <v>67.079307177083019296581222710</v>
      </c>
      <c r="W31" s="430"/>
      <c r="X31" s="431"/>
      <c r="Y31" s="500">
        <v>53.618946121124805849914569390</v>
      </c>
      <c r="Z31" s="430"/>
      <c r="AA31" s="431"/>
      <c r="AB31" s="500">
        <v>30.077254363852651871775939500</v>
      </c>
      <c r="AC31" s="453"/>
      <c r="AD31" s="430" t="s">
        <v>305</v>
      </c>
      <c r="AE31" s="431"/>
      <c r="AF31" s="431"/>
      <c r="AG31" s="432"/>
    </row>
    <row r="32" ht="21" customHeight="1"/>
    <row r="33" ht="24.95" customHeight="1">
      <c r="A33" s="112"/>
      <c r="B33" s="972" t="s">
        <v>44</v>
      </c>
      <c r="C33" s="972"/>
      <c r="D33" s="972"/>
      <c r="E33" s="972"/>
      <c r="F33" s="972"/>
      <c r="G33" s="972"/>
      <c r="H33" s="972"/>
      <c r="I33" s="972"/>
      <c r="J33" s="972"/>
      <c r="K33" s="972"/>
      <c r="L33" s="972"/>
      <c r="M33" s="972"/>
      <c r="N33" s="972"/>
      <c r="O33" s="972"/>
      <c r="P33" s="501"/>
      <c r="Q33" s="971"/>
      <c r="R33" s="971"/>
      <c r="S33" s="971"/>
      <c r="T33" s="971"/>
      <c r="U33" s="971"/>
      <c r="V33" s="971"/>
      <c r="W33" s="971"/>
      <c r="X33" s="971"/>
      <c r="Y33" s="971"/>
      <c r="Z33" s="971"/>
      <c r="AA33" s="971"/>
      <c r="AB33" s="971"/>
      <c r="AC33" s="501"/>
      <c r="AD33" s="971"/>
      <c r="AE33" s="971"/>
      <c r="AF33" s="971"/>
      <c r="AG33" s="971"/>
      <c r="AH33" s="9"/>
    </row>
    <row r="34" ht="20.1" customHeight="1">
      <c r="A34" s="58"/>
      <c r="B34" s="284">
        <v>2021</v>
      </c>
      <c r="C34" s="285"/>
      <c r="D34" s="454">
        <v>81.33204325867369345630215195</v>
      </c>
      <c r="E34" s="455">
        <v>91.35410274282269610428754427</v>
      </c>
      <c r="F34" s="436">
        <v>86.65457608980270273347222697</v>
      </c>
      <c r="G34" s="454">
        <v>0</v>
      </c>
      <c r="H34" s="455"/>
      <c r="I34" s="436">
        <v>14.740998343465595944161975344</v>
      </c>
      <c r="J34" s="454">
        <v>0</v>
      </c>
      <c r="K34" s="455"/>
      <c r="L34" s="436">
        <v>3.6846378641392717777939996069</v>
      </c>
      <c r="M34" s="454">
        <v>81.33204325867369345630215195</v>
      </c>
      <c r="N34" s="455"/>
      <c r="O34" s="436">
        <v>105.08021229740757045542820192</v>
      </c>
      <c r="P34" s="5"/>
      <c r="Q34" s="427">
        <v>125.32139462348906655385282146</v>
      </c>
      <c r="R34" s="428">
        <v>174.67527620321089172736644671</v>
      </c>
      <c r="S34" s="417">
        <v>145.96832603899550563165870900</v>
      </c>
      <c r="T34" s="427"/>
      <c r="U34" s="428"/>
      <c r="V34" s="417">
        <v>926.4865965409269275423166612</v>
      </c>
      <c r="W34" s="427"/>
      <c r="X34" s="428"/>
      <c r="Y34" s="417">
        <v>52.865372307024862586750877100</v>
      </c>
      <c r="Z34" s="427"/>
      <c r="AA34" s="428"/>
      <c r="AB34" s="417">
        <v>168.90953156427272963394682648</v>
      </c>
      <c r="AC34" s="5"/>
      <c r="AD34" s="427" t="s">
        <v>227</v>
      </c>
      <c r="AE34" s="428"/>
      <c r="AF34" s="428"/>
      <c r="AG34" s="429"/>
    </row>
    <row r="35" ht="20.1" customHeight="1">
      <c r="A35" s="58"/>
      <c r="B35" s="286">
        <v>2022</v>
      </c>
      <c r="C35" s="287"/>
      <c r="D35" s="276">
        <v>101.54784255599472990777338603</v>
      </c>
      <c r="E35" s="94">
        <v>99.75464081189204556992872083</v>
      </c>
      <c r="F35" s="277">
        <v>116.2654667101484341303821837</v>
      </c>
      <c r="G35" s="276"/>
      <c r="H35" s="94"/>
      <c r="I35" s="277">
        <v>31.173011372227650266652368298</v>
      </c>
      <c r="J35" s="276"/>
      <c r="K35" s="94"/>
      <c r="L35" s="277">
        <v>3.9516446298138329617014810194</v>
      </c>
      <c r="M35" s="276"/>
      <c r="N35" s="94"/>
      <c r="O35" s="277">
        <v>151.39012271218991735873603301</v>
      </c>
      <c r="P35" s="5"/>
      <c r="Q35" s="271">
        <v>24.855885192743227800322999030</v>
      </c>
      <c r="R35" s="92">
        <v>9.195578323113821189812863610</v>
      </c>
      <c r="S35" s="272">
        <v>34.171179361217710030695528520</v>
      </c>
      <c r="T35" s="271"/>
      <c r="U35" s="92"/>
      <c r="V35" s="272">
        <v>111.47150719254573577893278255</v>
      </c>
      <c r="W35" s="271"/>
      <c r="X35" s="92"/>
      <c r="Y35" s="272">
        <v>7.2464859658345647325640806800</v>
      </c>
      <c r="Z35" s="271"/>
      <c r="AA35" s="92"/>
      <c r="AB35" s="272">
        <v>44.071009567170206038385076970</v>
      </c>
      <c r="AC35" s="5"/>
      <c r="AD35" s="271" t="s">
        <v>305</v>
      </c>
      <c r="AE35" s="92"/>
      <c r="AF35" s="92"/>
      <c r="AG35" s="272"/>
    </row>
    <row r="36" ht="20.1" customHeight="1">
      <c r="A36" s="58"/>
      <c r="B36" s="425">
        <v>2023</v>
      </c>
      <c r="C36" s="426"/>
      <c r="D36" s="457">
        <v>122.36042490118577075098814229</v>
      </c>
      <c r="E36" s="458">
        <v>129.58347866720845184884193417</v>
      </c>
      <c r="F36" s="499">
        <v>136.760695988806951472243554</v>
      </c>
      <c r="G36" s="457"/>
      <c r="H36" s="458"/>
      <c r="I36" s="499">
        <v>51.814311860082737058736779558</v>
      </c>
      <c r="J36" s="457"/>
      <c r="K36" s="458"/>
      <c r="L36" s="499">
        <v>6.2443089161157677002962237019</v>
      </c>
      <c r="M36" s="457"/>
      <c r="N36" s="458"/>
      <c r="O36" s="499">
        <v>194.81931676500545623127655726</v>
      </c>
      <c r="P36" s="453"/>
      <c r="Q36" s="430">
        <v>20.495346647771838804193119670</v>
      </c>
      <c r="R36" s="431">
        <v>29.902205664350494433121376480</v>
      </c>
      <c r="S36" s="500">
        <v>17.627959409314896399846257580</v>
      </c>
      <c r="T36" s="430"/>
      <c r="U36" s="431"/>
      <c r="V36" s="500">
        <v>66.215291944141746341542687920</v>
      </c>
      <c r="W36" s="430"/>
      <c r="X36" s="431"/>
      <c r="Y36" s="500">
        <v>58.017977351161854222669496730</v>
      </c>
      <c r="Z36" s="430"/>
      <c r="AA36" s="431"/>
      <c r="AB36" s="500">
        <v>28.686940253933521331571433930</v>
      </c>
      <c r="AC36" s="453"/>
      <c r="AD36" s="430" t="s">
        <v>305</v>
      </c>
      <c r="AE36" s="431"/>
      <c r="AF36" s="431"/>
      <c r="AG36" s="432"/>
    </row>
    <row r="37" ht="21" customHeight="1"/>
    <row r="38" ht="24.95" customHeight="1">
      <c r="A38" s="112"/>
      <c r="B38" s="972" t="s">
        <v>45</v>
      </c>
      <c r="C38" s="972"/>
      <c r="D38" s="972"/>
      <c r="E38" s="972"/>
      <c r="F38" s="972"/>
      <c r="G38" s="972"/>
      <c r="H38" s="972"/>
      <c r="I38" s="972"/>
      <c r="J38" s="972"/>
      <c r="K38" s="972"/>
      <c r="L38" s="972"/>
      <c r="M38" s="972"/>
      <c r="N38" s="972"/>
      <c r="O38" s="972"/>
      <c r="P38" s="501"/>
      <c r="Q38" s="971"/>
      <c r="R38" s="971"/>
      <c r="S38" s="971"/>
      <c r="T38" s="971"/>
      <c r="U38" s="971"/>
      <c r="V38" s="971"/>
      <c r="W38" s="971"/>
      <c r="X38" s="971"/>
      <c r="Y38" s="971"/>
      <c r="Z38" s="971"/>
      <c r="AA38" s="971"/>
      <c r="AB38" s="971"/>
      <c r="AC38" s="501"/>
      <c r="AD38" s="971"/>
      <c r="AE38" s="971"/>
      <c r="AF38" s="971"/>
      <c r="AG38" s="971"/>
      <c r="AH38" s="9"/>
    </row>
    <row r="39" ht="20.1" customHeight="1">
      <c r="A39" s="58"/>
      <c r="B39" s="284">
        <v>2021</v>
      </c>
      <c r="C39" s="285"/>
      <c r="D39" s="454">
        <v>60.854981320049813200498132005</v>
      </c>
      <c r="E39" s="455">
        <v>55.886935683020591481749324401</v>
      </c>
      <c r="F39" s="436">
        <v>52.79736312770904665634058275</v>
      </c>
      <c r="G39" s="454">
        <v>0</v>
      </c>
      <c r="H39" s="455"/>
      <c r="I39" s="436">
        <v>6.7168819960509550859787630448</v>
      </c>
      <c r="J39" s="454">
        <v>0</v>
      </c>
      <c r="K39" s="455"/>
      <c r="L39" s="436">
        <v>2.9431001199633281966254862489</v>
      </c>
      <c r="M39" s="454">
        <v>60.854981320049813200498132005</v>
      </c>
      <c r="N39" s="455"/>
      <c r="O39" s="436">
        <v>62.457345243723329938944832045</v>
      </c>
      <c r="P39" s="5"/>
      <c r="Q39" s="427">
        <v>4.0390821687592875676098137800</v>
      </c>
      <c r="R39" s="428">
        <v>-1.1743280572856750217510373500</v>
      </c>
      <c r="S39" s="417">
        <v>-27.508850166839407190399240040</v>
      </c>
      <c r="T39" s="427"/>
      <c r="U39" s="428"/>
      <c r="V39" s="417">
        <v>-66.672500926986758574818644730</v>
      </c>
      <c r="W39" s="427"/>
      <c r="X39" s="428"/>
      <c r="Y39" s="417">
        <v>-23.033597436112619892278048370</v>
      </c>
      <c r="Z39" s="427"/>
      <c r="AA39" s="428"/>
      <c r="AB39" s="417">
        <v>-35.485206968688919799550629080</v>
      </c>
      <c r="AC39" s="5"/>
      <c r="AD39" s="427" t="s">
        <v>305</v>
      </c>
      <c r="AE39" s="428"/>
      <c r="AF39" s="428"/>
      <c r="AG39" s="429"/>
    </row>
    <row r="40" ht="20.1" customHeight="1">
      <c r="A40" s="58"/>
      <c r="B40" s="286">
        <v>2022</v>
      </c>
      <c r="C40" s="287"/>
      <c r="D40" s="276">
        <v>91.97403486924034869240348692</v>
      </c>
      <c r="E40" s="94">
        <v>94.01726616160544390920215889</v>
      </c>
      <c r="F40" s="277">
        <v>100.3518411422384440546398646</v>
      </c>
      <c r="G40" s="276"/>
      <c r="H40" s="94"/>
      <c r="I40" s="277">
        <v>26.514293798898256221586951183</v>
      </c>
      <c r="J40" s="276"/>
      <c r="K40" s="94"/>
      <c r="L40" s="277">
        <v>4.090691076437837748903471634</v>
      </c>
      <c r="M40" s="276"/>
      <c r="N40" s="94"/>
      <c r="O40" s="277">
        <v>130.95682601757453802513028741</v>
      </c>
      <c r="P40" s="5"/>
      <c r="Q40" s="271">
        <v>51.136411308063398305227656460</v>
      </c>
      <c r="R40" s="92">
        <v>68.227627821441175632120332460</v>
      </c>
      <c r="S40" s="272">
        <v>90.06979742438900356386190547</v>
      </c>
      <c r="T40" s="271"/>
      <c r="U40" s="92"/>
      <c r="V40" s="272">
        <v>294.74109883563771220302548056</v>
      </c>
      <c r="W40" s="271"/>
      <c r="X40" s="92"/>
      <c r="Y40" s="272">
        <v>38.992589774276443877942950650</v>
      </c>
      <c r="Z40" s="271"/>
      <c r="AA40" s="92"/>
      <c r="AB40" s="272">
        <v>109.67401913513767418835971240</v>
      </c>
      <c r="AC40" s="5"/>
      <c r="AD40" s="271" t="s">
        <v>305</v>
      </c>
      <c r="AE40" s="92"/>
      <c r="AF40" s="92"/>
      <c r="AG40" s="272"/>
    </row>
    <row r="41" ht="20.1" customHeight="1">
      <c r="A41" s="58"/>
      <c r="B41" s="425">
        <v>2023</v>
      </c>
      <c r="C41" s="426"/>
      <c r="D41" s="457">
        <v>102.41667358516673585166735852</v>
      </c>
      <c r="E41" s="458">
        <v>107.22837605087455031079906779</v>
      </c>
      <c r="F41" s="499">
        <v>120.79387555558501735115624658</v>
      </c>
      <c r="G41" s="457"/>
      <c r="H41" s="458"/>
      <c r="I41" s="499">
        <v>47.999489649794571250865631813</v>
      </c>
      <c r="J41" s="457"/>
      <c r="K41" s="458"/>
      <c r="L41" s="499">
        <v>6.2759121306073665699851881117</v>
      </c>
      <c r="M41" s="457"/>
      <c r="N41" s="458"/>
      <c r="O41" s="499">
        <v>175.0692773359869551720070665</v>
      </c>
      <c r="P41" s="453"/>
      <c r="Q41" s="430">
        <v>11.353898663701810303081001500</v>
      </c>
      <c r="R41" s="431">
        <v>14.051791153517329260260624580</v>
      </c>
      <c r="S41" s="500">
        <v>20.370363095200576369875493350</v>
      </c>
      <c r="T41" s="430"/>
      <c r="U41" s="431"/>
      <c r="V41" s="500">
        <v>81.03250274682378597268426383</v>
      </c>
      <c r="W41" s="430"/>
      <c r="X41" s="431"/>
      <c r="Y41" s="500">
        <v>53.419361506282786433517938080</v>
      </c>
      <c r="Z41" s="430"/>
      <c r="AA41" s="431"/>
      <c r="AB41" s="500">
        <v>33.684728516907123995988886200</v>
      </c>
      <c r="AC41" s="453"/>
      <c r="AD41" s="430" t="s">
        <v>305</v>
      </c>
      <c r="AE41" s="431"/>
      <c r="AF41" s="431"/>
      <c r="AG41" s="432"/>
    </row>
    <row r="42" ht="12.75" customHeight="1"/>
    <row r="43" ht="20.1" customHeight="1">
      <c r="B43" s="7" t="s">
        <v>104</v>
      </c>
    </row>
    <row r="44" ht="14.1" customHeight="1">
      <c r="B44" s="7"/>
      <c r="AW44" s="236"/>
    </row>
    <row r="45" ht="24" customHeight="1">
      <c r="B45" s="1048" t="s">
        <v>126</v>
      </c>
      <c r="C45" s="1048"/>
      <c r="D45" s="1048"/>
      <c r="E45" s="1048"/>
      <c r="F45" s="1048"/>
      <c r="G45" s="1048"/>
      <c r="H45" s="1048"/>
      <c r="I45" s="1048"/>
      <c r="J45" s="1048"/>
      <c r="K45" s="1048"/>
      <c r="L45" s="1048"/>
      <c r="M45" s="1048"/>
      <c r="N45" s="1048"/>
      <c r="O45" s="1048"/>
      <c r="P45" s="1048"/>
      <c r="Q45" s="1048"/>
      <c r="R45" s="1048"/>
      <c r="S45" s="1048"/>
      <c r="T45" s="1048"/>
      <c r="U45" s="1048"/>
      <c r="V45" s="1048"/>
      <c r="W45" s="1048"/>
      <c r="X45" s="1048"/>
      <c r="Y45" s="1048"/>
      <c r="Z45" s="1048"/>
      <c r="AA45" s="1048"/>
      <c r="AB45" s="1048"/>
      <c r="AC45" s="1048"/>
      <c r="AD45" s="1048"/>
      <c r="AE45" s="1048"/>
      <c r="AF45" s="1048"/>
      <c r="AG45" s="1048"/>
      <c r="AW45" s="236"/>
    </row>
    <row r="46" ht="14.1" customHeight="1">
      <c r="A46"/>
      <c r="AW46" s="236"/>
    </row>
    <row r="47">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row>
    <row r="48">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row>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sheetData>
  <mergeCells count="24">
    <mergeCell ref="D6:O6"/>
    <mergeCell ref="D7:F7"/>
    <mergeCell ref="G7:I7"/>
    <mergeCell ref="J7:L7"/>
    <mergeCell ref="M7:O7"/>
    <mergeCell ref="B45:AG45"/>
    <mergeCell ref="AD38:AG38"/>
    <mergeCell ref="AD33:AG33"/>
    <mergeCell ref="AD28:AG28"/>
    <mergeCell ref="B28:O28"/>
    <mergeCell ref="B8:C8"/>
    <mergeCell ref="Q7:S7"/>
    <mergeCell ref="Q38:AB38"/>
    <mergeCell ref="Z7:AB7"/>
    <mergeCell ref="T7:V7"/>
    <mergeCell ref="W7:Y7"/>
    <mergeCell ref="B38:O38"/>
    <mergeCell ref="B33:O33"/>
    <mergeCell ref="U3:AG3"/>
    <mergeCell ref="Q6:AB6"/>
    <mergeCell ref="Q28:AB28"/>
    <mergeCell ref="Q33:AB33"/>
    <mergeCell ref="AD6:AG6"/>
    <mergeCell ref="AD7:AG7"/>
  </mergeCells>
  <phoneticPr fontId="0" type="noConversion"/>
  <printOptions horizontalCentered="1" verticalCentered="1"/>
  <pageMargins left="0.25" right="0.25" top="0.25" bottom="0.25" header="0" footer="0"/>
  <pageSetup scale="59" fitToWidth="1" fitToHeight="1" orientation="landscape" r:id="rId1"/>
  <headerFooter alignWithMargins="0">
    <oddHeader/>
    <oddFooter/>
  </headerFooter>
  <rowBreaks count="1" manualBreakCount="1">
    <brk id="46" max="16383" man="1"/>
  </rowBreaks>
  <colBreaks count="1" manualBreakCount="1">
    <brk id="35" max="1048575" man="1"/>
  </colBreaks>
  <drawing r:id="rId133"/>
</worksheet>
</file>

<file path=xl/worksheets/sheet133.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7">
    <pageSetUpPr fitToPage="1"/>
  </sheetPr>
  <dimension ref="A1:BW153"/>
  <sheetViews>
    <sheetView showGridLines="0" zoomScale="85" workbookViewId="0"/>
  </sheetViews>
  <sheetFormatPr defaultRowHeight="12.75"/>
  <cols>
    <col min="1" max="1" width="1" customWidth="1"/>
    <col min="2" max="2" width="1.28515625" style="33" customWidth="1"/>
    <col min="3" max="3" width="9" customWidth="1"/>
    <col min="4" max="4" width="40.7109375" customWidth="1"/>
    <col min="5" max="5" width="28.7109375" customWidth="1"/>
    <col min="6" max="6" width="11.7109375" customWidth="1"/>
    <col min="7" max="7" width="14.7109375" customWidth="1"/>
    <col min="8" max="44" width="2.7109375" customWidth="1"/>
    <col min="45" max="69" width="2.42578125" style="236" customWidth="1"/>
    <col min="70" max="75" width="9.140625" style="236" customWidth="1"/>
  </cols>
  <sheetData>
    <row r="1" ht="23.25" customHeight="1">
      <c r="B1" s="6" t="s">
        <v>201</v>
      </c>
      <c r="D1" s="6"/>
      <c r="E1" s="6"/>
      <c r="AS1" s="236"/>
    </row>
    <row r="2" ht="15" customHeight="1">
      <c r="B2" s="0"/>
      <c r="C2" s="1049" t="s">
        <v>208</v>
      </c>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049"/>
      <c r="AB2" s="1049"/>
      <c r="AC2" s="1049"/>
      <c r="AD2" s="1049"/>
      <c r="AE2" s="1049"/>
      <c r="AF2" s="1049"/>
      <c r="AG2" s="1049"/>
      <c r="AH2" s="1049"/>
      <c r="AI2" s="1049"/>
      <c r="AJ2" s="1049"/>
      <c r="AK2" s="1049"/>
      <c r="AL2" s="1049"/>
      <c r="AM2" s="1049"/>
      <c r="AN2" s="1049"/>
      <c r="AO2" s="1049"/>
      <c r="AP2" s="1049"/>
      <c r="AQ2" s="0"/>
    </row>
    <row r="3" ht="15" customHeight="1">
      <c r="B3" s="0"/>
      <c r="C3" s="1049" t="s">
        <v>209</v>
      </c>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49"/>
      <c r="AC3" s="1049"/>
      <c r="AD3" s="1049"/>
      <c r="AE3" s="1049"/>
      <c r="AF3" s="1049"/>
      <c r="AG3" s="1049"/>
      <c r="AH3" s="1049"/>
      <c r="AI3" s="1049"/>
      <c r="AJ3" s="1049"/>
      <c r="AK3" s="1049"/>
      <c r="AL3" s="1049"/>
      <c r="AM3" s="1049"/>
      <c r="AN3" s="1049"/>
      <c r="AO3" s="1049"/>
      <c r="AP3" s="1049"/>
      <c r="AQ3" s="0"/>
    </row>
    <row r="4" ht="15" customHeight="1">
      <c r="B4" s="0"/>
      <c r="C4" s="1049" t="s">
        <v>239</v>
      </c>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1049"/>
      <c r="AL4" s="1049"/>
      <c r="AM4" s="1049"/>
      <c r="AN4" s="1049"/>
      <c r="AO4" s="1049"/>
      <c r="AP4" s="1049"/>
      <c r="AQ4" s="0"/>
    </row>
    <row r="5" ht="12.75" customHeight="1">
      <c r="C5" s="67"/>
      <c r="D5" s="67"/>
      <c r="E5" s="67"/>
    </row>
    <row r="6" ht="18" customHeight="1">
      <c r="B6" s="68"/>
      <c r="C6" s="68" t="s">
        <v>7</v>
      </c>
      <c r="D6" s="69"/>
      <c r="E6" s="69"/>
      <c r="F6" s="69"/>
      <c r="H6" s="1050" t="s">
        <v>241</v>
      </c>
      <c r="I6" s="1050"/>
      <c r="J6" s="1050"/>
      <c r="K6" s="1050"/>
      <c r="L6" s="1050"/>
      <c r="M6" s="1050"/>
      <c r="N6" s="1050"/>
      <c r="O6" s="1050"/>
      <c r="P6" s="1050"/>
      <c r="Q6" s="1050"/>
      <c r="R6" s="1050"/>
      <c r="S6" s="1050"/>
      <c r="T6" s="1050"/>
      <c r="U6" s="1050"/>
      <c r="Z6" s="1050" t="s">
        <v>242</v>
      </c>
      <c r="AA6" s="1050"/>
      <c r="AB6" s="1050"/>
      <c r="AC6" s="1050"/>
      <c r="AD6" s="1050"/>
      <c r="AE6" s="1050"/>
      <c r="AF6" s="1050"/>
      <c r="AG6" s="1050"/>
      <c r="AH6" s="1050"/>
      <c r="AI6" s="1050"/>
      <c r="AJ6" s="1050"/>
      <c r="AK6" s="1050"/>
      <c r="AL6" s="1050"/>
      <c r="AM6" s="1050"/>
    </row>
    <row r="7" ht="15" customHeight="1">
      <c r="D7" s="93" t="s">
        <v>244</v>
      </c>
      <c r="E7" s="71"/>
      <c r="F7" s="71"/>
      <c r="H7" s="1051" t="s">
        <v>0</v>
      </c>
      <c r="I7" s="1051"/>
      <c r="J7" s="1051" t="s">
        <v>1</v>
      </c>
      <c r="K7" s="1051"/>
      <c r="L7" s="1051" t="s">
        <v>2</v>
      </c>
      <c r="M7" s="1051"/>
      <c r="N7" s="1051" t="s">
        <v>3</v>
      </c>
      <c r="O7" s="1051"/>
      <c r="P7" s="1051" t="s">
        <v>4</v>
      </c>
      <c r="Q7" s="1051"/>
      <c r="R7" s="1051" t="s">
        <v>5</v>
      </c>
      <c r="S7" s="1051"/>
      <c r="T7" s="1051" t="s">
        <v>6</v>
      </c>
      <c r="U7" s="1051"/>
      <c r="Z7" s="1051" t="s">
        <v>0</v>
      </c>
      <c r="AA7" s="1051"/>
      <c r="AB7" s="1051" t="s">
        <v>1</v>
      </c>
      <c r="AC7" s="1051"/>
      <c r="AD7" s="1051" t="s">
        <v>2</v>
      </c>
      <c r="AE7" s="1051"/>
      <c r="AF7" s="1051" t="s">
        <v>3</v>
      </c>
      <c r="AG7" s="1051"/>
      <c r="AH7" s="1051" t="s">
        <v>4</v>
      </c>
      <c r="AI7" s="1051"/>
      <c r="AJ7" s="1051" t="s">
        <v>5</v>
      </c>
      <c r="AK7" s="1051"/>
      <c r="AL7" s="1051" t="s">
        <v>6</v>
      </c>
      <c r="AM7" s="1051"/>
    </row>
    <row r="8" ht="15" customHeight="1">
      <c r="D8" s="175" t="s">
        <v>246</v>
      </c>
      <c r="E8" s="71"/>
      <c r="F8" s="71"/>
      <c r="G8" s="71"/>
      <c r="H8" s="1052"/>
      <c r="I8" s="1052"/>
      <c r="J8" s="1053"/>
      <c r="K8" s="1053"/>
      <c r="L8" s="1053"/>
      <c r="M8" s="1053"/>
      <c r="N8" s="1053"/>
      <c r="O8" s="1053"/>
      <c r="P8" s="1053"/>
      <c r="Q8" s="1053"/>
      <c r="R8" s="1053">
        <v>1</v>
      </c>
      <c r="S8" s="1053"/>
      <c r="T8" s="1054">
        <v>2</v>
      </c>
      <c r="U8" s="1054"/>
      <c r="Z8" s="1052"/>
      <c r="AA8" s="1052"/>
      <c r="AB8" s="1053"/>
      <c r="AC8" s="1053"/>
      <c r="AD8" s="1053"/>
      <c r="AE8" s="1053"/>
      <c r="AF8" s="1053"/>
      <c r="AG8" s="1053"/>
      <c r="AH8" s="1053">
        <v>1</v>
      </c>
      <c r="AI8" s="1053"/>
      <c r="AJ8" s="1053">
        <v>2</v>
      </c>
      <c r="AK8" s="1053"/>
      <c r="AL8" s="1054">
        <v>3</v>
      </c>
      <c r="AM8" s="1054"/>
    </row>
    <row r="9" ht="15" customHeight="1">
      <c r="D9" s="175" t="s">
        <v>248</v>
      </c>
      <c r="H9" s="1055">
        <v>3</v>
      </c>
      <c r="I9" s="1055"/>
      <c r="J9" s="1056">
        <v>4</v>
      </c>
      <c r="K9" s="1056"/>
      <c r="L9" s="1056">
        <v>5</v>
      </c>
      <c r="M9" s="1056"/>
      <c r="N9" s="1056">
        <v>6</v>
      </c>
      <c r="O9" s="1056"/>
      <c r="P9" s="1056">
        <v>7</v>
      </c>
      <c r="Q9" s="1056"/>
      <c r="R9" s="1056">
        <v>8</v>
      </c>
      <c r="S9" s="1056"/>
      <c r="T9" s="1057">
        <v>9</v>
      </c>
      <c r="U9" s="1057"/>
      <c r="Z9" s="1055">
        <v>4</v>
      </c>
      <c r="AA9" s="1055"/>
      <c r="AB9" s="1056">
        <v>5</v>
      </c>
      <c r="AC9" s="1056"/>
      <c r="AD9" s="1056">
        <v>6</v>
      </c>
      <c r="AE9" s="1056"/>
      <c r="AF9" s="1056">
        <v>7</v>
      </c>
      <c r="AG9" s="1056"/>
      <c r="AH9" s="1056">
        <v>8</v>
      </c>
      <c r="AI9" s="1056"/>
      <c r="AJ9" s="1056">
        <v>9</v>
      </c>
      <c r="AK9" s="1056"/>
      <c r="AL9" s="1057">
        <v>10</v>
      </c>
      <c r="AM9" s="1057"/>
    </row>
    <row r="10" ht="15" customHeight="1">
      <c r="H10" s="1058">
        <v>10</v>
      </c>
      <c r="I10" s="1058"/>
      <c r="J10" s="1059">
        <v>11</v>
      </c>
      <c r="K10" s="1059"/>
      <c r="L10" s="1059">
        <v>12</v>
      </c>
      <c r="M10" s="1059"/>
      <c r="N10" s="1059">
        <v>13</v>
      </c>
      <c r="O10" s="1059"/>
      <c r="P10" s="1059">
        <v>14</v>
      </c>
      <c r="Q10" s="1059"/>
      <c r="R10" s="1059">
        <v>15</v>
      </c>
      <c r="S10" s="1059"/>
      <c r="T10" s="1060">
        <v>16</v>
      </c>
      <c r="U10" s="1060"/>
      <c r="Z10" s="1058">
        <v>11</v>
      </c>
      <c r="AA10" s="1058"/>
      <c r="AB10" s="1059">
        <v>12</v>
      </c>
      <c r="AC10" s="1059"/>
      <c r="AD10" s="1059">
        <v>13</v>
      </c>
      <c r="AE10" s="1059"/>
      <c r="AF10" s="1059">
        <v>14</v>
      </c>
      <c r="AG10" s="1059"/>
      <c r="AH10" s="1059">
        <v>15</v>
      </c>
      <c r="AI10" s="1059"/>
      <c r="AJ10" s="1059">
        <v>16</v>
      </c>
      <c r="AK10" s="1059"/>
      <c r="AL10" s="1060">
        <v>17</v>
      </c>
      <c r="AM10" s="1060"/>
    </row>
    <row r="11" ht="15" customHeight="1">
      <c r="H11" s="1055">
        <v>17</v>
      </c>
      <c r="I11" s="1055"/>
      <c r="J11" s="1056">
        <v>18</v>
      </c>
      <c r="K11" s="1056"/>
      <c r="L11" s="1056">
        <v>19</v>
      </c>
      <c r="M11" s="1056"/>
      <c r="N11" s="1056">
        <v>20</v>
      </c>
      <c r="O11" s="1056"/>
      <c r="P11" s="1056">
        <v>21</v>
      </c>
      <c r="Q11" s="1056"/>
      <c r="R11" s="1056">
        <v>22</v>
      </c>
      <c r="S11" s="1056"/>
      <c r="T11" s="1057">
        <v>23</v>
      </c>
      <c r="U11" s="1057"/>
      <c r="Z11" s="1055">
        <v>18</v>
      </c>
      <c r="AA11" s="1055"/>
      <c r="AB11" s="1056">
        <v>19</v>
      </c>
      <c r="AC11" s="1056"/>
      <c r="AD11" s="1056">
        <v>20</v>
      </c>
      <c r="AE11" s="1056"/>
      <c r="AF11" s="1056">
        <v>21</v>
      </c>
      <c r="AG11" s="1056"/>
      <c r="AH11" s="1056">
        <v>22</v>
      </c>
      <c r="AI11" s="1056"/>
      <c r="AJ11" s="1056">
        <v>23</v>
      </c>
      <c r="AK11" s="1056"/>
      <c r="AL11" s="1057">
        <v>24</v>
      </c>
      <c r="AM11" s="1057"/>
      <c r="AN11" t="s">
        <v>27</v>
      </c>
    </row>
    <row r="12" ht="15" customHeight="1">
      <c r="A12" s="68"/>
      <c r="H12" s="1058">
        <v>24</v>
      </c>
      <c r="I12" s="1058"/>
      <c r="J12" s="1059">
        <v>25</v>
      </c>
      <c r="K12" s="1059"/>
      <c r="L12" s="1059">
        <v>26</v>
      </c>
      <c r="M12" s="1059"/>
      <c r="N12" s="1059">
        <v>27</v>
      </c>
      <c r="O12" s="1059"/>
      <c r="P12" s="1059">
        <v>28</v>
      </c>
      <c r="Q12" s="1059"/>
      <c r="R12" s="1059">
        <v>29</v>
      </c>
      <c r="S12" s="1059"/>
      <c r="T12" s="1060">
        <v>30</v>
      </c>
      <c r="U12" s="1060"/>
      <c r="Z12" s="1058">
        <v>25</v>
      </c>
      <c r="AA12" s="1058"/>
      <c r="AB12" s="1059">
        <v>26</v>
      </c>
      <c r="AC12" s="1059"/>
      <c r="AD12" s="1059">
        <v>27</v>
      </c>
      <c r="AE12" s="1059"/>
      <c r="AF12" s="1059">
        <v>28</v>
      </c>
      <c r="AG12" s="1059"/>
      <c r="AH12" s="1059">
        <v>29</v>
      </c>
      <c r="AI12" s="1059"/>
      <c r="AJ12" s="1059">
        <v>30</v>
      </c>
      <c r="AK12" s="1059"/>
      <c r="AL12" s="1060"/>
      <c r="AM12" s="1060"/>
    </row>
    <row r="13" ht="15" customHeight="1">
      <c r="C13" s="72"/>
      <c r="D13" s="73"/>
      <c r="E13" s="73"/>
      <c r="F13" s="73"/>
      <c r="G13" s="73"/>
      <c r="H13" s="1061" t="s">
        <v>27</v>
      </c>
      <c r="I13" s="1061"/>
      <c r="J13" s="1062" t="s">
        <v>27</v>
      </c>
      <c r="K13" s="1062"/>
      <c r="L13" s="1062" t="s">
        <v>27</v>
      </c>
      <c r="M13" s="1062"/>
      <c r="N13" s="1062" t="s">
        <v>27</v>
      </c>
      <c r="O13" s="1062"/>
      <c r="P13" s="1062" t="s">
        <v>27</v>
      </c>
      <c r="Q13" s="1062"/>
      <c r="R13" s="1062" t="s">
        <v>27</v>
      </c>
      <c r="S13" s="1062"/>
      <c r="T13" s="1063" t="s">
        <v>27</v>
      </c>
      <c r="U13" s="1063"/>
      <c r="Z13" s="1061" t="s">
        <v>27</v>
      </c>
      <c r="AA13" s="1061"/>
      <c r="AB13" s="1062" t="s">
        <v>27</v>
      </c>
      <c r="AC13" s="1062"/>
      <c r="AD13" s="1062" t="s">
        <v>27</v>
      </c>
      <c r="AE13" s="1062"/>
      <c r="AF13" s="1062" t="s">
        <v>27</v>
      </c>
      <c r="AG13" s="1062"/>
      <c r="AH13" s="1062" t="s">
        <v>27</v>
      </c>
      <c r="AI13" s="1062"/>
      <c r="AJ13" s="1062" t="s">
        <v>27</v>
      </c>
      <c r="AK13" s="1062"/>
      <c r="AL13" s="1063" t="s">
        <v>27</v>
      </c>
      <c r="AM13" s="1063"/>
    </row>
    <row r="14" ht="15" customHeight="1">
      <c r="A14" s="68"/>
      <c r="C14" s="68" t="s">
        <v>8</v>
      </c>
      <c r="F14" s="64"/>
    </row>
    <row r="15" ht="15" customHeight="1">
      <c r="D15" s="70" t="s">
        <v>250</v>
      </c>
      <c r="F15" s="64"/>
      <c r="P15" s="1064"/>
      <c r="Q15" s="1064"/>
      <c r="R15" s="1064"/>
      <c r="S15" s="1064"/>
      <c r="T15" s="1064"/>
      <c r="U15" s="1064"/>
      <c r="V15" s="1064"/>
      <c r="W15" s="0"/>
      <c r="X15" s="1064"/>
      <c r="Y15" s="1064"/>
      <c r="Z15" s="1064"/>
      <c r="AA15" s="1064"/>
      <c r="AB15" s="1064"/>
      <c r="AC15" s="1064"/>
      <c r="AD15" s="1064"/>
      <c r="AE15" s="0"/>
      <c r="AF15" s="1064"/>
      <c r="AG15" s="1064"/>
      <c r="AH15" s="1064"/>
      <c r="AI15" s="1064"/>
      <c r="AJ15" s="1064"/>
      <c r="AK15" s="1064"/>
      <c r="AL15" s="1064"/>
      <c r="AM15" s="0"/>
      <c r="AN15" s="0"/>
    </row>
    <row r="16" ht="15" customHeight="1">
      <c r="C16" s="70"/>
      <c r="D16" s="73" t="s">
        <v>252</v>
      </c>
      <c r="F16" s="64"/>
      <c r="P16" s="21"/>
      <c r="Q16" s="21"/>
      <c r="R16" s="21"/>
      <c r="S16" s="21"/>
      <c r="T16" s="21"/>
      <c r="U16" s="21"/>
      <c r="V16" s="21"/>
      <c r="W16" s="0"/>
      <c r="X16" s="21"/>
      <c r="Y16" s="21"/>
      <c r="Z16" s="21"/>
      <c r="AA16" s="21"/>
      <c r="AB16" s="21"/>
      <c r="AC16" s="21"/>
      <c r="AD16" s="21"/>
      <c r="AE16" s="0"/>
      <c r="AF16" s="21"/>
      <c r="AG16" s="21"/>
      <c r="AH16" s="21"/>
      <c r="AI16" s="21"/>
      <c r="AJ16" s="21"/>
      <c r="AK16" s="21"/>
      <c r="AL16" s="21"/>
      <c r="AM16" s="0"/>
      <c r="AN16" s="0"/>
    </row>
    <row r="17" ht="15" customHeight="1">
      <c r="C17" s="70"/>
      <c r="D17" s="73"/>
      <c r="F17" s="64"/>
      <c r="P17" s="21"/>
      <c r="Q17" s="21"/>
      <c r="R17" s="21"/>
      <c r="S17" s="21"/>
      <c r="T17" s="21"/>
      <c r="U17" s="21"/>
      <c r="V17" s="21"/>
      <c r="W17" s="0"/>
      <c r="X17" s="21"/>
      <c r="Y17" s="21"/>
      <c r="Z17" s="21"/>
      <c r="AA17" s="21"/>
      <c r="AB17" s="21"/>
      <c r="AC17" s="21"/>
      <c r="AD17" s="21"/>
      <c r="AE17" s="0"/>
      <c r="AF17" s="21"/>
      <c r="AG17" s="21"/>
      <c r="AH17" s="21"/>
      <c r="AI17" s="21"/>
      <c r="AJ17" s="21"/>
      <c r="AK17" s="21"/>
      <c r="AL17" s="21"/>
      <c r="AM17" s="0"/>
      <c r="AN17" s="0"/>
    </row>
    <row r="18" ht="15" customHeight="1">
      <c r="C18" s="70"/>
      <c r="D18" s="71"/>
      <c r="F18" s="64"/>
      <c r="P18" s="21"/>
      <c r="Q18" s="21"/>
      <c r="R18" s="21"/>
      <c r="S18" s="21"/>
      <c r="T18" s="21"/>
      <c r="U18" s="21"/>
      <c r="V18" s="21"/>
      <c r="W18" s="0"/>
      <c r="X18" s="21"/>
      <c r="Y18" s="21"/>
      <c r="Z18" s="21"/>
      <c r="AA18" s="21"/>
      <c r="AB18" s="21"/>
      <c r="AC18" s="21"/>
      <c r="AD18" s="21"/>
      <c r="AE18" s="0"/>
      <c r="AF18" s="21"/>
      <c r="AG18" s="21"/>
      <c r="AH18" s="21"/>
      <c r="AI18" s="21"/>
      <c r="AJ18" s="21"/>
      <c r="AK18" s="21"/>
      <c r="AL18" s="21"/>
      <c r="AM18" s="0"/>
      <c r="AN18" s="0"/>
    </row>
    <row r="19" ht="15" customHeight="1">
      <c r="C19" s="74"/>
      <c r="D19" s="71"/>
      <c r="F19" s="64"/>
      <c r="P19" s="21"/>
      <c r="Q19" s="21"/>
      <c r="R19" s="21"/>
      <c r="S19" s="21"/>
      <c r="T19" s="21"/>
      <c r="U19" s="21"/>
      <c r="V19" s="21"/>
      <c r="W19" s="0"/>
      <c r="X19" s="21"/>
      <c r="Y19" s="21"/>
      <c r="Z19" s="21"/>
      <c r="AA19" s="21"/>
      <c r="AB19" s="21"/>
      <c r="AC19" s="21"/>
      <c r="AD19" s="21"/>
      <c r="AE19" s="0"/>
      <c r="AF19" s="21"/>
      <c r="AG19" s="21"/>
      <c r="AH19" s="21"/>
      <c r="AI19" s="21"/>
      <c r="AJ19" s="21"/>
      <c r="AK19" s="21"/>
      <c r="AL19" s="21"/>
      <c r="AM19" s="0"/>
      <c r="AN19" s="0"/>
    </row>
    <row r="20" ht="15" customHeight="1">
      <c r="C20" s="74"/>
      <c r="D20" s="71"/>
      <c r="F20" s="64"/>
      <c r="P20" s="21"/>
      <c r="Q20" s="21"/>
      <c r="R20" s="21"/>
      <c r="S20" s="21"/>
      <c r="T20" s="21"/>
      <c r="U20" s="21"/>
      <c r="V20" s="21"/>
      <c r="W20" s="0"/>
      <c r="X20" s="21"/>
      <c r="Y20" s="21"/>
      <c r="Z20" s="21"/>
      <c r="AA20" s="21"/>
      <c r="AB20" s="21"/>
      <c r="AC20" s="21"/>
      <c r="AD20" s="21"/>
      <c r="AE20" s="0"/>
      <c r="AF20" s="21"/>
      <c r="AG20" s="21"/>
      <c r="AH20" s="21"/>
      <c r="AI20" s="21"/>
      <c r="AJ20" s="21"/>
      <c r="AK20" s="21"/>
      <c r="AL20" s="21"/>
      <c r="AM20" s="0"/>
      <c r="AN20" s="0"/>
    </row>
    <row r="21" ht="30" customHeight="1">
      <c r="R21" s="993">
        <v>2021</v>
      </c>
      <c r="S21" s="993"/>
      <c r="T21" s="993"/>
      <c r="U21" s="995">
        <v>2022</v>
      </c>
      <c r="V21" s="995"/>
      <c r="W21" s="995"/>
      <c r="X21" s="995"/>
      <c r="Y21" s="995"/>
      <c r="Z21" s="995"/>
      <c r="AA21" s="995"/>
      <c r="AB21" s="995"/>
      <c r="AC21" s="995"/>
      <c r="AD21" s="995"/>
      <c r="AE21" s="995"/>
      <c r="AF21" s="995"/>
      <c r="AG21" s="995">
        <v>2023</v>
      </c>
      <c r="AH21" s="995"/>
      <c r="AI21" s="995"/>
      <c r="AJ21" s="995"/>
      <c r="AK21" s="995"/>
      <c r="AL21" s="995"/>
      <c r="AM21" s="995"/>
      <c r="AN21" s="995"/>
      <c r="AO21" s="995"/>
    </row>
    <row r="22" s="5" customFormat="1" ht="30" customHeight="1">
      <c r="B22" s="76"/>
      <c r="C22" s="77" t="s">
        <v>71</v>
      </c>
      <c r="D22" s="77" t="s">
        <v>21</v>
      </c>
      <c r="E22" s="177" t="s">
        <v>95</v>
      </c>
      <c r="F22" s="10" t="s">
        <v>60</v>
      </c>
      <c r="G22" s="10" t="s">
        <v>61</v>
      </c>
      <c r="H22" s="1065" t="s">
        <v>34</v>
      </c>
      <c r="I22" s="1065"/>
      <c r="J22" s="1065"/>
      <c r="K22" s="1065"/>
      <c r="L22" s="1065" t="s">
        <v>62</v>
      </c>
      <c r="M22" s="1065"/>
      <c r="N22" s="1065"/>
      <c r="O22" s="1065"/>
      <c r="R22" s="617" t="s">
        <v>229</v>
      </c>
      <c r="S22" s="618" t="s">
        <v>230</v>
      </c>
      <c r="T22" s="1015" t="s">
        <v>231</v>
      </c>
      <c r="U22" s="618" t="s">
        <v>232</v>
      </c>
      <c r="V22" s="618" t="s">
        <v>233</v>
      </c>
      <c r="W22" s="618" t="s">
        <v>234</v>
      </c>
      <c r="X22" s="618" t="s">
        <v>218</v>
      </c>
      <c r="Y22" s="618" t="s">
        <v>221</v>
      </c>
      <c r="Z22" s="618" t="s">
        <v>223</v>
      </c>
      <c r="AA22" s="618" t="s">
        <v>224</v>
      </c>
      <c r="AB22" s="618" t="s">
        <v>226</v>
      </c>
      <c r="AC22" s="618" t="s">
        <v>228</v>
      </c>
      <c r="AD22" s="618" t="s">
        <v>229</v>
      </c>
      <c r="AE22" s="618" t="s">
        <v>230</v>
      </c>
      <c r="AF22" s="1015" t="s">
        <v>231</v>
      </c>
      <c r="AG22" s="618" t="s">
        <v>232</v>
      </c>
      <c r="AH22" s="618" t="s">
        <v>233</v>
      </c>
      <c r="AI22" s="618" t="s">
        <v>234</v>
      </c>
      <c r="AJ22" s="618" t="s">
        <v>218</v>
      </c>
      <c r="AK22" s="618" t="s">
        <v>221</v>
      </c>
      <c r="AL22" s="618" t="s">
        <v>223</v>
      </c>
      <c r="AM22" s="618" t="s">
        <v>224</v>
      </c>
      <c r="AN22" s="618" t="s">
        <v>226</v>
      </c>
      <c r="AO22" s="1015" t="s">
        <v>228</v>
      </c>
      <c r="AP22" s="78"/>
      <c r="AQ22" s="78"/>
      <c r="AR22" s="78"/>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row>
    <row r="23" s="0" customFormat="1" ht="18" customHeight="1">
      <c r="B23" s="21"/>
      <c r="C23" s="1016">
        <v>1605</v>
      </c>
      <c r="D23" s="1016" t="s">
        <v>213</v>
      </c>
      <c r="E23" s="1016" t="s">
        <v>253</v>
      </c>
      <c r="F23" s="1017" t="s">
        <v>254</v>
      </c>
      <c r="G23" s="1016" t="s">
        <v>255</v>
      </c>
      <c r="H23" s="1018" t="s">
        <v>256</v>
      </c>
      <c r="I23" s="1018"/>
      <c r="J23" s="1018"/>
      <c r="K23" s="1018"/>
      <c r="L23" s="1018" t="s">
        <v>257</v>
      </c>
      <c r="M23" s="1018"/>
      <c r="N23" s="1018"/>
      <c r="O23" s="1018"/>
      <c r="P23" s="80"/>
      <c r="Q23" s="4"/>
      <c r="R23" s="1066" t="s">
        <v>297</v>
      </c>
      <c r="S23" s="1067" t="s">
        <v>298</v>
      </c>
      <c r="T23" s="1067" t="s">
        <v>298</v>
      </c>
      <c r="U23" s="1067" t="s">
        <v>298</v>
      </c>
      <c r="V23" s="1067" t="s">
        <v>297</v>
      </c>
      <c r="W23" s="1067" t="s">
        <v>298</v>
      </c>
      <c r="X23" s="1067" t="s">
        <v>298</v>
      </c>
      <c r="Y23" s="1067" t="s">
        <v>298</v>
      </c>
      <c r="Z23" s="1067" t="s">
        <v>297</v>
      </c>
      <c r="AA23" s="1067" t="s">
        <v>297</v>
      </c>
      <c r="AB23" s="1067" t="s">
        <v>297</v>
      </c>
      <c r="AC23" s="1067" t="s">
        <v>297</v>
      </c>
      <c r="AD23" s="1067" t="s">
        <v>297</v>
      </c>
      <c r="AE23" s="1067" t="s">
        <v>297</v>
      </c>
      <c r="AF23" s="1067" t="s">
        <v>297</v>
      </c>
      <c r="AG23" s="1067" t="s">
        <v>297</v>
      </c>
      <c r="AH23" s="1067" t="s">
        <v>297</v>
      </c>
      <c r="AI23" s="1067" t="s">
        <v>297</v>
      </c>
      <c r="AJ23" s="1067" t="s">
        <v>297</v>
      </c>
      <c r="AK23" s="1067" t="s">
        <v>297</v>
      </c>
      <c r="AL23" s="1067" t="s">
        <v>297</v>
      </c>
      <c r="AM23" s="1067" t="s">
        <v>297</v>
      </c>
      <c r="AN23" s="1067" t="s">
        <v>297</v>
      </c>
      <c r="AO23" s="1068" t="s">
        <v>297</v>
      </c>
      <c r="AP23" s="79"/>
      <c r="AQ23" s="79"/>
      <c r="AR23" s="79"/>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row>
    <row r="24" s="0" customFormat="1" ht="18" customHeight="1">
      <c r="B24" s="21"/>
      <c r="C24" s="1022">
        <v>1604</v>
      </c>
      <c r="D24" s="1022" t="s">
        <v>259</v>
      </c>
      <c r="E24" s="1022" t="s">
        <v>260</v>
      </c>
      <c r="F24" s="1023" t="s">
        <v>261</v>
      </c>
      <c r="G24" s="1022" t="s">
        <v>262</v>
      </c>
      <c r="H24" s="1024" t="s">
        <v>263</v>
      </c>
      <c r="I24" s="1024"/>
      <c r="J24" s="1024"/>
      <c r="K24" s="1024"/>
      <c r="L24" s="1024" t="s">
        <v>264</v>
      </c>
      <c r="M24" s="1024"/>
      <c r="N24" s="1024"/>
      <c r="O24" s="1024"/>
      <c r="P24" s="80"/>
      <c r="Q24" s="4"/>
      <c r="R24" s="1069" t="s">
        <v>262</v>
      </c>
      <c r="S24" s="1070" t="s">
        <v>262</v>
      </c>
      <c r="T24" s="1070" t="s">
        <v>262</v>
      </c>
      <c r="U24" s="1070" t="s">
        <v>262</v>
      </c>
      <c r="V24" s="1070" t="s">
        <v>262</v>
      </c>
      <c r="W24" s="1070" t="s">
        <v>262</v>
      </c>
      <c r="X24" s="1070" t="s">
        <v>262</v>
      </c>
      <c r="Y24" s="1070" t="s">
        <v>262</v>
      </c>
      <c r="Z24" s="1070" t="s">
        <v>262</v>
      </c>
      <c r="AA24" s="1070" t="s">
        <v>262</v>
      </c>
      <c r="AB24" s="1070" t="s">
        <v>262</v>
      </c>
      <c r="AC24" s="1070" t="s">
        <v>262</v>
      </c>
      <c r="AD24" s="1070" t="s">
        <v>262</v>
      </c>
      <c r="AE24" s="1070" t="s">
        <v>262</v>
      </c>
      <c r="AF24" s="1070" t="s">
        <v>262</v>
      </c>
      <c r="AG24" s="1070" t="s">
        <v>262</v>
      </c>
      <c r="AH24" s="1070" t="s">
        <v>262</v>
      </c>
      <c r="AI24" s="1070" t="s">
        <v>262</v>
      </c>
      <c r="AJ24" s="1070" t="s">
        <v>262</v>
      </c>
      <c r="AK24" s="1070" t="s">
        <v>262</v>
      </c>
      <c r="AL24" s="1070" t="s">
        <v>262</v>
      </c>
      <c r="AM24" s="1070" t="s">
        <v>262</v>
      </c>
      <c r="AN24" s="1070" t="s">
        <v>262</v>
      </c>
      <c r="AO24" s="1071" t="s">
        <v>262</v>
      </c>
      <c r="AP24" s="79"/>
      <c r="AQ24" s="79"/>
      <c r="AR24" s="79"/>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row>
    <row r="25" s="0" customFormat="1" ht="18" customHeight="1">
      <c r="B25" s="21"/>
      <c r="C25" s="1016">
        <v>1762</v>
      </c>
      <c r="D25" s="1016" t="s">
        <v>265</v>
      </c>
      <c r="E25" s="1016" t="s">
        <v>253</v>
      </c>
      <c r="F25" s="1017" t="s">
        <v>254</v>
      </c>
      <c r="G25" s="1016" t="s">
        <v>266</v>
      </c>
      <c r="H25" s="1018" t="s">
        <v>267</v>
      </c>
      <c r="I25" s="1018"/>
      <c r="J25" s="1018"/>
      <c r="K25" s="1018"/>
      <c r="L25" s="1018" t="s">
        <v>268</v>
      </c>
      <c r="M25" s="1018"/>
      <c r="N25" s="1018"/>
      <c r="O25" s="1018"/>
      <c r="P25" s="80"/>
      <c r="Q25" s="4"/>
      <c r="R25" s="1066" t="s">
        <v>262</v>
      </c>
      <c r="S25" s="1067" t="s">
        <v>262</v>
      </c>
      <c r="T25" s="1067" t="s">
        <v>262</v>
      </c>
      <c r="U25" s="1067" t="s">
        <v>262</v>
      </c>
      <c r="V25" s="1067" t="s">
        <v>262</v>
      </c>
      <c r="W25" s="1067" t="s">
        <v>262</v>
      </c>
      <c r="X25" s="1067" t="s">
        <v>262</v>
      </c>
      <c r="Y25" s="1067" t="s">
        <v>262</v>
      </c>
      <c r="Z25" s="1067" t="s">
        <v>262</v>
      </c>
      <c r="AA25" s="1067" t="s">
        <v>262</v>
      </c>
      <c r="AB25" s="1067" t="s">
        <v>262</v>
      </c>
      <c r="AC25" s="1067" t="s">
        <v>262</v>
      </c>
      <c r="AD25" s="1067" t="s">
        <v>262</v>
      </c>
      <c r="AE25" s="1067" t="s">
        <v>262</v>
      </c>
      <c r="AF25" s="1067" t="s">
        <v>262</v>
      </c>
      <c r="AG25" s="1067" t="s">
        <v>262</v>
      </c>
      <c r="AH25" s="1067" t="s">
        <v>262</v>
      </c>
      <c r="AI25" s="1067" t="s">
        <v>262</v>
      </c>
      <c r="AJ25" s="1067" t="s">
        <v>262</v>
      </c>
      <c r="AK25" s="1067" t="s">
        <v>262</v>
      </c>
      <c r="AL25" s="1067" t="s">
        <v>262</v>
      </c>
      <c r="AM25" s="1067" t="s">
        <v>262</v>
      </c>
      <c r="AN25" s="1067" t="s">
        <v>262</v>
      </c>
      <c r="AO25" s="1068" t="s">
        <v>262</v>
      </c>
      <c r="AP25" s="79"/>
      <c r="AQ25" s="79"/>
      <c r="AR25" s="79"/>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row>
    <row r="26" s="0" customFormat="1" ht="18" customHeight="1">
      <c r="B26" s="21"/>
      <c r="C26" s="1022">
        <v>6841</v>
      </c>
      <c r="D26" s="1022" t="s">
        <v>309</v>
      </c>
      <c r="E26" s="1022" t="s">
        <v>260</v>
      </c>
      <c r="F26" s="1023" t="s">
        <v>261</v>
      </c>
      <c r="G26" s="1022" t="s">
        <v>310</v>
      </c>
      <c r="H26" s="1024" t="s">
        <v>311</v>
      </c>
      <c r="I26" s="1024"/>
      <c r="J26" s="1024"/>
      <c r="K26" s="1024"/>
      <c r="L26" s="1024" t="s">
        <v>312</v>
      </c>
      <c r="M26" s="1024"/>
      <c r="N26" s="1024"/>
      <c r="O26" s="1024"/>
      <c r="P26" s="80"/>
      <c r="Q26" s="4"/>
      <c r="R26" s="1069" t="s">
        <v>298</v>
      </c>
      <c r="S26" s="1070" t="s">
        <v>298</v>
      </c>
      <c r="T26" s="1070" t="s">
        <v>298</v>
      </c>
      <c r="U26" s="1070" t="s">
        <v>298</v>
      </c>
      <c r="V26" s="1070" t="s">
        <v>298</v>
      </c>
      <c r="W26" s="1070" t="s">
        <v>298</v>
      </c>
      <c r="X26" s="1070" t="s">
        <v>298</v>
      </c>
      <c r="Y26" s="1070" t="s">
        <v>298</v>
      </c>
      <c r="Z26" s="1070" t="s">
        <v>298</v>
      </c>
      <c r="AA26" s="1070" t="s">
        <v>298</v>
      </c>
      <c r="AB26" s="1070" t="s">
        <v>298</v>
      </c>
      <c r="AC26" s="1070" t="s">
        <v>298</v>
      </c>
      <c r="AD26" s="1070" t="s">
        <v>298</v>
      </c>
      <c r="AE26" s="1070" t="s">
        <v>298</v>
      </c>
      <c r="AF26" s="1070" t="s">
        <v>298</v>
      </c>
      <c r="AG26" s="1070" t="s">
        <v>298</v>
      </c>
      <c r="AH26" s="1070" t="s">
        <v>298</v>
      </c>
      <c r="AI26" s="1070" t="s">
        <v>298</v>
      </c>
      <c r="AJ26" s="1070" t="s">
        <v>298</v>
      </c>
      <c r="AK26" s="1070" t="s">
        <v>298</v>
      </c>
      <c r="AL26" s="1070" t="s">
        <v>298</v>
      </c>
      <c r="AM26" s="1070" t="s">
        <v>298</v>
      </c>
      <c r="AN26" s="1070" t="s">
        <v>298</v>
      </c>
      <c r="AO26" s="1071" t="s">
        <v>298</v>
      </c>
      <c r="AP26" s="79"/>
      <c r="AQ26" s="79"/>
      <c r="AR26" s="79"/>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row>
    <row r="27" s="0" customFormat="1" ht="18" customHeight="1">
      <c r="B27" s="21"/>
      <c r="C27" s="1016">
        <v>24104</v>
      </c>
      <c r="D27" s="1016" t="s">
        <v>269</v>
      </c>
      <c r="E27" s="1016" t="s">
        <v>260</v>
      </c>
      <c r="F27" s="1016" t="s">
        <v>270</v>
      </c>
      <c r="G27" s="1016" t="s">
        <v>271</v>
      </c>
      <c r="H27" s="1018" t="s">
        <v>272</v>
      </c>
      <c r="I27" s="1018"/>
      <c r="J27" s="1018"/>
      <c r="K27" s="1018"/>
      <c r="L27" s="1018" t="s">
        <v>273</v>
      </c>
      <c r="M27" s="1018"/>
      <c r="N27" s="1018"/>
      <c r="O27" s="1018"/>
      <c r="P27" s="80"/>
      <c r="Q27" s="4"/>
      <c r="R27" s="1066" t="s">
        <v>298</v>
      </c>
      <c r="S27" s="1067" t="s">
        <v>298</v>
      </c>
      <c r="T27" s="1067" t="s">
        <v>298</v>
      </c>
      <c r="U27" s="1067" t="s">
        <v>298</v>
      </c>
      <c r="V27" s="1067" t="s">
        <v>298</v>
      </c>
      <c r="W27" s="1067" t="s">
        <v>298</v>
      </c>
      <c r="X27" s="1067" t="s">
        <v>298</v>
      </c>
      <c r="Y27" s="1067" t="s">
        <v>298</v>
      </c>
      <c r="Z27" s="1067" t="s">
        <v>298</v>
      </c>
      <c r="AA27" s="1067" t="s">
        <v>298</v>
      </c>
      <c r="AB27" s="1067" t="s">
        <v>298</v>
      </c>
      <c r="AC27" s="1067" t="s">
        <v>298</v>
      </c>
      <c r="AD27" s="1067" t="s">
        <v>298</v>
      </c>
      <c r="AE27" s="1067" t="s">
        <v>298</v>
      </c>
      <c r="AF27" s="1067" t="s">
        <v>298</v>
      </c>
      <c r="AG27" s="1067" t="s">
        <v>298</v>
      </c>
      <c r="AH27" s="1067" t="s">
        <v>298</v>
      </c>
      <c r="AI27" s="1067" t="s">
        <v>298</v>
      </c>
      <c r="AJ27" s="1067" t="s">
        <v>298</v>
      </c>
      <c r="AK27" s="1067" t="s">
        <v>298</v>
      </c>
      <c r="AL27" s="1067" t="s">
        <v>298</v>
      </c>
      <c r="AM27" s="1067" t="s">
        <v>298</v>
      </c>
      <c r="AN27" s="1067" t="s">
        <v>298</v>
      </c>
      <c r="AO27" s="1068" t="s">
        <v>298</v>
      </c>
      <c r="AP27" s="79"/>
      <c r="AQ27" s="79"/>
      <c r="AR27" s="79"/>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row>
    <row r="28" s="0" customFormat="1" ht="18" customHeight="1">
      <c r="B28" s="21"/>
      <c r="C28" s="1022">
        <v>27391</v>
      </c>
      <c r="D28" s="1022" t="s">
        <v>274</v>
      </c>
      <c r="E28" s="1022" t="s">
        <v>253</v>
      </c>
      <c r="F28" s="1023" t="s">
        <v>254</v>
      </c>
      <c r="G28" s="1022" t="s">
        <v>275</v>
      </c>
      <c r="H28" s="1024" t="s">
        <v>276</v>
      </c>
      <c r="I28" s="1024"/>
      <c r="J28" s="1024"/>
      <c r="K28" s="1024"/>
      <c r="L28" s="1024" t="s">
        <v>277</v>
      </c>
      <c r="M28" s="1024"/>
      <c r="N28" s="1024"/>
      <c r="O28" s="1024"/>
      <c r="P28" s="80"/>
      <c r="Q28" s="4"/>
      <c r="R28" s="1069" t="s">
        <v>297</v>
      </c>
      <c r="S28" s="1070" t="s">
        <v>297</v>
      </c>
      <c r="T28" s="1070" t="s">
        <v>297</v>
      </c>
      <c r="U28" s="1070" t="s">
        <v>297</v>
      </c>
      <c r="V28" s="1070" t="s">
        <v>297</v>
      </c>
      <c r="W28" s="1070" t="s">
        <v>297</v>
      </c>
      <c r="X28" s="1070" t="s">
        <v>297</v>
      </c>
      <c r="Y28" s="1070" t="s">
        <v>297</v>
      </c>
      <c r="Z28" s="1070" t="s">
        <v>297</v>
      </c>
      <c r="AA28" s="1070" t="s">
        <v>297</v>
      </c>
      <c r="AB28" s="1070" t="s">
        <v>297</v>
      </c>
      <c r="AC28" s="1070" t="s">
        <v>297</v>
      </c>
      <c r="AD28" s="1070" t="s">
        <v>297</v>
      </c>
      <c r="AE28" s="1070" t="s">
        <v>297</v>
      </c>
      <c r="AF28" s="1070" t="s">
        <v>297</v>
      </c>
      <c r="AG28" s="1070" t="s">
        <v>297</v>
      </c>
      <c r="AH28" s="1070" t="s">
        <v>297</v>
      </c>
      <c r="AI28" s="1070" t="s">
        <v>297</v>
      </c>
      <c r="AJ28" s="1070" t="s">
        <v>297</v>
      </c>
      <c r="AK28" s="1070" t="s">
        <v>297</v>
      </c>
      <c r="AL28" s="1070" t="s">
        <v>297</v>
      </c>
      <c r="AM28" s="1070" t="s">
        <v>297</v>
      </c>
      <c r="AN28" s="1070" t="s">
        <v>297</v>
      </c>
      <c r="AO28" s="1071" t="s">
        <v>297</v>
      </c>
      <c r="AP28" s="79"/>
      <c r="AQ28" s="79"/>
      <c r="AR28" s="79"/>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row>
    <row r="29" s="0" customFormat="1" ht="18" customHeight="1">
      <c r="B29" s="21"/>
      <c r="C29" s="1016">
        <v>60798</v>
      </c>
      <c r="D29" s="1016" t="s">
        <v>278</v>
      </c>
      <c r="E29" s="1016" t="s">
        <v>260</v>
      </c>
      <c r="F29" s="1016" t="s">
        <v>279</v>
      </c>
      <c r="G29" s="1016" t="s">
        <v>280</v>
      </c>
      <c r="H29" s="1018" t="s">
        <v>281</v>
      </c>
      <c r="I29" s="1018"/>
      <c r="J29" s="1018"/>
      <c r="K29" s="1018"/>
      <c r="L29" s="1018" t="s">
        <v>282</v>
      </c>
      <c r="M29" s="1018"/>
      <c r="N29" s="1018"/>
      <c r="O29" s="1018"/>
      <c r="P29" s="80"/>
      <c r="Q29" s="4"/>
      <c r="R29" s="1066" t="s">
        <v>262</v>
      </c>
      <c r="S29" s="1067" t="s">
        <v>262</v>
      </c>
      <c r="T29" s="1067" t="s">
        <v>262</v>
      </c>
      <c r="U29" s="1067" t="s">
        <v>262</v>
      </c>
      <c r="V29" s="1067" t="s">
        <v>262</v>
      </c>
      <c r="W29" s="1067" t="s">
        <v>262</v>
      </c>
      <c r="X29" s="1067" t="s">
        <v>262</v>
      </c>
      <c r="Y29" s="1067" t="s">
        <v>262</v>
      </c>
      <c r="Z29" s="1067" t="s">
        <v>262</v>
      </c>
      <c r="AA29" s="1067" t="s">
        <v>262</v>
      </c>
      <c r="AB29" s="1067" t="s">
        <v>262</v>
      </c>
      <c r="AC29" s="1067" t="s">
        <v>262</v>
      </c>
      <c r="AD29" s="1067" t="s">
        <v>262</v>
      </c>
      <c r="AE29" s="1067" t="s">
        <v>262</v>
      </c>
      <c r="AF29" s="1067" t="s">
        <v>262</v>
      </c>
      <c r="AG29" s="1067" t="s">
        <v>262</v>
      </c>
      <c r="AH29" s="1067" t="s">
        <v>262</v>
      </c>
      <c r="AI29" s="1067" t="s">
        <v>262</v>
      </c>
      <c r="AJ29" s="1067" t="s">
        <v>262</v>
      </c>
      <c r="AK29" s="1067" t="s">
        <v>262</v>
      </c>
      <c r="AL29" s="1067" t="s">
        <v>262</v>
      </c>
      <c r="AM29" s="1067" t="s">
        <v>262</v>
      </c>
      <c r="AN29" s="1067" t="s">
        <v>262</v>
      </c>
      <c r="AO29" s="1068" t="s">
        <v>262</v>
      </c>
      <c r="AP29" s="79"/>
      <c r="AQ29" s="79"/>
      <c r="AR29" s="79"/>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row>
    <row r="30" s="0" customFormat="1" ht="18" customHeight="1">
      <c r="B30" s="21"/>
      <c r="C30" s="181"/>
      <c r="D30" s="181"/>
      <c r="E30" s="181"/>
      <c r="F30" s="201"/>
      <c r="G30" s="181"/>
      <c r="H30" s="997">
        <v>2536</v>
      </c>
      <c r="I30" s="997"/>
      <c r="J30" s="997"/>
      <c r="K30" s="997"/>
      <c r="L30" s="1072"/>
      <c r="M30" s="1072"/>
      <c r="N30" s="1072"/>
      <c r="O30" s="1072"/>
      <c r="P30" s="80"/>
      <c r="Q30" s="4"/>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79"/>
      <c r="AQ30" s="79"/>
      <c r="AR30" s="79"/>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row>
    <row r="31" s="0" customFormat="1" ht="18" customHeight="1">
      <c r="B31" s="21"/>
      <c r="C31" s="181"/>
      <c r="D31" s="181"/>
      <c r="E31" s="181"/>
      <c r="F31" s="201"/>
      <c r="G31" s="181"/>
      <c r="H31" s="996"/>
      <c r="I31" s="996"/>
      <c r="J31" s="996"/>
      <c r="K31" s="996"/>
      <c r="L31" s="1072"/>
      <c r="M31" s="1072"/>
      <c r="N31" s="1072"/>
      <c r="O31" s="1072"/>
      <c r="P31" s="80"/>
      <c r="Q31" s="4"/>
      <c r="R31" s="182"/>
      <c r="S31" s="182"/>
      <c r="T31" s="182"/>
      <c r="U31" s="182"/>
      <c r="V31" s="182"/>
      <c r="W31" s="182"/>
      <c r="X31" s="1028" t="s">
        <v>283</v>
      </c>
      <c r="Y31" s="182"/>
      <c r="Z31" s="182"/>
      <c r="AA31" s="182"/>
      <c r="AB31" s="182"/>
      <c r="AC31" s="182"/>
      <c r="AD31" s="182"/>
      <c r="AE31" s="182"/>
      <c r="AF31" s="182"/>
      <c r="AG31" s="182"/>
      <c r="AH31" s="182"/>
      <c r="AI31" s="182"/>
      <c r="AJ31" s="182"/>
      <c r="AK31" s="182"/>
      <c r="AL31" s="182"/>
      <c r="AM31" s="182"/>
      <c r="AN31" s="182"/>
      <c r="AO31" s="182"/>
      <c r="AP31" s="48"/>
      <c r="AQ31" s="48"/>
      <c r="AR31" s="48"/>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row>
    <row r="32" s="0" customFormat="1" ht="18" customHeight="1">
      <c r="B32" s="21"/>
      <c r="C32" s="181"/>
      <c r="D32" s="181"/>
      <c r="E32" s="181"/>
      <c r="F32" s="201"/>
      <c r="G32" s="181"/>
      <c r="H32" s="996"/>
      <c r="I32" s="996"/>
      <c r="J32" s="996"/>
      <c r="K32" s="996"/>
      <c r="L32" s="1072"/>
      <c r="M32" s="1072"/>
      <c r="N32" s="1072"/>
      <c r="O32" s="1072"/>
      <c r="P32" s="80"/>
      <c r="Q32" s="4"/>
      <c r="R32" s="182"/>
      <c r="S32" s="182"/>
      <c r="T32" s="182"/>
      <c r="U32" s="182"/>
      <c r="V32" s="182"/>
      <c r="W32" s="182"/>
      <c r="X32" s="182"/>
      <c r="Y32" s="182"/>
      <c r="Z32" s="182"/>
      <c r="AA32" s="1073" t="s">
        <v>297</v>
      </c>
      <c r="AB32" s="1028" t="s">
        <v>299</v>
      </c>
      <c r="AC32" s="182"/>
      <c r="AD32" s="182"/>
      <c r="AE32" s="182"/>
      <c r="AF32" s="182"/>
      <c r="AG32" s="182"/>
      <c r="AH32" s="182"/>
      <c r="AI32" s="182"/>
      <c r="AJ32" s="182"/>
      <c r="AK32" s="182"/>
      <c r="AL32" s="182"/>
      <c r="AM32" s="182"/>
      <c r="AN32" s="182"/>
      <c r="AO32" s="182"/>
      <c r="AP32" s="79"/>
      <c r="AQ32" s="79"/>
      <c r="AR32" s="79"/>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row>
    <row r="33" s="0" customFormat="1" ht="18" customHeight="1">
      <c r="B33" s="21"/>
      <c r="C33" s="181"/>
      <c r="D33" s="181"/>
      <c r="E33" s="181"/>
      <c r="F33" s="201"/>
      <c r="G33" s="181"/>
      <c r="H33" s="996"/>
      <c r="I33" s="996"/>
      <c r="J33" s="996"/>
      <c r="K33" s="996"/>
      <c r="L33" s="1072"/>
      <c r="M33" s="1072"/>
      <c r="N33" s="1072"/>
      <c r="O33" s="1072"/>
      <c r="P33" s="80"/>
      <c r="Q33" s="4"/>
      <c r="R33" s="182"/>
      <c r="S33" s="182"/>
      <c r="T33" s="182"/>
      <c r="U33" s="182"/>
      <c r="V33" s="182"/>
      <c r="W33" s="182"/>
      <c r="X33" s="182"/>
      <c r="Y33" s="182"/>
      <c r="Z33" s="182"/>
      <c r="AA33" s="1073" t="s">
        <v>300</v>
      </c>
      <c r="AB33" s="1028" t="s">
        <v>301</v>
      </c>
      <c r="AC33" s="182"/>
      <c r="AD33" s="182"/>
      <c r="AE33" s="182"/>
      <c r="AF33" s="182"/>
      <c r="AG33" s="182"/>
      <c r="AH33" s="182"/>
      <c r="AI33" s="182"/>
      <c r="AJ33" s="182"/>
      <c r="AK33" s="182"/>
      <c r="AL33" s="182"/>
      <c r="AM33" s="182"/>
      <c r="AN33" s="182"/>
      <c r="AO33" s="182"/>
      <c r="AP33" s="79"/>
      <c r="AQ33" s="79"/>
      <c r="AR33" s="79"/>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row>
    <row r="34" s="0" customFormat="1" ht="18" customHeight="1">
      <c r="B34" s="21"/>
      <c r="C34" s="181"/>
      <c r="D34" s="181"/>
      <c r="E34" s="181"/>
      <c r="F34" s="201"/>
      <c r="G34" s="181"/>
      <c r="H34" s="996"/>
      <c r="I34" s="996"/>
      <c r="J34" s="996"/>
      <c r="K34" s="996"/>
      <c r="L34" s="1072"/>
      <c r="M34" s="1072"/>
      <c r="N34" s="1072"/>
      <c r="O34" s="1072"/>
      <c r="P34" s="80"/>
      <c r="Q34" s="4"/>
      <c r="R34" s="182"/>
      <c r="S34" s="182"/>
      <c r="T34" s="182"/>
      <c r="U34" s="182"/>
      <c r="V34" s="182"/>
      <c r="W34" s="182"/>
      <c r="X34" s="182"/>
      <c r="Y34" s="182"/>
      <c r="Z34" s="182"/>
      <c r="AA34" s="1074" t="s">
        <v>298</v>
      </c>
      <c r="AB34" s="1028" t="s">
        <v>302</v>
      </c>
      <c r="AC34" s="182"/>
      <c r="AD34" s="182"/>
      <c r="AE34" s="182"/>
      <c r="AF34" s="182"/>
      <c r="AG34" s="182"/>
      <c r="AH34" s="182"/>
      <c r="AI34" s="182"/>
      <c r="AJ34" s="182"/>
      <c r="AK34" s="182"/>
      <c r="AL34" s="182"/>
      <c r="AM34" s="182"/>
      <c r="AN34" s="182"/>
      <c r="AO34" s="182"/>
      <c r="AP34" s="48"/>
      <c r="AQ34" s="48"/>
      <c r="AR34" s="48"/>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row>
    <row r="35" s="0" customFormat="1" ht="18" customHeight="1">
      <c r="B35" s="21"/>
      <c r="C35" s="181"/>
      <c r="D35" s="181"/>
      <c r="E35" s="181"/>
      <c r="F35" s="201"/>
      <c r="G35" s="181"/>
      <c r="H35" s="996"/>
      <c r="I35" s="996"/>
      <c r="J35" s="996"/>
      <c r="K35" s="996"/>
      <c r="L35" s="1072"/>
      <c r="M35" s="1072"/>
      <c r="N35" s="1072"/>
      <c r="O35" s="1072"/>
      <c r="P35" s="80"/>
      <c r="Q35" s="4"/>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79"/>
      <c r="AQ35" s="79"/>
      <c r="AR35" s="79"/>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row>
    <row r="36" s="0" customFormat="1" ht="18" customHeight="1">
      <c r="B36" s="21"/>
      <c r="C36" s="181"/>
      <c r="D36" s="181"/>
      <c r="E36" s="181"/>
      <c r="F36" s="201"/>
      <c r="G36" s="181"/>
      <c r="H36" s="996"/>
      <c r="I36" s="996"/>
      <c r="J36" s="996"/>
      <c r="K36" s="996"/>
      <c r="L36" s="1072"/>
      <c r="M36" s="1072"/>
      <c r="N36" s="1072"/>
      <c r="O36" s="1072"/>
      <c r="P36" s="80"/>
      <c r="Q36" s="4"/>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79"/>
      <c r="AQ36" s="79"/>
      <c r="AR36" s="79"/>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row>
    <row r="37" s="0" customFormat="1" ht="18" customHeight="1">
      <c r="B37" s="21"/>
      <c r="C37" s="181"/>
      <c r="D37" s="181"/>
      <c r="E37" s="181"/>
      <c r="F37" s="201"/>
      <c r="G37" s="181"/>
      <c r="H37" s="996"/>
      <c r="I37" s="996"/>
      <c r="J37" s="996"/>
      <c r="K37" s="996"/>
      <c r="L37" s="1072"/>
      <c r="M37" s="1072"/>
      <c r="N37" s="1072"/>
      <c r="O37" s="1072"/>
      <c r="P37" s="80"/>
      <c r="Q37" s="4"/>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79"/>
      <c r="AQ37" s="79"/>
      <c r="AR37" s="79"/>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row>
    <row r="38" s="0" customFormat="1" ht="18" customHeight="1">
      <c r="B38" s="21"/>
      <c r="C38" s="181"/>
      <c r="D38" s="181"/>
      <c r="E38" s="181"/>
      <c r="F38" s="201"/>
      <c r="G38" s="181"/>
      <c r="H38" s="996"/>
      <c r="I38" s="996"/>
      <c r="J38" s="996"/>
      <c r="K38" s="996"/>
      <c r="L38" s="1072"/>
      <c r="M38" s="1072"/>
      <c r="N38" s="1072"/>
      <c r="O38" s="1072"/>
      <c r="P38" s="80"/>
      <c r="Q38" s="4"/>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79"/>
      <c r="AQ38" s="79"/>
      <c r="AR38" s="79"/>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row>
    <row r="39" ht="18" customHeight="1">
      <c r="C39" s="181"/>
      <c r="D39" s="181"/>
      <c r="E39" s="181"/>
      <c r="F39" s="201"/>
      <c r="G39" s="181"/>
      <c r="H39" s="996"/>
      <c r="I39" s="996"/>
      <c r="J39" s="996"/>
      <c r="K39" s="996"/>
      <c r="L39" s="1072"/>
      <c r="M39" s="1072"/>
      <c r="N39" s="1072"/>
      <c r="O39" s="1072"/>
      <c r="P39" s="80"/>
      <c r="Q39" s="4"/>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4"/>
      <c r="AQ39" s="79"/>
      <c r="AR39" s="79"/>
    </row>
    <row r="40" ht="18" customHeight="1">
      <c r="C40" s="181"/>
      <c r="D40" s="181"/>
      <c r="E40" s="181"/>
      <c r="F40" s="201"/>
      <c r="G40" s="181"/>
      <c r="H40" s="996"/>
      <c r="I40" s="996"/>
      <c r="J40" s="996"/>
      <c r="K40" s="996"/>
      <c r="L40" s="1072"/>
      <c r="M40" s="1072"/>
      <c r="N40" s="1072"/>
      <c r="O40" s="1072"/>
      <c r="P40" s="80"/>
      <c r="Q40" s="4"/>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4"/>
      <c r="AQ40" s="79"/>
      <c r="AR40" s="79"/>
    </row>
    <row r="41" ht="18" customHeight="1">
      <c r="C41" s="181"/>
      <c r="D41" s="181"/>
      <c r="E41" s="181"/>
      <c r="F41" s="201"/>
      <c r="G41" s="181"/>
      <c r="H41" s="996"/>
      <c r="I41" s="996"/>
      <c r="J41" s="996"/>
      <c r="K41" s="996"/>
      <c r="L41" s="1072"/>
      <c r="M41" s="1072"/>
      <c r="N41" s="1072"/>
      <c r="O41" s="1072"/>
      <c r="P41" s="80"/>
      <c r="Q41" s="4"/>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4"/>
      <c r="AQ41" s="79"/>
      <c r="AR41" s="79"/>
    </row>
    <row r="42" ht="18" customHeight="1">
      <c r="C42" s="181"/>
      <c r="D42" s="181"/>
      <c r="E42" s="181"/>
      <c r="F42" s="201"/>
      <c r="G42" s="181"/>
      <c r="H42" s="996"/>
      <c r="I42" s="996"/>
      <c r="J42" s="996"/>
      <c r="K42" s="996"/>
      <c r="L42" s="1072"/>
      <c r="M42" s="1072"/>
      <c r="N42" s="1072"/>
      <c r="O42" s="1072"/>
      <c r="P42" s="80"/>
      <c r="Q42" s="4"/>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4"/>
      <c r="AQ42" s="79"/>
      <c r="AR42" s="79"/>
    </row>
    <row r="43" ht="18" customHeight="1">
      <c r="C43" s="181"/>
      <c r="D43" s="181"/>
      <c r="E43" s="181"/>
      <c r="F43" s="201"/>
      <c r="G43" s="181"/>
      <c r="H43" s="996"/>
      <c r="I43" s="996"/>
      <c r="J43" s="996"/>
      <c r="K43" s="996"/>
      <c r="L43" s="1072"/>
      <c r="M43" s="1072"/>
      <c r="N43" s="1072"/>
      <c r="O43" s="1072"/>
      <c r="P43" s="80"/>
      <c r="Q43" s="4"/>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4"/>
      <c r="AQ43" s="79"/>
      <c r="AR43" s="79"/>
    </row>
    <row r="44" ht="18" customHeight="1">
      <c r="C44" s="181"/>
      <c r="D44" s="181"/>
      <c r="E44" s="181"/>
      <c r="F44" s="201"/>
      <c r="G44" s="181"/>
      <c r="H44" s="996"/>
      <c r="I44" s="996"/>
      <c r="J44" s="996"/>
      <c r="K44" s="996"/>
      <c r="L44" s="1072"/>
      <c r="M44" s="1072"/>
      <c r="N44" s="1072"/>
      <c r="O44" s="1072"/>
      <c r="P44" s="80"/>
      <c r="Q44" s="4"/>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4"/>
      <c r="AQ44" s="79"/>
      <c r="AR44" s="79"/>
    </row>
    <row r="45" ht="18" customHeight="1">
      <c r="C45" s="181"/>
      <c r="D45" s="181"/>
      <c r="E45" s="181"/>
      <c r="F45" s="201"/>
      <c r="G45" s="181"/>
      <c r="H45" s="996"/>
      <c r="I45" s="996"/>
      <c r="J45" s="996"/>
      <c r="K45" s="996"/>
      <c r="L45" s="1072"/>
      <c r="M45" s="1072"/>
      <c r="N45" s="1072"/>
      <c r="O45" s="1072"/>
      <c r="P45" s="80"/>
      <c r="Q45" s="4"/>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4"/>
      <c r="AQ45" s="79"/>
      <c r="AR45" s="79"/>
    </row>
    <row r="46" ht="18" customHeight="1">
      <c r="C46" s="181"/>
      <c r="D46" s="181"/>
      <c r="E46" s="181"/>
      <c r="F46" s="201"/>
      <c r="G46" s="181"/>
      <c r="H46" s="996"/>
      <c r="I46" s="996"/>
      <c r="J46" s="996"/>
      <c r="K46" s="996"/>
      <c r="L46" s="1072"/>
      <c r="M46" s="1072"/>
      <c r="N46" s="1072"/>
      <c r="O46" s="1072"/>
      <c r="P46" s="80"/>
      <c r="Q46" s="4"/>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4"/>
      <c r="AQ46" s="79"/>
      <c r="AR46" s="79"/>
    </row>
    <row r="47" ht="0" hidden="1" customHeight="1">
      <c r="C47" s="181"/>
      <c r="D47" s="181"/>
      <c r="E47" s="181"/>
      <c r="F47" s="201"/>
      <c r="G47" s="181"/>
      <c r="H47" s="996"/>
      <c r="I47" s="996"/>
      <c r="J47" s="996"/>
      <c r="K47" s="996"/>
      <c r="L47" s="1072"/>
      <c r="M47" s="1072"/>
      <c r="N47" s="1072"/>
      <c r="O47" s="1072"/>
      <c r="P47" s="80"/>
      <c r="Q47" s="4"/>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4"/>
      <c r="AQ47" s="79"/>
      <c r="AR47" s="79"/>
    </row>
    <row r="48" ht="0" hidden="1" customHeight="1">
      <c r="C48" s="181"/>
      <c r="D48" s="181"/>
      <c r="E48" s="181"/>
      <c r="F48" s="201"/>
      <c r="G48" s="181"/>
      <c r="H48" s="996"/>
      <c r="I48" s="996"/>
      <c r="J48" s="996"/>
      <c r="K48" s="996"/>
      <c r="L48" s="1072"/>
      <c r="M48" s="1072"/>
      <c r="N48" s="1072"/>
      <c r="O48" s="1072"/>
      <c r="P48" s="80"/>
      <c r="Q48" s="4"/>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4"/>
      <c r="AQ48" s="79"/>
      <c r="AR48" s="79"/>
    </row>
    <row r="49" ht="0" hidden="1" customHeight="1">
      <c r="C49" s="181"/>
      <c r="D49" s="181"/>
      <c r="E49" s="181"/>
      <c r="F49" s="201"/>
      <c r="G49" s="181"/>
      <c r="H49" s="996"/>
      <c r="I49" s="996"/>
      <c r="J49" s="996"/>
      <c r="K49" s="996"/>
      <c r="L49" s="1072"/>
      <c r="M49" s="1072"/>
      <c r="N49" s="1072"/>
      <c r="O49" s="1072"/>
      <c r="P49" s="80"/>
      <c r="Q49" s="4"/>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4"/>
      <c r="AQ49" s="79"/>
      <c r="AR49" s="79"/>
    </row>
    <row r="50" ht="0" hidden="1" customHeight="1">
      <c r="C50" s="181"/>
      <c r="D50" s="181"/>
      <c r="E50" s="181"/>
      <c r="F50" s="201"/>
      <c r="G50" s="181"/>
      <c r="H50" s="996"/>
      <c r="I50" s="996"/>
      <c r="J50" s="996"/>
      <c r="K50" s="996"/>
      <c r="L50" s="1072"/>
      <c r="M50" s="1072"/>
      <c r="N50" s="1072"/>
      <c r="O50" s="1072"/>
      <c r="P50" s="80"/>
      <c r="Q50" s="4"/>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4"/>
      <c r="AQ50" s="79"/>
      <c r="AR50" s="79"/>
    </row>
    <row r="51" ht="0" hidden="1" customHeight="1">
      <c r="C51" s="181"/>
      <c r="D51" s="181"/>
      <c r="E51" s="181"/>
      <c r="F51" s="201"/>
      <c r="G51" s="181"/>
      <c r="H51" s="996"/>
      <c r="I51" s="996"/>
      <c r="J51" s="996"/>
      <c r="K51" s="996"/>
      <c r="L51" s="1072"/>
      <c r="M51" s="1072"/>
      <c r="N51" s="1072"/>
      <c r="O51" s="1072"/>
      <c r="P51" s="80"/>
      <c r="Q51" s="4"/>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4"/>
      <c r="AQ51" s="79"/>
      <c r="AR51" s="79"/>
    </row>
    <row r="52" s="0" customFormat="1" ht="0" hidden="1" customHeight="1">
      <c r="B52" s="21"/>
      <c r="C52" s="181"/>
      <c r="D52" s="181"/>
      <c r="E52" s="181"/>
      <c r="F52" s="201"/>
      <c r="G52" s="181"/>
      <c r="H52" s="996"/>
      <c r="I52" s="996"/>
      <c r="J52" s="996"/>
      <c r="K52" s="996"/>
      <c r="L52" s="1072"/>
      <c r="M52" s="1072"/>
      <c r="N52" s="1072"/>
      <c r="O52" s="1072"/>
      <c r="P52" s="80"/>
      <c r="Q52" s="4"/>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79"/>
      <c r="AQ52" s="79"/>
      <c r="AR52" s="79"/>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row>
    <row r="53" s="0" customFormat="1" ht="0" hidden="1" customHeight="1">
      <c r="B53" s="21"/>
      <c r="C53" s="181"/>
      <c r="D53" s="181"/>
      <c r="E53" s="181"/>
      <c r="F53" s="201"/>
      <c r="G53" s="181"/>
      <c r="H53" s="996"/>
      <c r="I53" s="996"/>
      <c r="J53" s="996"/>
      <c r="K53" s="996"/>
      <c r="L53" s="1072"/>
      <c r="M53" s="1072"/>
      <c r="N53" s="1072"/>
      <c r="O53" s="1072"/>
      <c r="P53" s="80"/>
      <c r="Q53" s="4"/>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79"/>
      <c r="AQ53" s="79"/>
      <c r="AR53" s="79"/>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row>
    <row r="54" s="0" customFormat="1" ht="0" hidden="1" customHeight="1">
      <c r="B54" s="21"/>
      <c r="C54" s="181"/>
      <c r="D54" s="181"/>
      <c r="E54" s="181"/>
      <c r="F54" s="201"/>
      <c r="G54" s="181"/>
      <c r="H54" s="996"/>
      <c r="I54" s="996"/>
      <c r="J54" s="996"/>
      <c r="K54" s="996"/>
      <c r="L54" s="1072"/>
      <c r="M54" s="1072"/>
      <c r="N54" s="1072"/>
      <c r="O54" s="1072"/>
      <c r="P54" s="80"/>
      <c r="Q54" s="4"/>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48"/>
      <c r="AQ54" s="48"/>
      <c r="AR54" s="48"/>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row>
    <row r="55" s="0" customFormat="1" ht="0" hidden="1" customHeight="1">
      <c r="B55" s="21"/>
      <c r="C55" s="181"/>
      <c r="D55" s="181"/>
      <c r="E55" s="181"/>
      <c r="F55" s="201"/>
      <c r="G55" s="181"/>
      <c r="H55" s="996"/>
      <c r="I55" s="996"/>
      <c r="J55" s="996"/>
      <c r="K55" s="996"/>
      <c r="L55" s="1072"/>
      <c r="M55" s="1072"/>
      <c r="N55" s="1072"/>
      <c r="O55" s="1072"/>
      <c r="P55" s="80"/>
      <c r="Q55" s="4"/>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79"/>
      <c r="AQ55" s="79"/>
      <c r="AR55" s="79"/>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row>
    <row r="56" s="0" customFormat="1" ht="0" hidden="1" customHeight="1">
      <c r="B56" s="21"/>
      <c r="C56" s="181"/>
      <c r="D56" s="181"/>
      <c r="E56" s="181"/>
      <c r="F56" s="201"/>
      <c r="G56" s="181"/>
      <c r="H56" s="996"/>
      <c r="I56" s="996"/>
      <c r="J56" s="996"/>
      <c r="K56" s="996"/>
      <c r="L56" s="1072"/>
      <c r="M56" s="1072"/>
      <c r="N56" s="1072"/>
      <c r="O56" s="1072"/>
      <c r="P56" s="80"/>
      <c r="Q56" s="4"/>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79"/>
      <c r="AQ56" s="79"/>
      <c r="AR56" s="79"/>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row>
    <row r="57" s="0" customFormat="1" ht="0" hidden="1" customHeight="1">
      <c r="B57" s="21"/>
      <c r="C57" s="181"/>
      <c r="D57" s="181"/>
      <c r="E57" s="181"/>
      <c r="F57" s="201"/>
      <c r="G57" s="181"/>
      <c r="H57" s="996"/>
      <c r="I57" s="996"/>
      <c r="J57" s="996"/>
      <c r="K57" s="996"/>
      <c r="L57" s="1072"/>
      <c r="M57" s="1072"/>
      <c r="N57" s="1072"/>
      <c r="O57" s="1072"/>
      <c r="P57" s="80"/>
      <c r="Q57" s="4"/>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79"/>
      <c r="AQ57" s="79"/>
      <c r="AR57" s="79"/>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row>
    <row r="58" s="0" customFormat="1" ht="0" hidden="1" customHeight="1">
      <c r="B58" s="21"/>
      <c r="C58" s="181"/>
      <c r="D58" s="181"/>
      <c r="E58" s="181"/>
      <c r="F58" s="201"/>
      <c r="G58" s="181"/>
      <c r="H58" s="996"/>
      <c r="I58" s="996"/>
      <c r="J58" s="996"/>
      <c r="K58" s="996"/>
      <c r="L58" s="1072"/>
      <c r="M58" s="1072"/>
      <c r="N58" s="1072"/>
      <c r="O58" s="1072"/>
      <c r="P58" s="80"/>
      <c r="Q58" s="4"/>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79"/>
      <c r="AQ58" s="79"/>
      <c r="AR58" s="79"/>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row>
    <row r="59" ht="0" hidden="1" customHeight="1">
      <c r="C59" s="181"/>
      <c r="D59" s="181"/>
      <c r="E59" s="181"/>
      <c r="F59" s="201"/>
      <c r="G59" s="181"/>
      <c r="H59" s="996"/>
      <c r="I59" s="996"/>
      <c r="J59" s="996"/>
      <c r="K59" s="996"/>
      <c r="L59" s="1072"/>
      <c r="M59" s="1072"/>
      <c r="N59" s="1072"/>
      <c r="O59" s="1072"/>
      <c r="P59" s="80"/>
      <c r="Q59" s="4"/>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4"/>
      <c r="AQ59" s="79"/>
      <c r="AR59" s="79"/>
    </row>
    <row r="60" ht="0" hidden="1" customHeight="1">
      <c r="C60" s="181"/>
      <c r="D60" s="181"/>
      <c r="E60" s="181"/>
      <c r="F60" s="201"/>
      <c r="G60" s="181"/>
      <c r="H60" s="996"/>
      <c r="I60" s="996"/>
      <c r="J60" s="996"/>
      <c r="K60" s="996"/>
      <c r="L60" s="1072"/>
      <c r="M60" s="1072"/>
      <c r="N60" s="1072"/>
      <c r="O60" s="1072"/>
      <c r="P60" s="80"/>
      <c r="Q60" s="4"/>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4"/>
      <c r="AQ60" s="79"/>
      <c r="AR60" s="79"/>
    </row>
    <row r="61" ht="0" hidden="1" customHeight="1">
      <c r="C61" s="181"/>
      <c r="D61" s="181"/>
      <c r="E61" s="181"/>
      <c r="F61" s="201"/>
      <c r="G61" s="181"/>
      <c r="H61" s="996"/>
      <c r="I61" s="996"/>
      <c r="J61" s="996"/>
      <c r="K61" s="996"/>
      <c r="L61" s="1072"/>
      <c r="M61" s="1072"/>
      <c r="N61" s="1072"/>
      <c r="O61" s="1072"/>
      <c r="P61" s="80"/>
      <c r="Q61" s="4"/>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4"/>
      <c r="AQ61" s="79"/>
      <c r="AR61" s="79"/>
    </row>
    <row r="62" ht="0" hidden="1" customHeight="1">
      <c r="C62" s="181"/>
      <c r="D62" s="181"/>
      <c r="E62" s="181"/>
      <c r="F62" s="201"/>
      <c r="G62" s="181"/>
      <c r="H62" s="996"/>
      <c r="I62" s="996"/>
      <c r="J62" s="996"/>
      <c r="K62" s="996"/>
      <c r="L62" s="1072"/>
      <c r="M62" s="1072"/>
      <c r="N62" s="1072"/>
      <c r="O62" s="1072"/>
      <c r="P62" s="80"/>
      <c r="Q62" s="4"/>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4"/>
      <c r="AQ62" s="79"/>
      <c r="AR62" s="79"/>
    </row>
    <row r="63" ht="0" hidden="1" customHeight="1">
      <c r="C63" s="181"/>
      <c r="D63" s="181"/>
      <c r="E63" s="181"/>
      <c r="F63" s="201"/>
      <c r="G63" s="181"/>
      <c r="H63" s="996"/>
      <c r="I63" s="996"/>
      <c r="J63" s="996"/>
      <c r="K63" s="996"/>
      <c r="L63" s="1072"/>
      <c r="M63" s="1072"/>
      <c r="N63" s="1072"/>
      <c r="O63" s="1072"/>
      <c r="P63" s="80"/>
      <c r="Q63" s="4"/>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4"/>
      <c r="AQ63" s="79"/>
      <c r="AR63" s="79"/>
    </row>
    <row r="64" ht="0" hidden="1" customHeight="1">
      <c r="C64" s="181"/>
      <c r="D64" s="181"/>
      <c r="E64" s="181"/>
      <c r="F64" s="201"/>
      <c r="G64" s="181"/>
      <c r="H64" s="996"/>
      <c r="I64" s="996"/>
      <c r="J64" s="996"/>
      <c r="K64" s="996"/>
      <c r="L64" s="1072"/>
      <c r="M64" s="1072"/>
      <c r="N64" s="1072"/>
      <c r="O64" s="1072"/>
      <c r="P64" s="80"/>
      <c r="Q64" s="4"/>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4"/>
      <c r="AQ64" s="79"/>
      <c r="AR64" s="79"/>
    </row>
    <row r="65" ht="0" hidden="1" customHeight="1">
      <c r="C65" s="181"/>
      <c r="D65" s="181"/>
      <c r="E65" s="181"/>
      <c r="F65" s="201"/>
      <c r="G65" s="181"/>
      <c r="H65" s="996"/>
      <c r="I65" s="996"/>
      <c r="J65" s="996"/>
      <c r="K65" s="996"/>
      <c r="L65" s="1072"/>
      <c r="M65" s="1072"/>
      <c r="N65" s="1072"/>
      <c r="O65" s="1072"/>
      <c r="P65" s="80"/>
      <c r="Q65" s="4"/>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4"/>
      <c r="AQ65" s="79"/>
      <c r="AR65" s="79"/>
    </row>
    <row r="66" ht="0" hidden="1" customHeight="1">
      <c r="C66" s="181"/>
      <c r="D66" s="181"/>
      <c r="E66" s="181"/>
      <c r="F66" s="201"/>
      <c r="G66" s="181"/>
      <c r="H66" s="996"/>
      <c r="I66" s="996"/>
      <c r="J66" s="996"/>
      <c r="K66" s="996"/>
      <c r="L66" s="1072"/>
      <c r="M66" s="1072"/>
      <c r="N66" s="1072"/>
      <c r="O66" s="1072"/>
      <c r="P66" s="80"/>
      <c r="Q66" s="4"/>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4"/>
      <c r="AQ66" s="79"/>
      <c r="AR66" s="79"/>
    </row>
    <row r="67" ht="0" hidden="1" customHeight="1">
      <c r="C67" s="181"/>
      <c r="D67" s="181"/>
      <c r="E67" s="181"/>
      <c r="F67" s="201"/>
      <c r="G67" s="181"/>
      <c r="H67" s="996"/>
      <c r="I67" s="996"/>
      <c r="J67" s="996"/>
      <c r="K67" s="996"/>
      <c r="L67" s="1072"/>
      <c r="M67" s="1072"/>
      <c r="N67" s="1072"/>
      <c r="O67" s="1072"/>
      <c r="P67" s="80"/>
      <c r="Q67" s="4"/>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4"/>
      <c r="AQ67" s="79"/>
      <c r="AR67" s="79"/>
    </row>
    <row r="68" ht="0" hidden="1" customHeight="1">
      <c r="C68" s="181"/>
      <c r="D68" s="181"/>
      <c r="E68" s="181"/>
      <c r="F68" s="201"/>
      <c r="G68" s="181"/>
      <c r="H68" s="996"/>
      <c r="I68" s="996"/>
      <c r="J68" s="996"/>
      <c r="K68" s="996"/>
      <c r="L68" s="1072"/>
      <c r="M68" s="1072"/>
      <c r="N68" s="1072"/>
      <c r="O68" s="1072"/>
      <c r="P68" s="80"/>
      <c r="Q68" s="4"/>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4"/>
      <c r="AQ68" s="79"/>
      <c r="AR68" s="79"/>
    </row>
    <row r="69" ht="0" hidden="1" customHeight="1">
      <c r="C69" s="181"/>
      <c r="D69" s="181"/>
      <c r="E69" s="181"/>
      <c r="F69" s="201"/>
      <c r="G69" s="181"/>
      <c r="H69" s="996"/>
      <c r="I69" s="996"/>
      <c r="J69" s="996"/>
      <c r="K69" s="996"/>
      <c r="L69" s="1072"/>
      <c r="M69" s="1072"/>
      <c r="N69" s="1072"/>
      <c r="O69" s="1072"/>
      <c r="P69" s="80"/>
      <c r="Q69" s="4"/>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4"/>
      <c r="AQ69" s="79"/>
      <c r="AR69" s="79"/>
    </row>
    <row r="70" ht="0" hidden="1" customHeight="1">
      <c r="C70" s="181"/>
      <c r="D70" s="181"/>
      <c r="E70" s="181"/>
      <c r="F70" s="201"/>
      <c r="G70" s="181"/>
      <c r="H70" s="996"/>
      <c r="I70" s="996"/>
      <c r="J70" s="996"/>
      <c r="K70" s="996"/>
      <c r="L70" s="1072"/>
      <c r="M70" s="1072"/>
      <c r="N70" s="1072"/>
      <c r="O70" s="1072"/>
      <c r="P70" s="80"/>
      <c r="Q70" s="4"/>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4"/>
      <c r="AQ70" s="79"/>
      <c r="AR70" s="79"/>
    </row>
    <row r="71" ht="0" hidden="1" customHeight="1">
      <c r="C71" s="181"/>
      <c r="D71" s="181"/>
      <c r="E71" s="181"/>
      <c r="F71" s="201"/>
      <c r="G71" s="181"/>
      <c r="H71" s="996"/>
      <c r="I71" s="996"/>
      <c r="J71" s="996"/>
      <c r="K71" s="996"/>
      <c r="L71" s="1072"/>
      <c r="M71" s="1072"/>
      <c r="N71" s="1072"/>
      <c r="O71" s="1072"/>
      <c r="P71" s="80"/>
      <c r="Q71" s="4"/>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4"/>
      <c r="AQ71" s="79"/>
      <c r="AR71" s="79"/>
    </row>
    <row r="72" ht="0" hidden="1" customHeight="1">
      <c r="C72" s="181"/>
      <c r="D72" s="181"/>
      <c r="E72" s="181"/>
      <c r="F72" s="201"/>
      <c r="G72" s="181"/>
      <c r="H72" s="996"/>
      <c r="I72" s="996"/>
      <c r="J72" s="996"/>
      <c r="K72" s="996"/>
      <c r="L72" s="1072"/>
      <c r="M72" s="1072"/>
      <c r="N72" s="1072"/>
      <c r="O72" s="1072"/>
      <c r="P72" s="80"/>
      <c r="Q72" s="4"/>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4"/>
      <c r="AQ72" s="79"/>
      <c r="AR72" s="79"/>
    </row>
    <row r="73" ht="0" hidden="1" customHeight="1">
      <c r="C73" s="181"/>
      <c r="D73" s="181"/>
      <c r="E73" s="181"/>
      <c r="F73" s="201"/>
      <c r="G73" s="181"/>
      <c r="H73" s="996"/>
      <c r="I73" s="996"/>
      <c r="J73" s="996"/>
      <c r="K73" s="996"/>
      <c r="L73" s="1072"/>
      <c r="M73" s="1072"/>
      <c r="N73" s="1072"/>
      <c r="O73" s="1072"/>
      <c r="P73" s="80"/>
      <c r="Q73" s="4"/>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4"/>
      <c r="AQ73" s="79"/>
      <c r="AR73" s="79"/>
    </row>
    <row r="74" ht="0" hidden="1" customHeight="1">
      <c r="C74" s="181"/>
      <c r="D74" s="181"/>
      <c r="E74" s="181"/>
      <c r="F74" s="201"/>
      <c r="G74" s="181"/>
      <c r="H74" s="996"/>
      <c r="I74" s="996"/>
      <c r="J74" s="996"/>
      <c r="K74" s="996"/>
      <c r="L74" s="1072"/>
      <c r="M74" s="1072"/>
      <c r="N74" s="1072"/>
      <c r="O74" s="1072"/>
      <c r="P74" s="80"/>
      <c r="Q74" s="4"/>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4"/>
      <c r="AQ74" s="79"/>
      <c r="AR74" s="79"/>
    </row>
    <row r="75" ht="0" hidden="1" customHeight="1">
      <c r="C75" s="181"/>
      <c r="D75" s="181"/>
      <c r="E75" s="181"/>
      <c r="F75" s="201"/>
      <c r="G75" s="181"/>
      <c r="H75" s="996"/>
      <c r="I75" s="996"/>
      <c r="J75" s="996"/>
      <c r="K75" s="996"/>
      <c r="L75" s="1072"/>
      <c r="M75" s="1072"/>
      <c r="N75" s="1072"/>
      <c r="O75" s="1072"/>
      <c r="P75" s="80"/>
      <c r="Q75" s="4"/>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4"/>
      <c r="AQ75" s="79"/>
      <c r="AR75" s="79"/>
    </row>
    <row r="76" ht="0" hidden="1" customHeight="1">
      <c r="C76" s="181"/>
      <c r="D76" s="181"/>
      <c r="E76" s="181"/>
      <c r="F76" s="201"/>
      <c r="G76" s="181"/>
      <c r="H76" s="996"/>
      <c r="I76" s="996"/>
      <c r="J76" s="996"/>
      <c r="K76" s="996"/>
      <c r="L76" s="1072"/>
      <c r="M76" s="1072"/>
      <c r="N76" s="1072"/>
      <c r="O76" s="1072"/>
      <c r="P76" s="80"/>
      <c r="Q76" s="4"/>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4"/>
      <c r="AQ76" s="79"/>
      <c r="AR76" s="79"/>
    </row>
    <row r="77" ht="0" hidden="1" customHeight="1">
      <c r="C77" s="181"/>
      <c r="D77" s="181"/>
      <c r="E77" s="181"/>
      <c r="F77" s="201"/>
      <c r="G77" s="181"/>
      <c r="H77" s="996"/>
      <c r="I77" s="996"/>
      <c r="J77" s="996"/>
      <c r="K77" s="996"/>
      <c r="L77" s="1072"/>
      <c r="M77" s="1072"/>
      <c r="N77" s="1072"/>
      <c r="O77" s="1072"/>
      <c r="P77" s="80"/>
      <c r="Q77" s="4"/>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4"/>
      <c r="AQ77" s="79"/>
      <c r="AR77" s="79"/>
    </row>
    <row r="78" ht="0" hidden="1" customHeight="1">
      <c r="C78" s="181"/>
      <c r="D78" s="181"/>
      <c r="E78" s="181"/>
      <c r="F78" s="201"/>
      <c r="G78" s="181"/>
      <c r="H78" s="996"/>
      <c r="I78" s="996"/>
      <c r="J78" s="996"/>
      <c r="K78" s="996"/>
      <c r="L78" s="1072"/>
      <c r="M78" s="1072"/>
      <c r="N78" s="1072"/>
      <c r="O78" s="1072"/>
      <c r="P78" s="80"/>
      <c r="Q78" s="4"/>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4"/>
      <c r="AQ78" s="79"/>
      <c r="AR78" s="79"/>
    </row>
    <row r="79" ht="0" hidden="1" customHeight="1">
      <c r="C79" s="181"/>
      <c r="D79" s="181"/>
      <c r="E79" s="181"/>
      <c r="F79" s="201"/>
      <c r="G79" s="181"/>
      <c r="H79" s="996"/>
      <c r="I79" s="996"/>
      <c r="J79" s="996"/>
      <c r="K79" s="996"/>
      <c r="L79" s="1072"/>
      <c r="M79" s="1072"/>
      <c r="N79" s="1072"/>
      <c r="O79" s="1072"/>
      <c r="P79" s="80"/>
      <c r="Q79" s="4"/>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4"/>
      <c r="AQ79" s="79"/>
      <c r="AR79" s="79"/>
    </row>
    <row r="80" ht="0" hidden="1" customHeight="1">
      <c r="C80" s="181"/>
      <c r="D80" s="181"/>
      <c r="E80" s="181"/>
      <c r="F80" s="201"/>
      <c r="G80" s="181"/>
      <c r="H80" s="996"/>
      <c r="I80" s="996"/>
      <c r="J80" s="996"/>
      <c r="K80" s="996"/>
      <c r="L80" s="1072"/>
      <c r="M80" s="1072"/>
      <c r="N80" s="1072"/>
      <c r="O80" s="1072"/>
      <c r="P80" s="80"/>
      <c r="Q80" s="4"/>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4"/>
      <c r="AQ80" s="79"/>
      <c r="AR80" s="79"/>
    </row>
    <row r="81" ht="0" hidden="1" customHeight="1">
      <c r="C81" s="181"/>
      <c r="D81" s="181"/>
      <c r="E81" s="181"/>
      <c r="F81" s="201"/>
      <c r="G81" s="181"/>
      <c r="H81" s="996"/>
      <c r="I81" s="996"/>
      <c r="J81" s="996"/>
      <c r="K81" s="996"/>
      <c r="L81" s="1072"/>
      <c r="M81" s="1072"/>
      <c r="N81" s="1072"/>
      <c r="O81" s="1072"/>
      <c r="P81" s="80"/>
      <c r="Q81" s="4"/>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4"/>
      <c r="AQ81" s="79"/>
      <c r="AR81" s="79"/>
    </row>
    <row r="82" ht="0" hidden="1" customHeight="1">
      <c r="C82" s="181"/>
      <c r="D82" s="181"/>
      <c r="E82" s="181"/>
      <c r="F82" s="201"/>
      <c r="G82" s="181"/>
      <c r="H82" s="996"/>
      <c r="I82" s="996"/>
      <c r="J82" s="996"/>
      <c r="K82" s="996"/>
      <c r="L82" s="1072"/>
      <c r="M82" s="1072"/>
      <c r="N82" s="1072"/>
      <c r="O82" s="1072"/>
      <c r="P82" s="80"/>
      <c r="Q82" s="4"/>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4"/>
      <c r="AQ82" s="79"/>
      <c r="AR82" s="79"/>
    </row>
    <row r="83" ht="0" hidden="1" customHeight="1">
      <c r="C83" s="181"/>
      <c r="D83" s="181"/>
      <c r="E83" s="181"/>
      <c r="F83" s="201"/>
      <c r="G83" s="181"/>
      <c r="H83" s="996"/>
      <c r="I83" s="996"/>
      <c r="J83" s="996"/>
      <c r="K83" s="996"/>
      <c r="L83" s="1072"/>
      <c r="M83" s="1072"/>
      <c r="N83" s="1072"/>
      <c r="O83" s="1072"/>
      <c r="P83" s="80"/>
      <c r="Q83" s="4"/>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4"/>
      <c r="AQ83" s="79"/>
      <c r="AR83" s="79"/>
    </row>
    <row r="84" ht="0" hidden="1" customHeight="1">
      <c r="C84" s="181"/>
      <c r="D84" s="181"/>
      <c r="E84" s="181"/>
      <c r="F84" s="201"/>
      <c r="G84" s="181"/>
      <c r="H84" s="996"/>
      <c r="I84" s="996"/>
      <c r="J84" s="996"/>
      <c r="K84" s="996"/>
      <c r="L84" s="1072"/>
      <c r="M84" s="1072"/>
      <c r="N84" s="1072"/>
      <c r="O84" s="1072"/>
      <c r="P84" s="80"/>
      <c r="Q84" s="4"/>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4"/>
      <c r="AQ84" s="79"/>
      <c r="AR84" s="79"/>
    </row>
    <row r="85" ht="0" hidden="1" customHeight="1">
      <c r="C85" s="181"/>
      <c r="D85" s="181"/>
      <c r="E85" s="181"/>
      <c r="F85" s="201"/>
      <c r="G85" s="181"/>
      <c r="H85" s="996"/>
      <c r="I85" s="996"/>
      <c r="J85" s="996"/>
      <c r="K85" s="996"/>
      <c r="L85" s="1072"/>
      <c r="M85" s="1072"/>
      <c r="N85" s="1072"/>
      <c r="O85" s="1072"/>
      <c r="P85" s="80"/>
      <c r="Q85" s="4"/>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82"/>
      <c r="AP85" s="4"/>
      <c r="AQ85" s="79"/>
      <c r="AR85" s="79"/>
    </row>
    <row r="86" ht="0" hidden="1" customHeight="1">
      <c r="C86" s="181"/>
      <c r="D86" s="181"/>
      <c r="E86" s="181"/>
      <c r="F86" s="201"/>
      <c r="G86" s="181"/>
      <c r="H86" s="996"/>
      <c r="I86" s="996"/>
      <c r="J86" s="996"/>
      <c r="K86" s="996"/>
      <c r="L86" s="1072"/>
      <c r="M86" s="1072"/>
      <c r="N86" s="1072"/>
      <c r="O86" s="1072"/>
      <c r="P86" s="80"/>
      <c r="Q86" s="4"/>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4"/>
      <c r="AQ86" s="79"/>
      <c r="AR86" s="79"/>
    </row>
    <row r="87" ht="0" hidden="1" customHeight="1">
      <c r="C87" s="181"/>
      <c r="D87" s="181"/>
      <c r="E87" s="181"/>
      <c r="F87" s="201"/>
      <c r="G87" s="181"/>
      <c r="H87" s="996"/>
      <c r="I87" s="996"/>
      <c r="J87" s="996"/>
      <c r="K87" s="996"/>
      <c r="L87" s="1072"/>
      <c r="M87" s="1072"/>
      <c r="N87" s="1072"/>
      <c r="O87" s="1072"/>
      <c r="P87" s="80"/>
      <c r="Q87" s="4"/>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182"/>
      <c r="AP87" s="4"/>
      <c r="AQ87" s="79"/>
      <c r="AR87" s="79"/>
    </row>
    <row r="88" ht="0" hidden="1" customHeight="1">
      <c r="C88" s="181"/>
      <c r="D88" s="181"/>
      <c r="E88" s="181"/>
      <c r="F88" s="201"/>
      <c r="G88" s="181"/>
      <c r="H88" s="996"/>
      <c r="I88" s="996"/>
      <c r="J88" s="996"/>
      <c r="K88" s="996"/>
      <c r="L88" s="1072"/>
      <c r="M88" s="1072"/>
      <c r="N88" s="1072"/>
      <c r="O88" s="1072"/>
      <c r="P88" s="80"/>
      <c r="Q88" s="4"/>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4"/>
      <c r="AQ88" s="79"/>
      <c r="AR88" s="79"/>
    </row>
    <row r="89" ht="0" hidden="1" customHeight="1">
      <c r="C89" s="181"/>
      <c r="D89" s="181"/>
      <c r="E89" s="181"/>
      <c r="F89" s="201"/>
      <c r="G89" s="181"/>
      <c r="H89" s="996"/>
      <c r="I89" s="996"/>
      <c r="J89" s="996"/>
      <c r="K89" s="996"/>
      <c r="L89" s="1072"/>
      <c r="M89" s="1072"/>
      <c r="N89" s="1072"/>
      <c r="O89" s="1072"/>
      <c r="P89" s="80"/>
      <c r="Q89" s="4"/>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4"/>
      <c r="AQ89" s="79"/>
      <c r="AR89" s="79"/>
    </row>
    <row r="90" ht="0" hidden="1" customHeight="1">
      <c r="C90" s="181"/>
      <c r="D90" s="181"/>
      <c r="E90" s="181"/>
      <c r="F90" s="201"/>
      <c r="G90" s="181"/>
      <c r="H90" s="996"/>
      <c r="I90" s="996"/>
      <c r="J90" s="996"/>
      <c r="K90" s="996"/>
      <c r="L90" s="1072"/>
      <c r="M90" s="1072"/>
      <c r="N90" s="1072"/>
      <c r="O90" s="1072"/>
      <c r="P90" s="80"/>
      <c r="Q90" s="4"/>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4"/>
      <c r="AQ90" s="79"/>
      <c r="AR90" s="79"/>
    </row>
    <row r="91" ht="0" hidden="1" customHeight="1">
      <c r="C91" s="181"/>
      <c r="D91" s="181"/>
      <c r="E91" s="181"/>
      <c r="F91" s="201"/>
      <c r="G91" s="181"/>
      <c r="H91" s="996"/>
      <c r="I91" s="996"/>
      <c r="J91" s="996"/>
      <c r="K91" s="996"/>
      <c r="L91" s="1072"/>
      <c r="M91" s="1072"/>
      <c r="N91" s="1072"/>
      <c r="O91" s="1072"/>
      <c r="P91" s="80"/>
      <c r="Q91" s="4"/>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4"/>
      <c r="AQ91" s="79"/>
      <c r="AR91" s="79"/>
    </row>
    <row r="92" ht="0" hidden="1" customHeight="1">
      <c r="C92" s="181"/>
      <c r="D92" s="181"/>
      <c r="E92" s="181"/>
      <c r="F92" s="201"/>
      <c r="G92" s="181"/>
      <c r="H92" s="996"/>
      <c r="I92" s="996"/>
      <c r="J92" s="996"/>
      <c r="K92" s="996"/>
      <c r="L92" s="1072"/>
      <c r="M92" s="1072"/>
      <c r="N92" s="1072"/>
      <c r="O92" s="1072"/>
      <c r="P92" s="80"/>
      <c r="Q92" s="4"/>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4"/>
      <c r="AQ92" s="79"/>
      <c r="AR92" s="79"/>
    </row>
    <row r="93" ht="0" hidden="1" customHeight="1">
      <c r="C93" s="181"/>
      <c r="D93" s="181"/>
      <c r="E93" s="181"/>
      <c r="F93" s="201"/>
      <c r="G93" s="181"/>
      <c r="H93" s="996"/>
      <c r="I93" s="996"/>
      <c r="J93" s="996"/>
      <c r="K93" s="996"/>
      <c r="L93" s="1072"/>
      <c r="M93" s="1072"/>
      <c r="N93" s="1072"/>
      <c r="O93" s="1072"/>
      <c r="P93" s="80"/>
      <c r="Q93" s="4"/>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4"/>
      <c r="AQ93" s="79"/>
      <c r="AR93" s="79"/>
    </row>
    <row r="94" ht="0" hidden="1" customHeight="1">
      <c r="C94" s="181"/>
      <c r="D94" s="181"/>
      <c r="E94" s="181"/>
      <c r="F94" s="201"/>
      <c r="G94" s="181"/>
      <c r="H94" s="996"/>
      <c r="I94" s="996"/>
      <c r="J94" s="996"/>
      <c r="K94" s="996"/>
      <c r="L94" s="1072"/>
      <c r="M94" s="1072"/>
      <c r="N94" s="1072"/>
      <c r="O94" s="1072"/>
      <c r="P94" s="80"/>
      <c r="Q94" s="4"/>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4"/>
      <c r="AQ94" s="79"/>
      <c r="AR94" s="79"/>
    </row>
    <row r="95" ht="0" hidden="1" customHeight="1">
      <c r="C95" s="181"/>
      <c r="D95" s="181"/>
      <c r="E95" s="181"/>
      <c r="F95" s="201"/>
      <c r="G95" s="181"/>
      <c r="H95" s="996"/>
      <c r="I95" s="996"/>
      <c r="J95" s="996"/>
      <c r="K95" s="996"/>
      <c r="L95" s="1072"/>
      <c r="M95" s="1072"/>
      <c r="N95" s="1072"/>
      <c r="O95" s="1072"/>
      <c r="P95" s="80"/>
      <c r="Q95" s="4"/>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4"/>
      <c r="AQ95" s="79"/>
      <c r="AR95" s="79"/>
    </row>
    <row r="96" ht="0" hidden="1" customHeight="1">
      <c r="C96" s="181"/>
      <c r="D96" s="181"/>
      <c r="E96" s="181"/>
      <c r="F96" s="201"/>
      <c r="G96" s="181"/>
      <c r="H96" s="996"/>
      <c r="I96" s="996"/>
      <c r="J96" s="996"/>
      <c r="K96" s="996"/>
      <c r="L96" s="1072"/>
      <c r="M96" s="1072"/>
      <c r="N96" s="1072"/>
      <c r="O96" s="1072"/>
      <c r="P96" s="80"/>
      <c r="Q96" s="4"/>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4"/>
      <c r="AQ96" s="79"/>
      <c r="AR96" s="79"/>
    </row>
    <row r="97" ht="0" hidden="1" customHeight="1">
      <c r="C97" s="181"/>
      <c r="D97" s="181"/>
      <c r="E97" s="181"/>
      <c r="F97" s="201"/>
      <c r="G97" s="181"/>
      <c r="H97" s="996"/>
      <c r="I97" s="996"/>
      <c r="J97" s="996"/>
      <c r="K97" s="996"/>
      <c r="L97" s="1072"/>
      <c r="M97" s="1072"/>
      <c r="N97" s="1072"/>
      <c r="O97" s="1072"/>
      <c r="P97" s="80"/>
      <c r="Q97" s="4"/>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4"/>
      <c r="AQ97" s="79"/>
      <c r="AR97" s="79"/>
    </row>
    <row r="98" ht="0" hidden="1" customHeight="1">
      <c r="C98" s="181"/>
      <c r="D98" s="181"/>
      <c r="E98" s="181"/>
      <c r="F98" s="201"/>
      <c r="G98" s="181"/>
      <c r="H98" s="996"/>
      <c r="I98" s="996"/>
      <c r="J98" s="996"/>
      <c r="K98" s="996"/>
      <c r="L98" s="1072"/>
      <c r="M98" s="1072"/>
      <c r="N98" s="1072"/>
      <c r="O98" s="1072"/>
      <c r="P98" s="80"/>
      <c r="Q98" s="4"/>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4"/>
      <c r="AQ98" s="79"/>
      <c r="AR98" s="79"/>
    </row>
    <row r="99" ht="0" hidden="1" customHeight="1">
      <c r="C99" s="181"/>
      <c r="D99" s="181"/>
      <c r="E99" s="181"/>
      <c r="F99" s="201"/>
      <c r="G99" s="181"/>
      <c r="H99" s="996"/>
      <c r="I99" s="996"/>
      <c r="J99" s="996"/>
      <c r="K99" s="996"/>
      <c r="L99" s="1072"/>
      <c r="M99" s="1072"/>
      <c r="N99" s="1072"/>
      <c r="O99" s="1072"/>
      <c r="P99" s="80"/>
      <c r="Q99" s="4"/>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4"/>
      <c r="AQ99" s="79"/>
      <c r="AR99" s="79"/>
    </row>
    <row r="100" ht="0" hidden="1" customHeight="1">
      <c r="C100" s="181"/>
      <c r="D100" s="181"/>
      <c r="E100" s="181"/>
      <c r="F100" s="201"/>
      <c r="G100" s="181"/>
      <c r="H100" s="996"/>
      <c r="I100" s="996"/>
      <c r="J100" s="996"/>
      <c r="K100" s="996"/>
      <c r="L100" s="1072"/>
      <c r="M100" s="1072"/>
      <c r="N100" s="1072"/>
      <c r="O100" s="1072"/>
      <c r="P100" s="80"/>
      <c r="Q100" s="4"/>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4"/>
      <c r="AQ100" s="48"/>
      <c r="AR100" s="48"/>
    </row>
    <row r="101" ht="0" hidden="1" customHeight="1">
      <c r="C101" s="181"/>
      <c r="D101" s="181"/>
      <c r="E101" s="181"/>
      <c r="F101" s="201"/>
      <c r="G101" s="181"/>
      <c r="H101" s="996"/>
      <c r="I101" s="996"/>
      <c r="J101" s="996"/>
      <c r="K101" s="996"/>
      <c r="L101" s="1072"/>
      <c r="M101" s="1072"/>
      <c r="N101" s="1072"/>
      <c r="O101" s="1072"/>
      <c r="P101" s="80"/>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79"/>
      <c r="AR101" s="79"/>
    </row>
    <row r="102" ht="18" customHeight="1">
      <c r="C102" s="181"/>
      <c r="D102" s="181"/>
      <c r="E102" s="181"/>
      <c r="F102" s="201"/>
      <c r="G102" s="181"/>
      <c r="H102" s="996"/>
      <c r="I102" s="996"/>
      <c r="J102" s="996"/>
      <c r="K102" s="996"/>
      <c r="L102" s="1072"/>
      <c r="M102" s="1072"/>
      <c r="N102" s="1072"/>
      <c r="O102" s="1072"/>
      <c r="P102" s="80"/>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79"/>
      <c r="AR102" s="79"/>
    </row>
    <row r="103" ht="18" customHeight="1">
      <c r="C103" s="181"/>
      <c r="D103" s="181"/>
      <c r="E103" s="181"/>
      <c r="F103" s="201"/>
      <c r="G103" s="181"/>
      <c r="H103" s="996"/>
      <c r="I103" s="996"/>
      <c r="J103" s="996"/>
      <c r="K103" s="996"/>
      <c r="L103" s="1072"/>
      <c r="M103" s="1072"/>
      <c r="N103" s="1072"/>
      <c r="O103" s="1072"/>
      <c r="P103" s="80"/>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ht="9" customHeight="1">
      <c r="E104" s="81"/>
      <c r="F104" s="202"/>
      <c r="R104" s="0"/>
      <c r="S104" s="0"/>
      <c r="T104" s="0"/>
      <c r="U104" s="0"/>
      <c r="V104" s="0"/>
      <c r="W104" s="0"/>
      <c r="X104" s="0"/>
      <c r="Y104" s="0"/>
      <c r="Z104" s="87"/>
      <c r="AA104" s="0"/>
      <c r="AB104" s="0"/>
      <c r="AC104" s="5"/>
      <c r="AD104" s="5"/>
      <c r="AE104" s="5"/>
      <c r="AF104" s="67"/>
      <c r="AG104" s="0"/>
      <c r="AH104" s="0"/>
      <c r="AI104" s="0"/>
      <c r="AJ104" s="5"/>
      <c r="AK104" s="0"/>
      <c r="AL104" s="0"/>
      <c r="AM104" s="0"/>
      <c r="AN104" s="0"/>
      <c r="AO104" s="0"/>
      <c r="AP104" s="0"/>
    </row>
    <row r="105" ht="39.95" customHeight="1">
      <c r="B105" s="0"/>
      <c r="C105" s="1075" t="s">
        <v>126</v>
      </c>
      <c r="D105" s="1075"/>
      <c r="E105" s="1075"/>
      <c r="F105" s="1075"/>
      <c r="G105" s="1075"/>
      <c r="H105" s="1075"/>
      <c r="I105" s="1075"/>
      <c r="J105" s="1075"/>
      <c r="K105" s="1075"/>
      <c r="L105" s="1075"/>
      <c r="M105" s="1075"/>
      <c r="N105" s="1075"/>
      <c r="O105" s="1075"/>
      <c r="P105" s="1075"/>
      <c r="Q105" s="1075"/>
      <c r="R105" s="1075"/>
      <c r="S105" s="1075"/>
      <c r="T105" s="1075"/>
      <c r="U105" s="1075"/>
      <c r="V105" s="1075"/>
      <c r="W105" s="1075"/>
      <c r="X105" s="1075"/>
      <c r="Y105" s="1075"/>
      <c r="Z105" s="1075"/>
      <c r="AA105" s="1075"/>
      <c r="AB105" s="1075"/>
      <c r="AC105" s="1075"/>
      <c r="AD105" s="1075"/>
      <c r="AE105" s="1075"/>
      <c r="AF105" s="1075"/>
      <c r="AG105" s="1075"/>
      <c r="AH105" s="1075"/>
      <c r="AI105" s="1075"/>
      <c r="AJ105" s="1075"/>
      <c r="AK105" s="1075"/>
      <c r="AL105" s="1075"/>
      <c r="AM105" s="1075"/>
      <c r="AN105" s="1075"/>
      <c r="AO105" s="1075"/>
      <c r="AP105" s="233"/>
    </row>
    <row r="106" s="84" customFormat="1" ht="12" customHeight="1">
      <c r="B106" s="84"/>
      <c r="E106" s="46"/>
      <c r="F106" s="202"/>
      <c r="G106"/>
      <c r="H106"/>
      <c r="I106"/>
      <c r="J106"/>
      <c r="K106"/>
      <c r="L106"/>
      <c r="M106"/>
      <c r="N106"/>
      <c r="O106"/>
      <c r="P106"/>
      <c r="Q106"/>
      <c r="R106"/>
      <c r="S106"/>
      <c r="T106"/>
      <c r="U106"/>
      <c r="V106"/>
      <c r="W106"/>
      <c r="X106"/>
      <c r="Y106"/>
      <c r="Z106"/>
      <c r="AA10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row>
    <row r="107" s="236" customFormat="1" ht="12.75" customHeight="1">
      <c r="A107"/>
    </row>
    <row r="108" s="236" customFormat="1" ht="12.75" customHeight="1"/>
    <row r="109" s="236" customFormat="1" ht="12.75" customHeight="1"/>
    <row r="110" s="236" customFormat="1" ht="12.75" customHeight="1"/>
    <row r="111" s="236" customFormat="1" ht="12.75" customHeight="1"/>
    <row r="112" s="236" customFormat="1" ht="12.75" customHeight="1"/>
    <row r="113" s="236" customFormat="1" ht="12.75" customHeight="1"/>
    <row r="114" s="236" customFormat="1" ht="12.75" customHeight="1"/>
    <row r="115" s="236" customFormat="1" ht="12.75" customHeight="1"/>
    <row r="116" s="236" customFormat="1" ht="12.75" customHeight="1"/>
    <row r="117" s="236" customFormat="1" ht="12.75" customHeight="1"/>
    <row r="118" s="236" customFormat="1" ht="12.75" customHeight="1"/>
    <row r="119" s="236" customFormat="1" ht="12.75" customHeight="1"/>
    <row r="120" s="236" customFormat="1" ht="12.75" customHeight="1"/>
    <row r="121" s="236" customFormat="1" ht="12.75" customHeight="1"/>
    <row r="122" s="236" customFormat="1" ht="12.75" customHeight="1"/>
    <row r="123" s="236" customFormat="1" ht="12.75" customHeight="1"/>
    <row r="124" s="236" customFormat="1" ht="12.75" customHeight="1"/>
    <row r="125" s="236" customFormat="1" ht="12.75" customHeight="1"/>
    <row r="126" s="236" customFormat="1" ht="12.75" customHeight="1"/>
    <row r="127" s="236" customFormat="1" ht="12.75" customHeight="1"/>
    <row r="128" s="236" customFormat="1" ht="12.75" customHeight="1"/>
    <row r="129" s="236" customFormat="1" ht="12.75" customHeight="1"/>
    <row r="130" s="236" customFormat="1" ht="12.75" customHeight="1"/>
    <row r="131" s="236" customFormat="1" ht="12.75" customHeight="1"/>
    <row r="132" s="236" customFormat="1" ht="12.75" customHeight="1"/>
    <row r="133" s="236" customFormat="1" ht="12.75" customHeight="1"/>
    <row r="134" s="236" customFormat="1" ht="12.75" customHeight="1"/>
    <row r="135" s="236" customFormat="1" ht="12.75" customHeight="1"/>
    <row r="136" s="236" customFormat="1" ht="12.75" customHeight="1"/>
    <row r="137" s="236" customFormat="1" ht="12.75" customHeight="1"/>
    <row r="138" s="236" customFormat="1" ht="12.75" customHeight="1"/>
    <row r="139" s="236" customFormat="1" ht="12.75" customHeight="1"/>
    <row r="140" s="236" customFormat="1" ht="12.75" customHeight="1"/>
    <row r="141" s="236" customFormat="1" ht="12.75" customHeight="1"/>
    <row r="142" s="236" customFormat="1" ht="12.75" customHeight="1"/>
    <row r="143" s="236" customFormat="1" ht="12.75" customHeight="1"/>
    <row r="144" s="236" customFormat="1" ht="12.75" customHeight="1"/>
    <row r="145" s="236" customFormat="1" ht="12.75" customHeight="1"/>
    <row r="146" s="236" customFormat="1" ht="12.75" customHeight="1"/>
    <row r="147" s="236" customFormat="1" ht="12.75" customHeight="1"/>
    <row r="148" s="236" customFormat="1" ht="12.75" customHeight="1"/>
    <row r="149" s="236" customFormat="1" ht="12.75" customHeight="1"/>
    <row r="150" s="236" customFormat="1" ht="12.75" customHeight="1"/>
    <row r="151" s="236" customFormat="1" ht="12.75" customHeight="1"/>
    <row r="152" s="236" customFormat="1" ht="12.75" customHeight="1"/>
    <row r="153" s="236" customFormat="1" ht="12.75" customHeight="1"/>
  </sheetData>
  <mergeCells count="274">
    <mergeCell ref="C105:AO105"/>
    <mergeCell ref="AL9:AM9"/>
    <mergeCell ref="H43:K43"/>
    <mergeCell ref="L43:O43"/>
    <mergeCell ref="H38:K38"/>
    <mergeCell ref="L38:O38"/>
    <mergeCell ref="H39:K39"/>
    <mergeCell ref="L39:O39"/>
    <mergeCell ref="H40:K40"/>
    <mergeCell ref="L40:O40"/>
    <mergeCell ref="H41:K41"/>
    <mergeCell ref="AL10:AM10"/>
    <mergeCell ref="AH11:AI11"/>
    <mergeCell ref="AJ11:AK11"/>
    <mergeCell ref="AB10:AC10"/>
    <mergeCell ref="AD10:AE10"/>
    <mergeCell ref="AD12:AE12"/>
    <mergeCell ref="AF12:AG12"/>
    <mergeCell ref="AB12:AC12"/>
    <mergeCell ref="AF10:AG10"/>
    <mergeCell ref="AL11:AM11"/>
    <mergeCell ref="AH10:AI10"/>
    <mergeCell ref="AJ10:AK10"/>
    <mergeCell ref="Z12:AA12"/>
    <mergeCell ref="AL8:AM8"/>
    <mergeCell ref="AJ9:AK9"/>
    <mergeCell ref="AH9:AI9"/>
    <mergeCell ref="Z6:AM6"/>
    <mergeCell ref="Z7:AA7"/>
    <mergeCell ref="AB7:AC7"/>
    <mergeCell ref="AD7:AE7"/>
    <mergeCell ref="AF7:AG7"/>
    <mergeCell ref="AH7:AI7"/>
    <mergeCell ref="AJ7:AK7"/>
    <mergeCell ref="Z9:AA9"/>
    <mergeCell ref="H9:I9"/>
    <mergeCell ref="T9:U9"/>
    <mergeCell ref="R9:S9"/>
    <mergeCell ref="T11:U11"/>
    <mergeCell ref="T10:U10"/>
    <mergeCell ref="R10:S10"/>
    <mergeCell ref="Z8:AA8"/>
    <mergeCell ref="AB8:AC8"/>
    <mergeCell ref="AL7:AM7"/>
    <mergeCell ref="N9:O9"/>
    <mergeCell ref="Z10:AA10"/>
    <mergeCell ref="P9:Q9"/>
    <mergeCell ref="AD8:AE8"/>
    <mergeCell ref="AF8:AG8"/>
    <mergeCell ref="AH8:AI8"/>
    <mergeCell ref="AF11:AG11"/>
    <mergeCell ref="AB11:AC11"/>
    <mergeCell ref="AD11:AE11"/>
    <mergeCell ref="AB9:AC9"/>
    <mergeCell ref="AD9:AE9"/>
    <mergeCell ref="AF9:AG9"/>
    <mergeCell ref="N11:O11"/>
    <mergeCell ref="N10:O10"/>
    <mergeCell ref="AJ8:AK8"/>
    <mergeCell ref="R11:S11"/>
    <mergeCell ref="H23:K23"/>
    <mergeCell ref="H6:U6"/>
    <mergeCell ref="T8:U8"/>
    <mergeCell ref="R8:S8"/>
    <mergeCell ref="P8:Q8"/>
    <mergeCell ref="N8:O8"/>
    <mergeCell ref="L8:M8"/>
    <mergeCell ref="J8:K8"/>
    <mergeCell ref="H8:I8"/>
    <mergeCell ref="T7:U7"/>
    <mergeCell ref="R7:S7"/>
    <mergeCell ref="L10:M10"/>
    <mergeCell ref="H10:I10"/>
    <mergeCell ref="H11:I11"/>
    <mergeCell ref="L9:M9"/>
    <mergeCell ref="J9:K9"/>
    <mergeCell ref="J11:K11"/>
    <mergeCell ref="J7:K7"/>
    <mergeCell ref="H7:I7"/>
    <mergeCell ref="P7:Q7"/>
    <mergeCell ref="N7:O7"/>
    <mergeCell ref="L7:M7"/>
    <mergeCell ref="J10:K10"/>
    <mergeCell ref="L12:M12"/>
    <mergeCell ref="P12:Q12"/>
    <mergeCell ref="L11:M11"/>
    <mergeCell ref="H12:I12"/>
    <mergeCell ref="H13:I13"/>
    <mergeCell ref="J13:K13"/>
    <mergeCell ref="N12:O12"/>
    <mergeCell ref="L13:M13"/>
    <mergeCell ref="P11:Q11"/>
    <mergeCell ref="AJ13:AK13"/>
    <mergeCell ref="H37:K37"/>
    <mergeCell ref="L37:O37"/>
    <mergeCell ref="L30:O30"/>
    <mergeCell ref="H28:K28"/>
    <mergeCell ref="H29:K29"/>
    <mergeCell ref="Z13:AA13"/>
    <mergeCell ref="H22:K22"/>
    <mergeCell ref="H35:K35"/>
    <mergeCell ref="L35:O35"/>
    <mergeCell ref="L29:O29"/>
    <mergeCell ref="L22:O22"/>
    <mergeCell ref="L23:O23"/>
    <mergeCell ref="L32:O32"/>
    <mergeCell ref="H25:K25"/>
    <mergeCell ref="L25:O25"/>
    <mergeCell ref="H26:K26"/>
    <mergeCell ref="L31:O31"/>
    <mergeCell ref="H27:K27"/>
    <mergeCell ref="L27:O27"/>
    <mergeCell ref="L28:O28"/>
    <mergeCell ref="R13:S13"/>
    <mergeCell ref="L26:O26"/>
    <mergeCell ref="L46:O46"/>
    <mergeCell ref="H47:K47"/>
    <mergeCell ref="L41:O41"/>
    <mergeCell ref="H44:K44"/>
    <mergeCell ref="H48:K48"/>
    <mergeCell ref="L42:O42"/>
    <mergeCell ref="L49:O49"/>
    <mergeCell ref="H33:K33"/>
    <mergeCell ref="L33:O33"/>
    <mergeCell ref="H34:K34"/>
    <mergeCell ref="L34:O34"/>
    <mergeCell ref="L59:O59"/>
    <mergeCell ref="H63:K63"/>
    <mergeCell ref="AH12:AI12"/>
    <mergeCell ref="AJ12:AK12"/>
    <mergeCell ref="L24:O24"/>
    <mergeCell ref="AF13:AG13"/>
    <mergeCell ref="AB13:AC13"/>
    <mergeCell ref="AD13:AE13"/>
    <mergeCell ref="P15:V15"/>
    <mergeCell ref="X15:AD15"/>
    <mergeCell ref="AH13:AI13"/>
    <mergeCell ref="AF15:AL15"/>
    <mergeCell ref="AL13:AM13"/>
    <mergeCell ref="N13:O13"/>
    <mergeCell ref="P13:Q13"/>
    <mergeCell ref="L44:O44"/>
    <mergeCell ref="L48:O48"/>
    <mergeCell ref="L50:O50"/>
    <mergeCell ref="L51:O51"/>
    <mergeCell ref="H36:K36"/>
    <mergeCell ref="L36:O36"/>
    <mergeCell ref="H45:K45"/>
    <mergeCell ref="L45:O45"/>
    <mergeCell ref="H46:K46"/>
    <mergeCell ref="L53:O53"/>
    <mergeCell ref="L54:O54"/>
    <mergeCell ref="H64:K64"/>
    <mergeCell ref="H67:K67"/>
    <mergeCell ref="L67:O67"/>
    <mergeCell ref="H68:K68"/>
    <mergeCell ref="L68:O68"/>
    <mergeCell ref="H60:K60"/>
    <mergeCell ref="L61:O61"/>
    <mergeCell ref="H66:K66"/>
    <mergeCell ref="L56:O56"/>
    <mergeCell ref="L57:O57"/>
    <mergeCell ref="H56:K56"/>
    <mergeCell ref="H57:K57"/>
    <mergeCell ref="L66:O66"/>
    <mergeCell ref="L63:O63"/>
    <mergeCell ref="H62:K62"/>
    <mergeCell ref="L62:O62"/>
    <mergeCell ref="H61:K61"/>
    <mergeCell ref="L64:O64"/>
    <mergeCell ref="L58:O58"/>
    <mergeCell ref="H58:K58"/>
    <mergeCell ref="H59:K59"/>
    <mergeCell ref="L60:O60"/>
    <mergeCell ref="H72:K72"/>
    <mergeCell ref="L72:O72"/>
    <mergeCell ref="L69:O69"/>
    <mergeCell ref="L81:O81"/>
    <mergeCell ref="H70:K70"/>
    <mergeCell ref="L70:O70"/>
    <mergeCell ref="H71:K71"/>
    <mergeCell ref="L71:O71"/>
    <mergeCell ref="H65:K65"/>
    <mergeCell ref="L65:O65"/>
    <mergeCell ref="H75:K75"/>
    <mergeCell ref="L75:O75"/>
    <mergeCell ref="H73:K73"/>
    <mergeCell ref="L73:O73"/>
    <mergeCell ref="H74:K74"/>
    <mergeCell ref="L74:O74"/>
    <mergeCell ref="H80:K80"/>
    <mergeCell ref="L80:O80"/>
    <mergeCell ref="H81:K81"/>
    <mergeCell ref="H78:K78"/>
    <mergeCell ref="L78:O78"/>
    <mergeCell ref="H79:K79"/>
    <mergeCell ref="L79:O79"/>
    <mergeCell ref="H69:K69"/>
    <mergeCell ref="H103:K103"/>
    <mergeCell ref="L103:O103"/>
    <mergeCell ref="L99:O99"/>
    <mergeCell ref="H100:K100"/>
    <mergeCell ref="L100:O100"/>
    <mergeCell ref="H101:K101"/>
    <mergeCell ref="L101:O101"/>
    <mergeCell ref="H99:K99"/>
    <mergeCell ref="H102:K102"/>
    <mergeCell ref="L102:O102"/>
    <mergeCell ref="C2:AP2"/>
    <mergeCell ref="H55:K55"/>
    <mergeCell ref="L55:O55"/>
    <mergeCell ref="H31:K31"/>
    <mergeCell ref="H52:K52"/>
    <mergeCell ref="H53:K53"/>
    <mergeCell ref="H54:K54"/>
    <mergeCell ref="H24:K24"/>
    <mergeCell ref="R12:S12"/>
    <mergeCell ref="C4:AP4"/>
    <mergeCell ref="C3:AP3"/>
    <mergeCell ref="T13:U13"/>
    <mergeCell ref="T12:U12"/>
    <mergeCell ref="AL12:AM12"/>
    <mergeCell ref="P10:Q10"/>
    <mergeCell ref="J12:K12"/>
    <mergeCell ref="Z11:AA11"/>
    <mergeCell ref="H50:K50"/>
    <mergeCell ref="H51:K51"/>
    <mergeCell ref="H32:K32"/>
    <mergeCell ref="L47:O47"/>
    <mergeCell ref="L52:O52"/>
    <mergeCell ref="H49:K49"/>
    <mergeCell ref="H42:K42"/>
    <mergeCell ref="H98:K98"/>
    <mergeCell ref="L98:O98"/>
    <mergeCell ref="H96:K96"/>
    <mergeCell ref="L96:O96"/>
    <mergeCell ref="H97:K97"/>
    <mergeCell ref="L97:O97"/>
    <mergeCell ref="H91:K91"/>
    <mergeCell ref="L91:O91"/>
    <mergeCell ref="H76:K76"/>
    <mergeCell ref="L76:O76"/>
    <mergeCell ref="H77:K77"/>
    <mergeCell ref="L77:O77"/>
    <mergeCell ref="H86:K86"/>
    <mergeCell ref="L86:O86"/>
    <mergeCell ref="H87:K87"/>
    <mergeCell ref="L87:O87"/>
    <mergeCell ref="H84:K84"/>
    <mergeCell ref="L84:O84"/>
    <mergeCell ref="H85:K85"/>
    <mergeCell ref="L85:O85"/>
    <mergeCell ref="H82:K82"/>
    <mergeCell ref="L82:O82"/>
    <mergeCell ref="H83:K83"/>
    <mergeCell ref="L83:O83"/>
    <mergeCell ref="H88:K88"/>
    <mergeCell ref="L88:O88"/>
    <mergeCell ref="H89:K89"/>
    <mergeCell ref="L89:O89"/>
    <mergeCell ref="H94:K94"/>
    <mergeCell ref="L94:O94"/>
    <mergeCell ref="H95:K95"/>
    <mergeCell ref="L95:O95"/>
    <mergeCell ref="H92:K92"/>
    <mergeCell ref="L92:O92"/>
    <mergeCell ref="H93:K93"/>
    <mergeCell ref="L93:O93"/>
    <mergeCell ref="H90:K90"/>
    <mergeCell ref="L90:O90"/>
    <mergeCell ref="R21:T21"/>
    <mergeCell ref="U21:AF21"/>
    <mergeCell ref="AG21:AO21"/>
    <mergeCell ref="H30:K30"/>
  </mergeCells>
  <phoneticPr fontId="0" type="noConversion"/>
  <printOptions horizontalCentered="1" verticalCentered="1"/>
  <pageMargins left="0.25" right="0.25" top="0.25" bottom="0.25" header="0" footer="0"/>
  <pageSetup scale="31" fitToWidth="1" fitToHeight="1" orientation="landscape" r:id="rId1"/>
  <headerFooter alignWithMargins="0">
    <oddHeader/>
    <oddFooter/>
  </headerFooter>
  <rowBreaks count="1" manualBreakCount="1">
    <brk id="107" max="16383" man="1"/>
  </rowBreaks>
  <colBreaks count="1" manualBreakCount="1">
    <brk id="45" max="1048575" man="1"/>
  </colBreaks>
  <drawing r:id="rId72"/>
</worksheet>
</file>

<file path=docProps/app.xml><?xml version="1.0" encoding="utf-8"?>
<Properties xmlns="http://schemas.openxmlformats.org/officeDocument/2006/extended-properties"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Manager>16995434</Manager>
  <Company>3686</Company>
  <Pages>0</Pages>
  <Words>0</Words>
  <Characters>0</Characters>
  <Lines>0</Lines>
  <Paragraphs>0</Paragraphs>
  <Slides>0</Slides>
  <Notes>0</Notes>
  <TotalTime>0</TotalTime>
  <HiddenSlides>0</HiddenSlides>
  <MMClips>0</MMClips>
  <ScaleCrop>0</ScaleCrop>
  <HeadingPairs>
    <vt:vector baseType="variant" size="4">
      <vt:variant>
        <vt:lpstr>Worksheets</vt:lpstr>
      </vt:variant>
      <vt:variant>
        <vt:i4>26</vt:i4>
      </vt:variant>
      <vt:variant>
        <vt:lpstr>Named Ranges</vt:lpstr>
      </vt:variant>
      <vt:variant>
        <vt:i4>26</vt:i4>
      </vt:variant>
    </vt:vector>
  </HeadingPairs>
  <TitlesOfParts>
    <vt:vector baseType="lpstr" size="52">
      <vt:lpstr>Table of Contents</vt:lpstr>
      <vt:lpstr>Glance</vt:lpstr>
      <vt:lpstr>Summary</vt:lpstr>
      <vt:lpstr>Trend</vt:lpstr>
      <vt:lpstr>Trend Ind</vt:lpstr>
      <vt:lpstr>Raw Data</vt:lpstr>
      <vt:lpstr>Day of Week</vt:lpstr>
      <vt:lpstr>Day of Week Rank</vt:lpstr>
      <vt:lpstr>Daily by Month</vt:lpstr>
      <vt:lpstr>Daily by Month Rk</vt:lpstr>
      <vt:lpstr>Daily by DOW</vt:lpstr>
      <vt:lpstr>Plus Summary</vt:lpstr>
      <vt:lpstr>Occ Plus</vt:lpstr>
      <vt:lpstr>ADR Plus</vt:lpstr>
      <vt:lpstr>RevPAR Plus</vt:lpstr>
      <vt:lpstr>Plus Indexes</vt:lpstr>
      <vt:lpstr>Plus Ranking</vt:lpstr>
      <vt:lpstr>Plus DOW Month</vt:lpstr>
      <vt:lpstr>Segmentation DOW YTD_copy</vt:lpstr>
      <vt:lpstr>Add Rev ADR</vt:lpstr>
      <vt:lpstr>Add Rev RevPAR</vt:lpstr>
      <vt:lpstr>Additional Revenue obsolete</vt:lpstr>
      <vt:lpstr>Response</vt:lpstr>
      <vt:lpstr>Plus Response</vt:lpstr>
      <vt:lpstr>Hyatt Glance</vt:lpstr>
      <vt:lpstr>Help</vt:lpstr>
      <vt:lpstr>'Add Rev ADR'!Print_Area</vt:lpstr>
      <vt:lpstr>'Add Rev RevPAR'!Print_Area</vt:lpstr>
      <vt:lpstr>'Additional Revenue obsolete'!Print_Area</vt:lpstr>
      <vt:lpstr>'ADR Plus'!Print_Area</vt:lpstr>
      <vt:lpstr>'Daily by DOW'!Print_Area</vt:lpstr>
      <vt:lpstr>'Daily by Month'!Print_Area</vt:lpstr>
      <vt:lpstr>'Daily by Month Rk'!Print_Area</vt:lpstr>
      <vt:lpstr>'Day of Week'!Print_Area</vt:lpstr>
      <vt:lpstr>'Day of Week Rank'!Print_Area</vt:lpstr>
      <vt:lpstr>Glance!Print_Area</vt:lpstr>
      <vt:lpstr>Help!Print_Area</vt:lpstr>
      <vt:lpstr>'Hyatt Glance'!Print_Area</vt:lpstr>
      <vt:lpstr>'Occ Plus'!Print_Area</vt:lpstr>
      <vt:lpstr>'Plus DOW Month'!Print_Area</vt:lpstr>
      <vt:lpstr>'Plus Indexes'!Print_Area</vt:lpstr>
      <vt:lpstr>'Plus Ranking'!Print_Area</vt:lpstr>
      <vt:lpstr>'Plus Response'!Print_Area</vt:lpstr>
      <vt:lpstr>'Plus Summary'!Print_Area</vt:lpstr>
      <vt:lpstr>'Raw Data'!Print_Area</vt:lpstr>
      <vt:lpstr>Response!Print_Area</vt:lpstr>
      <vt:lpstr>'RevPAR Plus'!Print_Area</vt:lpstr>
      <vt:lpstr>'Segmentation DOW YTD_copy'!Print_Area</vt:lpstr>
      <vt:lpstr>Summary!Print_Area</vt:lpstr>
      <vt:lpstr>'Table of Contents'!Print_Area</vt:lpstr>
      <vt:lpstr>Trend!Print_Area</vt:lpstr>
      <vt:lpstr>'Trend Ind'!Print_Area</vt:lpstr>
    </vt:vector>
  </TitlesOfParts>
  <LinksUpToDate>0</LinksUpToDate>
  <CharactersWithSpaces>0</CharactersWithSpaces>
  <SharedDoc>0</SharedDoc>
  <HyperlinksChanged>0</HyperlinksChanged>
  <Application>Microsoft Excel</Application>
  <AppVersion>16.0300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category>804,836,748,808,805,837,749,809</cp:category>
  <dcterms:created xsi:type="dcterms:W3CDTF">2003-06-11T18:24:11Z</dcterms:created>
  <dc:creator>STR, Inc.</dc:creator>
  <cp:keywords>1605</cp:keywords>
  <cp:lastModifiedBy>Jim Hawkins</cp:lastModifiedBy>
  <cp:lastPrinted>2016-02-11T20:47:50Z</cp:lastPrinted>
  <dcterms:modified xsi:type="dcterms:W3CDTF">2021-08-10T14:36:44Z</dcterms:modified>
  <dc:subject>1605</dc:subject>
  <dc:title>eSTAR</dc:title>
</cp:coreProperties>
</file>

<file path=docProps/custom.xml><?xml version="1.0" encoding="utf-8"?>
<Properties xmlns="http://schemas.openxmlformats.org/officeDocument/2006/custom-properties"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property fmtid="{D5CDD505-2E9C-101B-9397-08002B2CF9AE}" pid="2" name="ExcelWriter version">
    <vt:lpwstr/>
  </property>
</Properties>
</file>